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18375" windowHeight="7410"/>
  </bookViews>
  <sheets>
    <sheet name="Plantilla_perfiles" sheetId="1" r:id="rId1"/>
    <sheet name="Valor formación" sheetId="2" r:id="rId2"/>
  </sheets>
  <definedNames>
    <definedName name="_xlnm._FilterDatabase" localSheetId="0" hidden="1">Plantilla_perfiles!$A$1:$AJ$96</definedName>
  </definedNames>
  <calcPr calcId="145621"/>
</workbook>
</file>

<file path=xl/calcChain.xml><?xml version="1.0" encoding="utf-8"?>
<calcChain xmlns="http://schemas.openxmlformats.org/spreadsheetml/2006/main">
  <c r="E20" i="2" l="1"/>
  <c r="D11" i="2"/>
  <c r="D12" i="2" s="1"/>
  <c r="E12" i="2" s="1"/>
  <c r="D4" i="2"/>
  <c r="D5" i="2" s="1"/>
  <c r="E5" i="2" s="1"/>
  <c r="E3" i="2"/>
  <c r="E2" i="2"/>
  <c r="G8" i="2" l="1"/>
  <c r="Q76" i="1"/>
  <c r="J76" i="1"/>
  <c r="E76" i="1"/>
  <c r="Q75" i="1"/>
  <c r="J75" i="1"/>
  <c r="E75" i="1"/>
  <c r="Q61" i="1"/>
  <c r="J61" i="1"/>
  <c r="E61" i="1"/>
  <c r="Q67" i="1"/>
  <c r="J67" i="1"/>
  <c r="E67" i="1"/>
  <c r="Q66" i="1"/>
  <c r="J66" i="1"/>
  <c r="E66" i="1"/>
  <c r="Q84" i="1"/>
  <c r="J84" i="1"/>
  <c r="E84" i="1"/>
  <c r="Q63" i="1"/>
  <c r="J63" i="1"/>
  <c r="E63" i="1"/>
  <c r="Q59" i="1"/>
  <c r="J59" i="1"/>
  <c r="E59" i="1"/>
  <c r="Q60" i="1"/>
  <c r="J60" i="1"/>
  <c r="E60" i="1"/>
  <c r="Q57" i="1"/>
  <c r="J57" i="1"/>
  <c r="E57" i="1"/>
  <c r="Q58" i="1"/>
  <c r="J58" i="1"/>
  <c r="E58" i="1"/>
  <c r="Q52" i="1"/>
  <c r="J52" i="1"/>
  <c r="E52" i="1"/>
  <c r="Q83" i="1"/>
  <c r="J83" i="1"/>
  <c r="E83" i="1"/>
  <c r="Q56" i="1"/>
  <c r="J56" i="1"/>
  <c r="E56" i="1"/>
  <c r="Q55" i="1"/>
  <c r="J55" i="1"/>
  <c r="E55" i="1"/>
  <c r="Q53" i="1"/>
  <c r="J53" i="1"/>
  <c r="E53" i="1"/>
  <c r="Q54" i="1"/>
  <c r="J54" i="1"/>
  <c r="E54" i="1"/>
  <c r="Q89" i="1"/>
  <c r="J89" i="1"/>
  <c r="E89" i="1"/>
  <c r="Q79" i="1"/>
  <c r="J79" i="1"/>
  <c r="E79" i="1"/>
  <c r="Q50" i="1"/>
  <c r="J50" i="1"/>
  <c r="E50" i="1"/>
  <c r="Q51" i="1"/>
  <c r="J51" i="1"/>
  <c r="E51" i="1"/>
  <c r="Q47" i="1"/>
  <c r="J47" i="1"/>
  <c r="E47" i="1"/>
  <c r="Q70" i="1"/>
  <c r="J70" i="1"/>
  <c r="E70" i="1"/>
  <c r="Q44" i="1"/>
  <c r="J44" i="1"/>
  <c r="E44" i="1"/>
  <c r="Q43" i="1"/>
  <c r="J43" i="1"/>
  <c r="E43" i="1"/>
  <c r="Q42" i="1"/>
  <c r="J42" i="1"/>
  <c r="E42" i="1"/>
  <c r="Q82" i="1"/>
  <c r="J82" i="1"/>
  <c r="E82" i="1"/>
  <c r="Q38" i="1"/>
  <c r="J38" i="1"/>
  <c r="E38" i="1"/>
  <c r="Q39" i="1"/>
  <c r="J39" i="1"/>
  <c r="E39" i="1"/>
  <c r="Q74" i="1"/>
  <c r="J74" i="1"/>
  <c r="E74" i="1"/>
  <c r="Q73" i="1"/>
  <c r="J73" i="1"/>
  <c r="E73" i="1"/>
  <c r="Q96" i="1"/>
  <c r="J96" i="1"/>
  <c r="E96" i="1"/>
  <c r="Q93" i="1"/>
  <c r="J93" i="1"/>
  <c r="E93" i="1"/>
  <c r="Q29" i="1"/>
  <c r="J29" i="1"/>
  <c r="E29" i="1"/>
  <c r="Q95" i="1"/>
  <c r="J95" i="1"/>
  <c r="E95" i="1"/>
  <c r="Q28" i="1"/>
  <c r="J28" i="1"/>
  <c r="E28" i="1"/>
  <c r="Q25" i="1"/>
  <c r="J25" i="1"/>
  <c r="E25" i="1"/>
  <c r="Q22" i="1"/>
  <c r="J22" i="1"/>
  <c r="E22" i="1"/>
  <c r="Q21" i="1"/>
  <c r="J21" i="1"/>
  <c r="E21" i="1"/>
  <c r="Q86" i="1"/>
  <c r="J86" i="1"/>
  <c r="E86" i="1"/>
  <c r="Q69" i="1"/>
  <c r="J69" i="1"/>
  <c r="E69" i="1"/>
  <c r="Q20" i="1"/>
  <c r="J20" i="1"/>
  <c r="E20" i="1"/>
  <c r="Q19" i="1"/>
  <c r="J19" i="1"/>
  <c r="E19" i="1"/>
  <c r="Q10" i="1"/>
  <c r="J10" i="1"/>
  <c r="E10" i="1"/>
  <c r="Q14" i="1"/>
  <c r="J14" i="1"/>
  <c r="E14" i="1"/>
  <c r="Q16" i="1"/>
  <c r="J16" i="1"/>
  <c r="E16" i="1"/>
  <c r="Q15" i="1"/>
  <c r="J15" i="1"/>
  <c r="E15" i="1"/>
  <c r="Q13" i="1"/>
  <c r="J13" i="1"/>
  <c r="E13" i="1"/>
  <c r="Q12" i="1"/>
  <c r="J12" i="1"/>
  <c r="E12" i="1"/>
  <c r="Q11" i="1"/>
  <c r="J11" i="1"/>
  <c r="E11" i="1"/>
  <c r="Q9" i="1"/>
  <c r="J9" i="1"/>
  <c r="E9" i="1"/>
  <c r="Q77" i="1"/>
  <c r="J77" i="1"/>
  <c r="E77" i="1"/>
  <c r="Q87" i="1"/>
  <c r="J87" i="1"/>
  <c r="E87" i="1"/>
  <c r="Q68" i="1"/>
  <c r="J68" i="1"/>
  <c r="E68" i="1"/>
  <c r="Q7" i="1"/>
  <c r="J7" i="1"/>
  <c r="E7" i="1"/>
  <c r="Q92" i="1"/>
  <c r="J92" i="1"/>
  <c r="E92" i="1"/>
  <c r="Q90" i="1"/>
  <c r="J90" i="1"/>
  <c r="E90" i="1"/>
  <c r="Q6" i="1"/>
  <c r="J6" i="1"/>
  <c r="E6" i="1"/>
  <c r="Q4" i="1"/>
  <c r="J4" i="1"/>
  <c r="E4" i="1"/>
  <c r="Q65" i="1"/>
  <c r="J65" i="1"/>
  <c r="E65" i="1"/>
  <c r="Q62" i="1"/>
  <c r="J62" i="1"/>
  <c r="E62" i="1"/>
  <c r="Q64" i="1"/>
  <c r="J64" i="1"/>
  <c r="E64" i="1"/>
  <c r="Q49" i="1"/>
  <c r="J49" i="1"/>
  <c r="E49" i="1"/>
  <c r="Q48" i="1"/>
  <c r="J48" i="1"/>
  <c r="E48" i="1"/>
  <c r="Q78" i="1"/>
  <c r="J78" i="1"/>
  <c r="E78" i="1"/>
  <c r="Q45" i="1"/>
  <c r="J45" i="1"/>
  <c r="E45" i="1"/>
  <c r="Q46" i="1"/>
  <c r="J46" i="1"/>
  <c r="E46" i="1"/>
  <c r="Q32" i="1"/>
  <c r="J32" i="1"/>
  <c r="E32" i="1"/>
  <c r="Q94" i="1"/>
  <c r="J94" i="1"/>
  <c r="E94" i="1"/>
  <c r="Q31" i="1"/>
  <c r="J31" i="1"/>
  <c r="E31" i="1"/>
  <c r="Q30" i="1"/>
  <c r="J30" i="1"/>
  <c r="E30" i="1"/>
  <c r="Q26" i="1"/>
  <c r="J26" i="1"/>
  <c r="E26" i="1"/>
  <c r="Q27" i="1"/>
  <c r="J27" i="1"/>
  <c r="E27" i="1"/>
  <c r="Q88" i="1"/>
  <c r="J88" i="1"/>
  <c r="E88" i="1"/>
  <c r="Q8" i="1"/>
  <c r="J8" i="1"/>
  <c r="E8" i="1"/>
  <c r="Q3" i="1"/>
  <c r="J3" i="1"/>
  <c r="E3" i="1"/>
  <c r="Q5" i="1"/>
  <c r="J5" i="1"/>
  <c r="E5" i="1"/>
  <c r="Q91" i="1"/>
  <c r="J91" i="1"/>
  <c r="E91" i="1"/>
  <c r="Q2" i="1"/>
  <c r="J2" i="1"/>
  <c r="E2" i="1"/>
  <c r="Q72" i="1"/>
  <c r="J72" i="1"/>
  <c r="E72" i="1"/>
  <c r="Q18" i="1"/>
  <c r="J18" i="1"/>
  <c r="E18" i="1"/>
  <c r="Q17" i="1"/>
  <c r="J17" i="1"/>
  <c r="E17" i="1"/>
  <c r="Q41" i="1"/>
  <c r="J41" i="1"/>
  <c r="E41" i="1"/>
  <c r="Q40" i="1"/>
  <c r="J40" i="1"/>
  <c r="E40" i="1"/>
  <c r="Q33" i="1"/>
  <c r="J33" i="1"/>
  <c r="E33" i="1"/>
  <c r="Q35" i="1"/>
  <c r="J35" i="1"/>
  <c r="E35" i="1"/>
  <c r="Q34" i="1"/>
  <c r="J34" i="1"/>
  <c r="E34" i="1"/>
  <c r="Q36" i="1"/>
  <c r="J36" i="1"/>
  <c r="E36" i="1"/>
  <c r="Q81" i="1"/>
  <c r="J81" i="1"/>
  <c r="E81" i="1"/>
  <c r="Q80" i="1"/>
  <c r="J80" i="1"/>
  <c r="E80" i="1"/>
  <c r="Q37" i="1"/>
  <c r="J37" i="1"/>
  <c r="E37" i="1"/>
  <c r="Q71" i="1"/>
  <c r="J71" i="1"/>
  <c r="E71" i="1"/>
  <c r="Q24" i="1"/>
  <c r="J24" i="1"/>
  <c r="E24" i="1"/>
  <c r="Q23" i="1"/>
  <c r="J23" i="1"/>
  <c r="E23" i="1"/>
</calcChain>
</file>

<file path=xl/sharedStrings.xml><?xml version="1.0" encoding="utf-8"?>
<sst xmlns="http://schemas.openxmlformats.org/spreadsheetml/2006/main" count="602" uniqueCount="515">
  <si>
    <t>DEPARTAMENTO</t>
  </si>
  <si>
    <t>DIVIPOLA_DEPTO</t>
  </si>
  <si>
    <t>SECRETARIA</t>
  </si>
  <si>
    <t>CODIGO_SECRETARIA</t>
  </si>
  <si>
    <t>Sedes con conectividad</t>
  </si>
  <si>
    <t>Sedes sin computador</t>
  </si>
  <si>
    <t>Sedes con computador</t>
  </si>
  <si>
    <t>Sedes existentes</t>
  </si>
  <si>
    <t>Niños por PC</t>
  </si>
  <si>
    <t>TOTAL TERMINALES</t>
  </si>
  <si>
    <t>PC - CPE</t>
  </si>
  <si>
    <t>PC ET</t>
  </si>
  <si>
    <t>Tabletas - CPE</t>
  </si>
  <si>
    <t>Tabletas ET</t>
  </si>
  <si>
    <t xml:space="preserve">Total Tabletas </t>
  </si>
  <si>
    <t>Matricula 2014</t>
  </si>
  <si>
    <t>Planta docente</t>
  </si>
  <si>
    <t>Objetivo de la AT</t>
  </si>
  <si>
    <t>Objetivo</t>
  </si>
  <si>
    <t>Metas</t>
  </si>
  <si>
    <t xml:space="preserve">Fecha terminación </t>
  </si>
  <si>
    <t>Cesar</t>
  </si>
  <si>
    <t>CESAR</t>
  </si>
  <si>
    <t>3779</t>
  </si>
  <si>
    <t>• La Oficina ha prestado AT a la SE de Cesar en temas como: Formación de Docente.</t>
  </si>
  <si>
    <t>*Fomentar el uso pedagogico de los medios, Tecnologias de la Iformación y las Comunicaciónes MTIC en la producciòn de contenidos digitales</t>
  </si>
  <si>
    <t>VALLEDUPAR</t>
  </si>
  <si>
    <t>3780</t>
  </si>
  <si>
    <t>• La Oficina ha prestado AT a la SE de Valledupar en temas como: Formación de Docente.</t>
  </si>
  <si>
    <t>NA</t>
  </si>
  <si>
    <t>Archipiélago de San Andrés, Providencia y Santa Catalina</t>
  </si>
  <si>
    <t>SAN ANDRES</t>
  </si>
  <si>
    <t>3827</t>
  </si>
  <si>
    <t>• La Oficina ha prestado AT a la SE de San Andrés en temas como: formación docente y evento dirigido a servidores de Secretarías de Educación.</t>
  </si>
  <si>
    <t>Establecimientos educativos oficiales con docentes fortalecidos en el uso de las Tic como apoyo para el desarrollo de competencias básicas en los estudiantes.</t>
  </si>
  <si>
    <t>A noviembre de 2012  se forma a los docentes de preescolar y básica primaria  en el uso y producción de contenidos educativos en las áreas de matemáticas, ciencias naturales,  sociales y lengua castellana e inglesa.</t>
  </si>
  <si>
    <t>La Guajira</t>
  </si>
  <si>
    <t>MAICAO</t>
  </si>
  <si>
    <t>3793</t>
  </si>
  <si>
    <t>• La Oficina ha prestado AT a la SE de Maicao en temas como: Formación de Docente y Evento dirigido a servidores de Secretarías de Educación.</t>
  </si>
  <si>
    <t>Fortalecer el uso pedagógico de tecnologias de información y comunicación
Fortalecer la infraestructura tecnológica de los EE del Municipio de Maicao.</t>
  </si>
  <si>
    <t>Aumentar en 80% el uso y apropiación de TIC en los EE.
A 2015 se instalara la infraestructura de 10 EE con conectividad .</t>
  </si>
  <si>
    <t>RIOHACHA</t>
  </si>
  <si>
    <t>4449</t>
  </si>
  <si>
    <t xml:space="preserve"> • La Oficina ha prestado AT a la SE de Riohacha en temas como: Planeación estratégica de TIC. </t>
  </si>
  <si>
    <t>Avanzar en la transformacion de las practicas pedagogicas de los docentes en el uso y apropiacion de las tic
Fortalecer la infraestructura tecnologica y la conectividad en todos los establecimientos educatvos oficiales para la transformacion de la practicas pedagogicas de los docentes</t>
  </si>
  <si>
    <t xml:space="preserve">A diciembre de 2015 se fortalecerá la gestión de Infraestructura Tecnológica a través de la ejecución de la estrategia municipal conectividad para todos los establecimientos educativos.
Contratar el Profesional Universitario de Mejoramiento
</t>
  </si>
  <si>
    <t>URIBIA</t>
  </si>
  <si>
    <t>4460</t>
  </si>
  <si>
    <t>• La Oficina ha prestado AT a la SE de Uribia en temas como: Formación de Docente y Evento dirigido a funcionarios de SE 2014.</t>
  </si>
  <si>
    <t xml:space="preserve">*Gestión de contenidos, Promocion y Uso Pedagogico de las Herramientas Virtuales
*Infraestructura Tecnológica y Acceso a Internet
*Monitoreo y evaluacion de todas las iniciativas y/o proyectos de  innovación educativa con uso de las TIC emprendidas por la SE, el MEN y la Alcaldia de Uribia.
*Orientar la correcta utilizacion de las herramientas tecnologicas con las que han sido dotadas los Diferentes I.E. y CER del Municipio.
</t>
  </si>
  <si>
    <t xml:space="preserve">*Que Para Diciembre del 2015, los Alumnos, Docentes y Directivos de las I.E. y CER, hagan uso de las Herramientas Virtuales y Contenidos Digitales montados en la WEB 2,0
*Que Para Diciembre del 2015 se Hallan Gestionados Proyectos para Dotar de Herramientas Tecnologicas a Todas las I.E. y CER del Municipio de Uribia.
*Que para Diciembre del 2013 se tenga una Herramienta para el monitoreo y evaluacion de los proyectos de innovacion educativa.
*Que para Diciembre del 2013 mas del 50% de las I.E. y CER incorporen en sus actividades pedagogicas el uso de las TIC
</t>
  </si>
  <si>
    <t>LA GUAJIRA</t>
  </si>
  <si>
    <t>3792</t>
  </si>
  <si>
    <t>• La Oficina ha prestado AT a la SE de La Guajira en temas como: Formación de Docente y Experiencias significativas.</t>
  </si>
  <si>
    <t xml:space="preserve">* Facilitar procesos de formación para directivos y docentes en gestión y producción de contenidos para el uso educativo de TICs en las diferentes áreas del conocimiento.
* Fortalecer el uso pedagógico de los MTIC
* Promocion y Uso Pedagogico de las Herramientas Virtuales
</t>
  </si>
  <si>
    <t xml:space="preserve">* Fortalecer la competencias y desempeños de 25  docentes vinculados  en gestión y producción de contenidos para el uso educativo de TICs en las diferentes áreas del conocimiento.
 * En el departamento se ejecutan al menos tres  proyectos municipales de uso pedagógico de los MTIC
* Docentes  de los EE hacen uso de las Herramientas Virtuales y Contenidos Digitales montados en la WEB 2,0
</t>
  </si>
  <si>
    <t>Huila</t>
  </si>
  <si>
    <t>HUILA</t>
  </si>
  <si>
    <t>3790</t>
  </si>
  <si>
    <t>A esta Secretaría de Educación se le ha invitado al evento dirigido a servidores de SE sin embargo no ha sido posible la asistencia a estos eventos, ni tampoco se han recibido solicitudes de Asistencia Técnica a través del aplicativo.</t>
  </si>
  <si>
    <t xml:space="preserve"> Mejorar las deficientes condiciones de conectividad,  mobiliario y  recursos educativos de los Establecimientos educativos.</t>
  </si>
  <si>
    <t xml:space="preserve">*Adecuar  las sedes principales de Establecimientos educativos oficiales con salas de informática con los requerimientos técnicos de planta física, mobiliario, red de datos, software para desarrollo curricular
* Alcanzar la conectividad permanente en las sedes principales de establecimientos educativos oficiales de los municipios no certificados
* Construir y dotar salas tecnológicas para desarrollo curricular en sedes educativas principales de los municipios no certificados
* Dotar con material educativo especializado los establecimientos oficiales que atienden estudiantes  de preescolar  de la zona rural
* Dotar los Establecimientos educativos oficiales con medios tecnológicos, mobiliario escolar o recursos educativos para el proceso enseñanza - aprendizaje.
</t>
  </si>
  <si>
    <t>NEIVA</t>
  </si>
  <si>
    <t>3791</t>
  </si>
  <si>
    <t>• La Oficina ha prestado AT a la SE de Neiva en temas como: formación docente, Experiencias significativas y Evento dirigido a funcionarios de SE 2014.</t>
  </si>
  <si>
    <t>*Fortalecer la incorporación de las tecnologías de la información y la comunicación en los ambientes educativos de las EE, garantizando que en estos se apropien de ellas y las utilicen permanentemente en su quehacer educativo, desarrollando competencias en su uso.</t>
  </si>
  <si>
    <t>*10% Instituciones Educativas implementando, el Modelo de Aprendizaje por Proyectos apoyados en uso de TIC
*25 IE con el Plan Estratégico de Innovación formulado e implementándose en coordinación con el Centro Regional de Innovación
*Consolidar 3 experiencias piloto de comunidades digitales de docentes locales compartiendo experienencias de contenidos propios creados
*Implementar y habilitar en las 37 IE oficiales el PMI del SIGCE en la vigencia 2013 y el PMI en la vigencia del 2014</t>
  </si>
  <si>
    <t>Chocó</t>
  </si>
  <si>
    <t>CHOCO</t>
  </si>
  <si>
    <t>3789</t>
  </si>
  <si>
    <t>• La Oficina ha prestado AT a la SE de Choco en temas como: Presentación de líneas Estratégicas de la OIE, Introducción al Documento Competencias TIC para el desarrollo profesional docente, Introducción formación Básica "El desafío de enseñar a aprender" con Red Cualitas, Formación de Docentes Proyecto Corea y evento dirigido a funcionarios de Secretarías de Educación.</t>
  </si>
  <si>
    <t>*Fortalecer a los EE en el uso pedagógico de TIC, a partir de la aproximación a las posibilidades de acceso y manejo pedagógico de la información, la innovación y el aprovechamiento de las herramientas tecnologías al servicio de los procesos de aprendizaje</t>
  </si>
  <si>
    <t>*A Diciembre de 2014 se habrá acompañado al 100% de las Instituciones Educativas participantes en el Programa REDVOLUCIÓN
*A Diciembre de 2014 se habrá realizado seguimiento al 100% de sedes educativas beneficiadas por el programa de Conexión Total
*A Diciembre de 2015 el 60% de los docentes de la planta del departamento del Chocó estarán certificados por el Programa Ciudadanía Digital
*A Diciembre de 2015 se habra capacitado 1200 docentes y directivos Docentes en la Gestión y uso de contenidos educativos del portal colombia aprende y orientaciones para la produccion de contenidos educativos propios
*A Diciembre de 2015 se habrá capacitado 1200 docentes y directivos Docentes en la apropiación de TIC y el Uso Pedagógico
*A Diciembre de 2015 se habrá realizado acompañamiento pedagógico y visitas de seguimiento a 80 Establecimientos Educativos participantes de Escuela Plus</t>
  </si>
  <si>
    <t>Meta</t>
  </si>
  <si>
    <t>META</t>
  </si>
  <si>
    <t>3796</t>
  </si>
  <si>
    <t>• La Oficina ha prestado AT a la SE de Meta en temas como: Competencias TIC para el desarrollo profesional docente. Formación docente, Evento dirigido a servidores de Secretarías de Educación.</t>
  </si>
  <si>
    <t>Fomentar el uso y generación de contenidos, apropiación de TIC en el aula, adquisición de equipos y conectividad</t>
  </si>
  <si>
    <t>120 de sedes educativas con generación de contenidos. apropiación de Tic en el aula. adquisición de equipos y conectividad</t>
  </si>
  <si>
    <t>VILLAVICENCIO</t>
  </si>
  <si>
    <t>3797</t>
  </si>
  <si>
    <t>• La Oficina ha prestado AT a la SE de Villavicencio en temas como: Competencias TIC para el desarrollo profesional docente, Formación docente, evento dirigido a servidores de Secretarías de Educación.</t>
  </si>
  <si>
    <t>Implementar prácticas pedagógicas sorpotadas en el uso y apropiación de TIC aportando al mejoramiento de la calidad educativa del municipio.</t>
  </si>
  <si>
    <t>A 2015 el 40 por ciento de las Instituciones Educativas de Villavicencio tedrán una apropiación significativa en el uso de TIC en sus prácticas pedagógicas.</t>
  </si>
  <si>
    <t>Caldas</t>
  </si>
  <si>
    <t>CALDAS</t>
  </si>
  <si>
    <t>3773</t>
  </si>
  <si>
    <t>• La Oficina ha prestado AT  a la SE de Caldas a través del evento dirigido a servidores de Secretarías de educación y taller de memorias sonoras (potencial narrativo de los sonidos, producción de piezas sonoras narrativas, taller de memoria sonora y presentación del archivo sonoro de la Fonoteca y su potencial pedagógico).</t>
  </si>
  <si>
    <t>*Fortalecer los Planes Institucionales MTIC, mediante la formacion de Docentes y Directivos Docentes, infraestructura Tecnologica , Conectividad, uso y apropiacion pedagogica de las TIC.</t>
  </si>
  <si>
    <t>*170 Establecimientos Educativos con Planes MTIC en ejecucion.</t>
  </si>
  <si>
    <t>MANIZALES</t>
  </si>
  <si>
    <t>3774</t>
  </si>
  <si>
    <t>• La Oficina ha prestado AT  a la SE de Manizales a través del evento dirigido a servidores de Secretarías de educación y por medio del taller “Memoria Sonora en la Escuela” con la participación de docentes y estudiantes de Instituciones Educativas de los municipios de Palestina, Villamaría, Chinchiná, Anserma, Neira y Manizales, las cuales fueron previamente convocadas por la Secretaría de Educación de Manizales.</t>
  </si>
  <si>
    <t>LOGRAR QUE PARA EL 2015 EN LOS ESTABLECIMEINTOS EDUCATIVOS MANEJEN DIFERENTES SERVICIOS WEB, ADEMAS DE TENER UNA CLARA VISIÓN Y UNAS HERRAMIENTAS DE GESTIÓN PARA EL USO Y APROPIACIÓN DE LAS TIC CON MIRAS A LA INNOVACIÓN PEDAGÓGICA Y DE GESTIÓN ESCOLAR</t>
  </si>
  <si>
    <t>EL 50% DE LOS ESTABLECIMIENTOS EDUCATIVOS, EVIDENCIAN IMPLEMENTACIÓN EN EL USO DE MEDIOS TIC</t>
  </si>
  <si>
    <t>Amazonas</t>
  </si>
  <si>
    <t>AMAZONAS</t>
  </si>
  <si>
    <t>3828</t>
  </si>
  <si>
    <t>• La Oficina ha prestado AT en temas relacionados con formación docente, procesos de investigación, gestión de contenidos y uso educativo de TIC. 
• En 2014, la SE participó el 20 y 21 de noviembre  en el evento Innovar y Educar con TIC.</t>
  </si>
  <si>
    <t>*Promover la incorporación de las TIC al currículo como eje transversal al plan de estudios, y de esta manera mejorar los ambientes de aprendizaje, el desarrollo de competencias y el desempeño del docente</t>
  </si>
  <si>
    <t>*AL FINALIZAR EL AÑO 2015, SETENTA (70) SEDES DE INSTITUCIONES EDUCATIVAS, CUENTAN CON SALAS DOTADAS CON EQUIPOS DE CÓMPUTO Y CON CONECTIVIDAD.
*EN NOVIEMBRE, EL DEPARTAMENTO CUENTA CON 400 DOCENTES CAPACITADOS EN USO Y APROPIACIÓN DE TIC.</t>
  </si>
  <si>
    <t>Antioquia</t>
  </si>
  <si>
    <t>ANTIOQUIA</t>
  </si>
  <si>
    <t>3758</t>
  </si>
  <si>
    <t>• La Oficina ha prestado AT a la SE de Antioquia en temas como: Escuela Plus, acompañamiento virtual a Experiencias Significativas, práctica en gestión de TIC y Evento dirigido a servidores de Secretarías de Educación.</t>
  </si>
  <si>
    <t>Posibilitar acceso y la apropiación social de los ciudadanos a las tecnologías de la información y la comunicación (TIC) y del conocimiento disponible a través de los diferentes medios y dispositivos tecnológicos, como una plataforma para el desarrollo de las capacidades y habilidades del siglo XXI que posibiliten la transformación educativa, cultural y económica del departamento de Antioquia, en las zonas rural y urbana.</t>
  </si>
  <si>
    <t>*Numero de Contenidos educativos publicados en la red de portales de Antioquia Digital
*Número usuarios registrados en la Red de Portales de Antioquia Digital
*Número de Cursos escolares en línea planeados y publicados por establecimientos educativos oficiales
*Número de EE acompañados y asesorados en la incorporación de las TIC al currículo escolar
*Número de docentes que hacen uso de las Redes Sociales para apoyar la enseñanza de las diferentes disciplinas</t>
  </si>
  <si>
    <t>7692</t>
  </si>
  <si>
    <t>• La Oficina ha prestado AT a la SE de Apartadó en temas como: formación docente.</t>
  </si>
  <si>
    <t>Formar a directivos y docentes en el uso educativo y apropiación de TIC</t>
  </si>
  <si>
    <t>*50% de los directivos y docentes certificados como maestros y/o ciudadanos digitales al finalizar el año 2015.
*Acompañamiento al 80% de las Mesas de trabajo por Áreas para la formación de Redes y Comunidades Virtuales de Aprendizaje .
*Formar el 25% de directivos y docentes en el uso de TIC a noviembre de 2015.
*Formar el 25% de los docentes en producción de contenidos educativos al finalizar el año lectivo 2015
*Formar en apropiación y uso pedagógico de TIC al 50% de directivos y docentes al finalizar el cuatrienio 2012-2015.</t>
  </si>
  <si>
    <t>ENVIGADO</t>
  </si>
  <si>
    <t>3761</t>
  </si>
  <si>
    <t>• La Oficina ha prestado AT a la SE de Envigado en temas como: Formación de Docentes y evento dirigido a funcionarios de Secretarías de Educación.</t>
  </si>
  <si>
    <t>*Elaborar el Plan de Implementación, apropiación y uso de las Tecnologías de la Información y Comunicación en los establecimiento educativos oficiales del municipio de Envigado.</t>
  </si>
  <si>
    <t>*A julio de 2014 la Secretaría de Educación contará con un plan de acción para la implementación, uso y apropiación pedagógica de las TIC en las instituciones educativas del municipio.
*Al finalizar el mes de noviembre de 2013 la Secretaría de Educación dispondrá de una evaluación de la apropiación y uso de las Tecnologías de la Información y Comunicación en las Instituciones Educativas Oficiales del municipio.</t>
  </si>
  <si>
    <t>3759</t>
  </si>
  <si>
    <t>• La Oficina ha prestado AT a la SE de Medellin en temas como: formación docente y Evento dirigido a servidores de Secretarías de Educación.</t>
  </si>
  <si>
    <t>Atlántico</t>
  </si>
  <si>
    <t>ATLANTICO</t>
  </si>
  <si>
    <t>3764</t>
  </si>
  <si>
    <t>• La Oficina ha prestado AT a la SE de Atlántico en temas como: Competencias TIC para el desarrollo profesional docente y Evento dirigido a servidores de Secretarías de Educación.</t>
  </si>
  <si>
    <t>Acompañar a los Establecimientos Educativos en la utilización de los Sistemas de Información, Medios y Nuevas Tecnologías, en las diferentes áreas de gestión de la vida institucional, a través de la capacitación a docentes y directivos docentes.</t>
  </si>
  <si>
    <t>Establecimientos Educativos acompañadas en la ruta de Mejoramiento, a travès del SIGCE.</t>
  </si>
  <si>
    <t>Bolívar</t>
  </si>
  <si>
    <t>CARTAGENA</t>
  </si>
  <si>
    <t>4910</t>
  </si>
  <si>
    <t>• La Oficina ha prestado AT a la SE de Cartagena en temas como: Formación docente, procesos de investigación en escuelas innovadoras y Evento dirigido a servidores de Secretarías de Educación.</t>
  </si>
  <si>
    <t>*Generar oportunidades para la socialización de buenas prácticas en el uso pedagógico de TIC de EEO a otros Establecimientos educativos con contextos similares</t>
  </si>
  <si>
    <t>*Establecimientos educativos que comparten buenas practicas en el uso pedagocio de las MTIC, a otros establecimientos educativos.</t>
  </si>
  <si>
    <t>Córdoba</t>
  </si>
  <si>
    <t>LORICA</t>
  </si>
  <si>
    <t>3783</t>
  </si>
  <si>
    <t>• La Oficina ha prestado AT a la SE de Lorica en temas como: Formación docente y Evento dirigido a servidores de Secretarías de Educación.</t>
  </si>
  <si>
    <t>MONTERIA</t>
  </si>
  <si>
    <t>3782</t>
  </si>
  <si>
    <t>• La Oficina ha prestado AT a la SE de Montería en temas como: Formación docente, conformación de alianzas y articulación con sectores regionales.</t>
  </si>
  <si>
    <t>Brindar la asistencia técnico- pedagógica  a los Establecimientos Educativos  para promover la innovación educativa dándole sentido a las MTIC desde una constante construcción de las nuevas formas de ser  para ser capaz de  interactuar con los diferentes escenarios de innovación, producción de contenidos digitales en el proceso de enseñanza aprendizaje.</t>
  </si>
  <si>
    <t>Dotación de equipos de cómputos a aulas de sistemas de las sedes educativas del departamento</t>
  </si>
  <si>
    <t>Cundinamarca</t>
  </si>
  <si>
    <t>FUSAGASUGA</t>
  </si>
  <si>
    <t>3786</t>
  </si>
  <si>
    <t xml:space="preserve">• La Oficina ha prestado AT a la SE de Fusagasuga en temas como: formación docente. </t>
  </si>
  <si>
    <t>Fortalecer la implementción y el uso pedagógico de los medios las nuevas tecnologías</t>
  </si>
  <si>
    <t>Elaboración  y ejecución de los  proyectos del uso pedagógico de los medios y nuevas TICS en las I.E. oficiales</t>
  </si>
  <si>
    <t>GIRARDOT</t>
  </si>
  <si>
    <t>3787</t>
  </si>
  <si>
    <t xml:space="preserve">• La Oficina ha prestado AT a la SE de Girardot en temas como: formación docente. </t>
  </si>
  <si>
    <t>Generar estrategias de desarrollo profesional, de docentes y DD tendientes al uso y apropiación de TIC, en los EE del municipio.</t>
  </si>
  <si>
    <t xml:space="preserve">*Cualificar a docentes y directivos docentes según diagnostico y programas MEN
*Levantamiento del estado del arte de las tic en el municipio de Girardot desde la formación docente e infraestructura tecnológica.
</t>
  </si>
  <si>
    <t>MOSQUERA</t>
  </si>
  <si>
    <t>10857</t>
  </si>
  <si>
    <t>• La Oficina ha prestado AT a la SE de Mosquera en temas como: Evento dirigido a servidores de Secretarías de Educación año 2013.</t>
  </si>
  <si>
    <t>Formación a los docentes en uso y apropiación de las tics</t>
  </si>
  <si>
    <t>Formar por lo menos al 20% de los docentes en uso y apropiación de las tics</t>
  </si>
  <si>
    <t>SOACHA</t>
  </si>
  <si>
    <t>3788</t>
  </si>
  <si>
    <t>• La Oficina ha prestado AT a la SE de Soacha en temas como: Formación de Docente.</t>
  </si>
  <si>
    <t>Fomentar en los IEO la creación de ambientes y medios de aprendizaje apropiados, que estimulen la creatividad, el autoaprendizaje y el desarrollo de competencias que aseguren el mayor uso del potencial de los estudiantes.</t>
  </si>
  <si>
    <t xml:space="preserve">*Implementar con los Docentes del área de tecnología e informática de las 21 IEO la elaboración de objetos de aprendizaje virtuales OVA, que articulen el uso de tic.
*Realizar un diagnóstico del estado de implementación de Tic en las actividades educativas de las IEO del municipio de Soacha
</t>
  </si>
  <si>
    <t>Norte de Santander</t>
  </si>
  <si>
    <t>CUCUTA</t>
  </si>
  <si>
    <t>3802</t>
  </si>
  <si>
    <t>• La Oficina ha prestado AT a la SE de Cúcuta en temas como: Formación de Docentes y Evento dirigido a funcionarios de Secretarías de Educación.</t>
  </si>
  <si>
    <t>*Garantizar que en los EE existan ambientes y medios de aprendizaje apropiados, que estimulen la creatividad, el auto aprendizaje y el desarrollo de competencias a travès del uso y apropiación de MTIC.</t>
  </si>
  <si>
    <t>*51 EE del sector urbano 8 EE del sector rural acompañados para uso y apropiación de MTIC</t>
  </si>
  <si>
    <t>3801</t>
  </si>
  <si>
    <t>• La Oficina ha prestado AT a la SE de Norte de Santander en temas como: Formación de Docente.</t>
  </si>
  <si>
    <t>* Fomentar en los establecimientos educativos el  uso y producción de contenidos digitales
* Gestionar la provisión de equipos de computo y servicio de conectividad a los establecimientos educativos</t>
  </si>
  <si>
    <t xml:space="preserve">* 400 Directivos y docentes formados en competencias tecnológicas
* 200 sedes escolares dotadas con equipos y servicio de conectividad
</t>
  </si>
  <si>
    <t>Putumayo</t>
  </si>
  <si>
    <t>4382</t>
  </si>
  <si>
    <t>• La Oficina ha prestado AT a la SE de Quibdó en temas como: Formación de Docente.</t>
  </si>
  <si>
    <t>Incorporar el componenete de medio y tecnologia de la informaciòn y la comunicaciòn a los establecimientos educativo, a travès de uso pedgogico y producciòn de contenidos</t>
  </si>
  <si>
    <t>*A Diciembre de 2015 el 100% de los establecimientos educativos estarán fortalecidos en el componente de bilingüismo.
*A Diciembre de 2015 el 80% de los docentes estarán haciendo uso de las MTIC para el diseño e implementación de contenidos pedagógico.</t>
  </si>
  <si>
    <t>Quindio</t>
  </si>
  <si>
    <t>ARMENIA</t>
  </si>
  <si>
    <t>3804</t>
  </si>
  <si>
    <t>• La Oficina ha prestado AT a la SE de Armenia en temas como: formación docente y taller de memorias sonoras (potencial narrativo de los sonidos, producción de piezas sonoras narrativas, taller de memoria sonora y presentación del archivo sonoro de la Fonoteca y su potencial pedagógico).</t>
  </si>
  <si>
    <t>Docentes con prácticas pedagógicas fundamentadas en las TIC que dinamizan ambientes de aprendizaje</t>
  </si>
  <si>
    <t>*instituiciones educativas que incorporan el uso de las tic en sus practicas pedagogicas a diceimbre de 2015</t>
  </si>
  <si>
    <t>Risaralda</t>
  </si>
  <si>
    <t>RISARALDA</t>
  </si>
  <si>
    <t>3805</t>
  </si>
  <si>
    <t>• La Oficina ha prestado AT a la SE de Risaralda en temas como: Formación de Docente.</t>
  </si>
  <si>
    <t>Diseñar e implementar un Plan Estratègico sobre uso, aplicaciòn y apropiaciòn de TIC</t>
  </si>
  <si>
    <t>Complementar a septiembre 28/2012  el diagnòstico sobre la infraesgtructura tecnològica en EL 46% de los EE faltantes .</t>
  </si>
  <si>
    <t>Valle del Cauca</t>
  </si>
  <si>
    <t>BUGA</t>
  </si>
  <si>
    <t>3820</t>
  </si>
  <si>
    <t>• La Oficina ha prestado AT a la SE de Buga en temas como: formación docente y evento dirigido a funcionarios de Secretaria de Educación.</t>
  </si>
  <si>
    <t>*Gestionar el uso y apropiación de medios y tecnologías y de la información en los E.E.
*Mejorar la conectividad en las Instituciones Educativas Oficiales de Guadalajara de Buga</t>
  </si>
  <si>
    <t>*A diciembre del 2015 definir estrategias para el uso y apropiación de Medios y TIC , con base en las necesidades planteadas en el Diagnostico de las I.E oficiales
*A diciembre de 2015 las 14 Instituciones Educativas Oficiales de Guadalajara de Buga contarán con conectividad mejorada.</t>
  </si>
  <si>
    <t>CALI</t>
  </si>
  <si>
    <t>3818</t>
  </si>
  <si>
    <t>• La Oficina ha prestado AT a la SE de Cali en temas como: Formación docente, procesos de investigación en escuelas innovadoras, Experiencias Significativas, práctica en gestión de TIC y Evento dirigido a servidores de Secretarías de Educación.</t>
  </si>
  <si>
    <t xml:space="preserve">* FORTALECER LOS PROCESOS DE FORMACION DE DOCENTES EN EL USO PEDAGOGICO DE LAS TECNOLOGÍAS DE LA INFORMACIÓN Y COMUNICACIÓN -TIC EN LAS INSTITUCIONES EDUCAIVAS OFICIALES DEL MUNICIPIO DE SANTIAGO DE CALI </t>
  </si>
  <si>
    <t>*A Diciembre del 2014 1030 docentes de las Instituciones Educativas Oficiales seran capacitados en uso de TIC</t>
  </si>
  <si>
    <t>CARTAGO</t>
  </si>
  <si>
    <t>3821</t>
  </si>
  <si>
    <t>• La Oficina ha prestado AT a la SE de Cartago en temas como: Formación docente y Evento dirigido a servidores de Secretarías de Educación.</t>
  </si>
  <si>
    <t>*Apropiación de medios y nuevas tecnologias y conectividad para las instituciones educativas.</t>
  </si>
  <si>
    <t>*Acompañar las instituciones en implementacion el el uso y apropiacion de las TIC</t>
  </si>
  <si>
    <t>BELLO</t>
  </si>
  <si>
    <t>3760</t>
  </si>
  <si>
    <t>• La Oficina ha prestado AT a la SE de Bello en temas como: formación docente, Experiencias Significativas.</t>
  </si>
  <si>
    <t>*Actualizar el proceso del diseño y funcionamiento adecuado de los sitios Web y medios de comunicación de los E.E. oficiales.
*Elaborar un diagnostico acerca del uso y apropiacion Pedagogica de las TIC del os EE oficiales del Municipio
*Planear la adquisición y y distribución equitativos de medios y las Tic para los establecimientos educativos publicos del Municipio
*Renovar las licencias de los software académicos en los EE ; utilizados por La comunidad educativa, mediante convenio con Microsoft
*identinficar las necesidades de las bibliotecas de EE,en cuanto al uso de los medios y las tecnologias en relacion con la virtualidad</t>
  </si>
  <si>
    <t>*Elaborar un diagnostico acerca del uso y apropiacion Pedagogica de las TIC del os EE oficiales del Municipio
*Planear la adquisición y y distribución equitativos de medios y las Tic para los establecimientos educativos publicos del Municipio
*Renovar las licencias de los software académicos en los EE ; utilizados por La comunidad educativa, mediante convenio con Microsoft
*Mejorar las condiciones actuales de las bibliotecas y blibliobancos del Municipio, en cuanto a infraestructura,dotación ,conectividad y capacitacion de quienes sean responsables de ellas</t>
  </si>
  <si>
    <t>ITAGUI</t>
  </si>
  <si>
    <t>3762</t>
  </si>
  <si>
    <t>• La Oficina ha prestado AT a la SE de Itaguí en temas como: formación docente y evento dirigido a servidores de Secretarías de Educación.</t>
  </si>
  <si>
    <t xml:space="preserve">* FORTALECER EN LAS  24 INSTITUCIONES EDUCATIVAS EL USO DE MEDIOS Y TECNOLOGÍAS PARA EL ALMACENAMIENTO Y ADMINISTRACIÓN DE LA INFORMACION
* IMPLEMENTAR EL PLAN DIGITAL TESO EN LAS 24 INSTITUCIONS EDUCATIVAS OFICIALES EN CUATRO LINEAS ESTRATEGIAS CON 14 PROYECTOS A DESARROLLAR
</t>
  </si>
  <si>
    <t xml:space="preserve">*Para el 2014 las 24 instituciones educativas contarán con una página web articulada a la página de la Secretaría de Educación
*Durante el 2014 se incorporarán las aulas digitales a los procesos pedagógicos en las 24 IE
</t>
  </si>
  <si>
    <t>RIONEGRO</t>
  </si>
  <si>
    <t>7609</t>
  </si>
  <si>
    <t>• La Oficina ha prestado AT a la SE de Rionegro en temas como: formación docente y evento dirigido a servidores de Secretarías de Educación.</t>
  </si>
  <si>
    <t>SABANETA</t>
  </si>
  <si>
    <t>7740</t>
  </si>
  <si>
    <t>• La Oficina ha prestado AT a la SE de Sabaneta en temas como: formación docente y evento dirigido a servidores de Secretarías de Educación.</t>
  </si>
  <si>
    <t>Garantizar en el Municpio de Sabaneta una buena infraestructura tecnológica  la cual sea soportada por la conectividad instalada logrando asi la capacitación en ofimatica e internet a la comunidad educativa en general, alcanzando asi un buen uso de las tecnologías de la información y comunicación</t>
  </si>
  <si>
    <t>A noviembre 30 de 2013 se tendrá el 65% de los docentes certificados en ciudadanía digital</t>
  </si>
  <si>
    <t>TURBO</t>
  </si>
  <si>
    <t>3763</t>
  </si>
  <si>
    <t>• La Oficina ha prestado AT a la SE de Turbo en temas como: formación docente y evento dirigido a servidores de Secretarías de Educación.</t>
  </si>
  <si>
    <t>ASEGURAR  LA CALIDAD  DE LA EDUCACIÓN EN EL MUNICIPIO DE TURBO A TRAVES DEL PLAN DE APOYO AL MEJORAMIENTO</t>
  </si>
  <si>
    <t>5. Realizar acompañamiento a la ejecución y evaluación de los planes de mejoramiento institucional de los EE oficiales y no oficiales durante el año 2014.</t>
  </si>
  <si>
    <t>Arauca</t>
  </si>
  <si>
    <t>ARAUCA</t>
  </si>
  <si>
    <t>3824</t>
  </si>
  <si>
    <t>• La Oficina ha prestado AT a la SE de Arauca en temas como: formación docente, experiencias significativas, PAM y evento dirigido a servidores de Secretarías de Educación.</t>
  </si>
  <si>
    <t>N.A.</t>
  </si>
  <si>
    <t>BARRANQUILLA</t>
  </si>
  <si>
    <t>4909</t>
  </si>
  <si>
    <t>• La Oficina ha prestado AT a la SE de Barranquilla en temas como: formación docente y Escuela Plus.</t>
  </si>
  <si>
    <t>MALAMBO</t>
  </si>
  <si>
    <t>3960</t>
  </si>
  <si>
    <t>• La Oficina ha prestado AT a la SE de Malambo en temas como: formación docente.</t>
  </si>
  <si>
    <t>Desarrollar acciones que permitan la gestión de infraestructura  y de contenidos educativos vinculados a las TIC, capacitando a docentes y directivos docentes en su uso y apropiación.</t>
  </si>
  <si>
    <t xml:space="preserve">* Incrementará el número de equipos TIC en las instituciones del municipio
* Las instituciones usarán las TIC como herramienta en la enseñanza de contenidos básicos
</t>
  </si>
  <si>
    <t>SOLEDAD</t>
  </si>
  <si>
    <t>3765</t>
  </si>
  <si>
    <t>• La Oficina ha prestado AT a la SE de Soledad en temas como: formación docente, Escuela Plus.</t>
  </si>
  <si>
    <t xml:space="preserve">Fomentar el uso y producción de contenidos
fortalecer a los Establecimientos Educativos en el uso y apropiación de los medios y las TIC.
</t>
  </si>
  <si>
    <t xml:space="preserve">10% de I.E produciendo contenidos
60% de docentes  formados en uso  y apropiación de las TIC
</t>
  </si>
  <si>
    <t>BOLIVAR</t>
  </si>
  <si>
    <t>3767</t>
  </si>
  <si>
    <t>• La Oficina ha prestado AT a la SE de Bolivar en temas como: Formación docente y Evento dirigido a servidores de Secretarías de Educación.</t>
  </si>
  <si>
    <t>*Propiciar el desarrollo de competencias TIC., en Directivos Docentes, mediante la formación en SIGCE y TemaTICas</t>
  </si>
  <si>
    <t>*80% de los Directivos Docentes del departamento formados en TemáTICas con sendos Equipos de Gestión y Planes de Gestión para Uso Educativo de Tic formulados</t>
  </si>
  <si>
    <t>MAGANGUE</t>
  </si>
  <si>
    <t>3768</t>
  </si>
  <si>
    <t xml:space="preserve">• La Oficina ha prestado AT a la SE de Magangue en temas como: Formación docente y experiencias significativas. </t>
  </si>
  <si>
    <t>Promover y hacerle acompañamiento y asistencia técnica a la implementación de los procesos de uso de medios y nuevas tecnologías</t>
  </si>
  <si>
    <t>Brindar acompañamiento al 100% de las instituciones educativas oficiales en el uso de medios y de tecnología</t>
  </si>
  <si>
    <t>Boyacá</t>
  </si>
  <si>
    <t>BOYACA</t>
  </si>
  <si>
    <t>3769</t>
  </si>
  <si>
    <t xml:space="preserve">• La Oficina ha prestado AT a la SE de Boyacá en temas como: Formación docente, Escuela Plus; Acompañar las acciones que adelanta la SE en las etapas de conformación, consolidación y fortalecimiento de alianzas estratégicas, en el marco del modelo de gestión de alianzas del MEN, para la ampliación y acceso a la oferta de contenidos educativos. </t>
  </si>
  <si>
    <t>*Fortalecer las competencias pedagógicas, tecnológicas, investigativas, comunicativas y de gestión de los estudiantes y docentes las I.E. oficiales de los municipios no certificados del Dpto de Boyacá que respondan a las necesidades particulares de su entorno</t>
  </si>
  <si>
    <t>*Actualizar en el año 2014, el diagnóstico de medios tecnológicos y conectividad en el 100% de las IE de Boyacá.
*Al finalizar 2014, presentar en la Emisora Online de la Secretaría de Educación de Boyacá u otro medio virtual un informe sobre el resultado de la investigación del patrimonio histórico y cultural de los municipios realizadas en dos Provincias del departamento de Boyacá
*Participar en la producción y realización de 30 programas radiales Institucionales de la Secretaría de Educación de Boyacá el cual se emite los domingos de 8 a 9 am por la Emisora de la Gobernación del Departamento de Boyacá.
*Al finalizar el año 2014 se habrá puesto en funcionamiento 16 emisoras escolares online en I.E. Del departamento de Boyacá como herramienta para el desarrollo de las competencias comunicativas de los estudiantes
*Al finalizar el año 2014 estará en funcionamiento la emisora online institucional de la Secretaría de Educación de Boyacá dirigida y operada por el Grupo TIC para el servicio de la comunidad educativa del departamento.
*El 24 de octubre del año 2014 se desarrollará la I. Feria Virtual de Boyacá con la participación de 120 experiencias TIC seleccionadas de las inscritas en los cuatro ejes temáticos programados</t>
  </si>
  <si>
    <t>DUITAMA</t>
  </si>
  <si>
    <t>3771</t>
  </si>
  <si>
    <t>• La Oficina ha prestado AT  a la SE de Duitama en temas como: uso pedagógico de las TIC.</t>
  </si>
  <si>
    <t>Garantizar a la población escolar el acceso al uso y apropiación de las tic para fortalecer su proceso de formación.</t>
  </si>
  <si>
    <t>implementar un plan sectorial de gestión en Mtics para el sector educativo.</t>
  </si>
  <si>
    <t>SOGAMOSO</t>
  </si>
  <si>
    <t>3772</t>
  </si>
  <si>
    <t>• La Oficina ha prestado AT a la SE de Sogamoso en temas como: Formación docente, experiencias significativas y Evento dirigido a servidores de Secretarías de Educación.</t>
  </si>
  <si>
    <t>Comprometer a todos los actores del equipo técnico del PTFD en las acciones propuestas</t>
  </si>
  <si>
    <t>Tender el plan d formación de los docentes de acuerdo a la necesidad priorizada.</t>
  </si>
  <si>
    <t>TUNJA</t>
  </si>
  <si>
    <t>3770</t>
  </si>
  <si>
    <t>• La Oficina ha prestado AT a la SE de Tunja en temas como: Formación docente, taller de memorias sonoras (potencial narrativo de los sonidos, producción de piezas sonoras narrativas, taller de memoria sonora y presentación del archivo sonoro de la Fonoteca y su potencial pedagógico).</t>
  </si>
  <si>
    <t>Mejorar la infraestructura de Conectividad y TIC de las Instituciones Educativas Oficiales</t>
  </si>
  <si>
    <t>Garantizar acceso de conectividad a Internet en 8 IEO</t>
  </si>
  <si>
    <t>Capital Bogotá, D.C.</t>
  </si>
  <si>
    <t>BOGOTA</t>
  </si>
  <si>
    <t>3766</t>
  </si>
  <si>
    <t>• La Oficina ha prestado AT a la SE de Bogotá en temas como: Formación docente, experiencias significativas y Evento dirigido a servidores de Secretarías de Educación.</t>
  </si>
  <si>
    <t>Caquetá</t>
  </si>
  <si>
    <t>CAQUETA</t>
  </si>
  <si>
    <t>3775</t>
  </si>
  <si>
    <t>• La Oficina ha prestado AT a la SE de Caquetá en temas como: Formación de Docente y Evento dirigido a servidores de Secretarías de Educación.</t>
  </si>
  <si>
    <t>*GESTIONAR EL USO Y APROPIACIÓN DE MEDIOS Y TECNOLOGÍAS DE LA INFORMACIÓN Y LA COMUNICACIÓN TIC.</t>
  </si>
  <si>
    <t>*A DICIEMBRE DE 2014, EL 3% DE LOS DOCENTES HABRÁN SIDO ACOMPAÑADOS EN EL USO Y APROPIACIÓN DE LAS TIC
*A DICIEMBRE DE 2014, EL 50% DE LOS DOCENTES Y DIRECTIVOS DOCENTES HABRÁN SIDO FORMADOS Y CERTIFICADOS COMO MAESTRO DIGITAL PARA INCORPORAR, ADAPTAR E INTEGRAR LAS TECNOLOGÍAS DE LA INFORMACIÓN Y LA COMUNICACIÓN A SU DESEMPEÑO Y LA CALIDAD EDUCATIVA</t>
  </si>
  <si>
    <t>FLORENCIA</t>
  </si>
  <si>
    <t>3776</t>
  </si>
  <si>
    <t>• La Oficina ha prestado AT a la SE de Florencia en temas como: Formación de Docente.</t>
  </si>
  <si>
    <t>Apropiar el uso en el aula de los medios tecnológicos de la información y la comunicación, Generación de contenidos pedagógicos mediante el uso de TIC que garanticen los procesos de calidad de la educación en el sector Urbano y Rural del Municipio de Florencia.</t>
  </si>
  <si>
    <t>Al año 2015 elaborar e implementar el manual pedagógico de MTIC para su uso y apropiación en el aula del 50% de los docentes del área urbana y rural del Municipio de Florencia.</t>
  </si>
  <si>
    <t>Casanare</t>
  </si>
  <si>
    <t>CASANARE</t>
  </si>
  <si>
    <t>3825</t>
  </si>
  <si>
    <t>• La Oficina ha prestado AT a la SE de Casanare en temas como: Formulación de planes de formación en uso de TIC y Evento dirigido a servidores de Secretarías de Educación.</t>
  </si>
  <si>
    <t>*Conectividad para la red wan del Programa CONEXION TOTAL.
*Embalar y transportar la Basura Tecnológica con el fin de contribuir a la Protección del medio Ambiente.
*Establecimientos Educativos con espacios adecuados e infraestructura tecnológica y complementaria apropiada y utilizada.</t>
  </si>
  <si>
    <t>*A Diciembre de 2014, 83 Instituciones Educativas del Departamento de Casanare conectadas con intenet mediante la red wan fase 1.
*2014, 20 Instituciones Educativas del Departamento de Casanare atendidas dentro del Plan retoma Fase 2 Recolección Basura tecnológica.
*A Diciembre de 2014, 83 Instituciones Educativas del Departamento de Casanare con infraestructura tecnológica adecuada e implementada.</t>
  </si>
  <si>
    <t>YOPAL</t>
  </si>
  <si>
    <t>4841</t>
  </si>
  <si>
    <t>• La Oficina ha prestado AT a la SE de Yopal en temas como: Formación de Docente, prácticas en gestión de TIC y Evento dirigido a servidores de Secretarías de Educación.</t>
  </si>
  <si>
    <t xml:space="preserve">Continuar con la capacitación de docentes y directivos docentes, a partir del programa computadores para educar, promoviendo la incorporación de las TIC al aula.
Evaluar los efectos de las capacitaciones en TIC y el suministro de dotaciones tecnológicas recibidas hasta el momento por las I.E., a partir de visitas in situ para definir acciones de mejoramiento que garanticen el impacto de este componente del PAM en la Secretaría de Educación.
Fomento a la gestión, uso educativo y producción de contenidos.
Fomento a la infraestructura tecnológica.
Fortalecer a Establecimientos Educativos en el Uso educativo y la apropiación pedagógica de TIC.
Gestionar el uso de MTIC en las Instituciones Educativas, propiciando la consecución los recursos necesarios, para ser incluidos en las actividades de aula.
Monitoreo, Evaluación y seguimiento.
</t>
  </si>
  <si>
    <t xml:space="preserve">Capacitar 50 docentes y directivos docentes en TIC, a diciembre de 2.013.
Realizar 4 seguimientos anuales al efecto de las TIC en el aula y su incorporación al currículo, a diciembre de 2.015.
Formar 100 docentes en producción de contenidos educativos al finalizar el cuatrienio 2012-2015.
10 estudiantes por computador al terminar el cuatrienio.
10 Establecimientos Educativos acompañados en la elaboración de planes de estudio para la incorporación de TIC, a noviembre del 2.015.
Brindar asistencia técnica al 100% de las I.E. en la incorporación de las TIC a las actividades de aula, a noviembre de 2.015.
100% de los procesos de formación  con monitoreo, seguimiento y evaluación, a noviembre de 2.015.
</t>
  </si>
  <si>
    <t>Cauca</t>
  </si>
  <si>
    <t>CAUCA</t>
  </si>
  <si>
    <t>3777</t>
  </si>
  <si>
    <t>• La Oficina ha prestado AT a la SE de Cauca en temas como: Gestión de contenidos educativos y portal educativo Colombia aprende.</t>
  </si>
  <si>
    <t>*Garantiza en los establecimientos educativos, ambientes y medios de aprendizaje apropiados, condiciones técnicas y tecnológicas que faciliten el acceso al conocimiento y que estimulen la creatividad, la innovación, el emprendimiento y el auto aprendizaje</t>
  </si>
  <si>
    <t>*Nuevos docentes y directivos docentes de los Establecimientos Educativos Oficiales de los municipios no certificados capacitados en TICs y componentes de calidad educativa</t>
  </si>
  <si>
    <t>POPAYAN</t>
  </si>
  <si>
    <t>3778</t>
  </si>
  <si>
    <t>• La Oficina ha prestado AT a la SE de Popayán en temas como: Gestión de contenidos educativos y portal educativo Colombia aprende, formación docente y Evento dirigido a servidores de Secretarías de Educación.</t>
  </si>
  <si>
    <t xml:space="preserve">Formar docentes en practicas pedagogicas con el uso de medios y tecnologias de la información y la telecomunicación
Impulsar el uso y apropiación de medios y tecnologias de la información y la telecomunicación en las 41 instituciones educativas a través de la inclusión de los lineamientos en el currículo
</t>
  </si>
  <si>
    <t xml:space="preserve">A Agosto de 2016 500 docentes estarán formados en practicas pedagógicas con el uso de medios y tecnologías de la información y comunicación
A Diciembre de 2016 las 41 instituciones educativas del municipio tendran dentro de su plan de estudios incluidas las orientaciones curriculares para apropiaciòn y uso de las tecnologias de la informaciòn y comunicaciòn
</t>
  </si>
  <si>
    <t>CORDOBA</t>
  </si>
  <si>
    <t>3781</t>
  </si>
  <si>
    <t>• La Oficina ha prestado AT a la SE de Córdoba en temas como: Formación docente y Evento dirigido a servidores de Secretarías de Educación 2014.</t>
  </si>
  <si>
    <t>*Brindar la asistencia técnico- pedagógica a los Establecimientos Educativos para promover la innovación educativa dándole sentido a las MTIC desde una constante construcción de las nuevas formas de ser para ser capaz de interactuar con los diferentes escenarios de innovación, producción de contenidos digitales en el proceso de enseñanza aprendizaje.</t>
  </si>
  <si>
    <t>*Dotación de equipos de cómputos a aulas de sistemas de las sedes educativas del departamento
*Establecimientos educativos conectados con Internet con banda ancha
*Formación docentes y directivos docentes capacitados en MTICs</t>
  </si>
  <si>
    <t>SAHAGUN</t>
  </si>
  <si>
    <t>3784</t>
  </si>
  <si>
    <t>• La Oficina ha prestado AT a la SE de Sahagun en temas como: Formación de Docente y Evento dirigido a servidores de Secretarías de Educación.</t>
  </si>
  <si>
    <t>Dotar y mantener en todas las instituciones y centros educativos una infraestructura tecnológica informática y de conectividad, con criterios de calidad y equidad, para apoyar procesos pedagógicos y de gestión.</t>
  </si>
  <si>
    <t>Gestionar la infraestructura tecnologica y conectividad de los establecimiento s Educativos.</t>
  </si>
  <si>
    <t>10904</t>
  </si>
  <si>
    <t>• La Oficina ha prestado AT a la SE de Chía en temas como: Formación de Docente y Evento dirigido a servidores de Secretarías de Educación 2013.</t>
  </si>
  <si>
    <t>CUNDINAMARCA</t>
  </si>
  <si>
    <t>3785</t>
  </si>
  <si>
    <t>• La Oficina ha prestado AT a la SE de Cundinamarca en temas como: Formación de Docente y Escuela Plus.</t>
  </si>
  <si>
    <t>*Fortalecer la innovación, la investigación y el intercambio de prácticas pedagógicas entre la comunidad educativa, a través del desarrollo de estrategias  en el aula  que incorporen el uso de MTIC y recursos de aprendizaje.</t>
  </si>
  <si>
    <t>*Formar en el cuatrienio a 3.000 docentes en programas de incorporación de las TIC en los procesos pedagógicos.</t>
  </si>
  <si>
    <t>FACATATIVA</t>
  </si>
  <si>
    <t>10850</t>
  </si>
  <si>
    <t>• La Oficina ha prestado AT a la SE de Facatativá en temas como: Formación de Docente y Evento dirigido a servidores de Secretarías de Educación 2014.</t>
  </si>
  <si>
    <t>Garantizar que en las IEM existan ambientes y medios de aprendizaje apropiados que estimulen la creatividad, el autoaprendizaje y el desarrollo de competencias a través del uso y apropiación de las TIC</t>
  </si>
  <si>
    <t>*Entre año 2012 y 2015 se capacitará en el uso y apropiación de las TIC  los docentes de las IEM oficiales en ambientes (Inicial, intermedio y avanzado).  *Garantizar que en las IEM oficiales existan ambientes y medios de aprendizaje apropiados, como equipos de cómputo, tecnología acceso a internet entre otros, fortaleciendo las buenas prácticas en el aula en pro de la investigación.  *Fortalecer las   competencias científicas en las instituciones educativas oficiales y privadas</t>
  </si>
  <si>
    <t>ZIPAQUIRA</t>
  </si>
  <si>
    <t>10930</t>
  </si>
  <si>
    <t>• La Oficina ha prestado AT a la SE de Zipaquirá en temas como: Formación de Docente y Evento dirigido a servidores de Secretarías de Educación.</t>
  </si>
  <si>
    <t xml:space="preserve">Adquirir equipos de computo, por medio de convenios interadministrativos para el fortalecimiento y formación de los estudiantes en las aulas de clase de las IEM
Realizar la planeación de conectividad en las IEM, por medio de convenios interdministrativos con el programa conexión total para la formación pedagógica y TIC de los estudiantes
</t>
  </si>
  <si>
    <t xml:space="preserve">Gestionar  455 el numero de equipos de computo nuevos habilitados para uso pedagogico, alcanzando un promedio de 10 equipos por estudiante.
Lograr que el 60% de los docentes de las IEM fortalezcan las competencias en uso  de TIC para su desarrollo profesional
</t>
  </si>
  <si>
    <t>Guainía</t>
  </si>
  <si>
    <t>GUAINIA</t>
  </si>
  <si>
    <t>3829</t>
  </si>
  <si>
    <t xml:space="preserve">• La Oficina ha prestado AT a la SE de Guainía en temas como: Formación de Docente. </t>
  </si>
  <si>
    <t xml:space="preserve">*Generar oportunidades para la socialización de buenas prácticas en el uso pedagógico de TIC de EE a otros Establecimientos educativos con contextos similares.
*Gestionar de acuerdo con el diagnóstico de necesidades de los EE, la dotación de infraestructura tecnológica, mantenimiento y reposición de equipos MTIC`s, conectividad a Internet, licenciamiento del software entre otras.
*Posibilitar procesos de formación de docentes y directivos docentes en uso y apropiación de MTIC, de acuerdo al diagnóstico de necesidades de los EE.
</t>
  </si>
  <si>
    <t xml:space="preserve">*EE participantes con sus buenas Prácticas en el uso pedagógico de TIC`s a otros EE con contextos similares.
*En el 10% de los EE atendidas en necesidades de infraestructura tecnológica, mantenimiento y reposición de equipos MTIC`s, conectividad a Internet, licenciamiento del software entre otras.
*Docentes y directivos de EE con necesidades de formación en uso y apropiación de MTIC, capacitados.
</t>
  </si>
  <si>
    <t>Guaviare</t>
  </si>
  <si>
    <t>GUAVIARE</t>
  </si>
  <si>
    <t>3830</t>
  </si>
  <si>
    <t>• La Oficina ha prestado AT a la SE de Guaviare en temas como: Formación de Docente y Evento dirigido a servidores de Secretarías de Educación.</t>
  </si>
  <si>
    <t>Fortalecer el uso pedagógico de las Tecnología de la Informática y las Comunicaciones (TICs)  por medio del acompañamiento y actualización en los EE del departamento del Guaviare para el fomento de la competitividad en la comunidad académica de la región.</t>
  </si>
  <si>
    <t>A 2016 se tendrá actualizado  el diagnóstico de los equipos tecnológicos, infraestructura física, conectividad y servicio de energía eléctrica y el plan  anuales de acompañamiento en formación de uso pedagógico en los 42  EE para incluir en los planes de estudios</t>
  </si>
  <si>
    <t>Magdalena</t>
  </si>
  <si>
    <t>CIENAGA</t>
  </si>
  <si>
    <t>3795</t>
  </si>
  <si>
    <t xml:space="preserve">• La Oficina ha prestado AT a la SE de Ciénaga en temas como: Formación de Docente y Evento dirigido a servidores de Secretarías de Educación. </t>
  </si>
  <si>
    <t>*acceso y la apropiación social de la comunidad educativa a las tecnologías de la información y la comunicación (TIC) y del conocimiento disponible a través de los diferentes medios y dispositivos tecnológicos, como una plataforma para el desarrollo de las capacidades y habilidades del siglo XXI que posibiliten la transformación educativa.
*apropiar el uso de tecnologías de la información y la comunicación (TIC), a través de la formación a docentes y directivos de los Establecimientos Educativos</t>
  </si>
  <si>
    <t>*100% de Establecimientos educativos formados en apropiacion de la MTIC
*100% de los Establecimientos educativos formados en apropiacion de la MTIC, 17 Instituciones y 6 Centros mejoran su ubicación en las pruebas SABER 967 Docentes y directivos capacitados para el mejoramiento de la gestión académica</t>
  </si>
  <si>
    <t>MAGDALENA</t>
  </si>
  <si>
    <t>3794</t>
  </si>
  <si>
    <t>• La Oficina ha prestado AT a la SE de Magdalena en temas como: Formación de Docente y Evento dirigido a servidores de Secretarías de Educación.</t>
  </si>
  <si>
    <t>Nariño</t>
  </si>
  <si>
    <t>IPIALES</t>
  </si>
  <si>
    <t>4546</t>
  </si>
  <si>
    <t>• La Oficina ha prestado AT a la SE de Ipiales en temas como: Formación de Docente y Evento dirigido a servidores de Secretarías de Educación.</t>
  </si>
  <si>
    <t>Propiciar modelos sostenibles de innovación educativa basados en el uso y apropiación de las TIC´S en los ambientes de aprendizaje para la renovación pedagógica del sistema educativo y la competitividad de los estudiantes</t>
  </si>
  <si>
    <t>Articular las TIC´S en el 100% de las aulas de clases de los 70 EE existentes en el Municipio de Ipiales</t>
  </si>
  <si>
    <t>NARIÑO</t>
  </si>
  <si>
    <t>3798</t>
  </si>
  <si>
    <t>• La Oficina ha prestado AT a la SE de Nariño en temas como: Formación de Docente, Experiencias Significativas y Evento dirigido a servidores de  Secretarías de Educación.</t>
  </si>
  <si>
    <t>Promover y facilitar el uso pedagógico, profesional y administrativo de las tecnologías de información y comunicación en los Establecimientos Educativos</t>
  </si>
  <si>
    <t>A diciembre de 2014, se habrá implementado el Plan Nariño Vive Digital.</t>
  </si>
  <si>
    <t>PASTO</t>
  </si>
  <si>
    <t>3799</t>
  </si>
  <si>
    <t>• La Oficina ha prestado AT  a la SE de Pasto a través del evento dirigido a servidores de Secretarías de educación y taller de memorias sonoras (potencial narrativo de los sonidos, producción de piezas sonoras narrativas, taller de memoria sonora y presentación del archivo sonoro de la Fonoteca y su potencial pedagógico).</t>
  </si>
  <si>
    <t>TUMACO</t>
  </si>
  <si>
    <t>3800</t>
  </si>
  <si>
    <t>• La Oficina ha prestado AT  a la SE de Tumaco en temas como: Formación de Docentes, PAM y Experiencias Significativas.</t>
  </si>
  <si>
    <t xml:space="preserve">Dotar y mantener en todos los EE una infraestructura tecnológica informática y de conectividad, con criterios de calidad y equidad, para apoyar procesos pedagógicos
Generar en los docentes y directivos docentes hábitos de apropiación y uso de los medios tecnológicos
</t>
  </si>
  <si>
    <t xml:space="preserve">20% de EE dotados con medios tecnológicos
20% de docentes asistitdos en la exploracion del portal educativo colombiaprende
</t>
  </si>
  <si>
    <t>PUTUMAYO</t>
  </si>
  <si>
    <t>3826</t>
  </si>
  <si>
    <t>• La Oficina ha prestado AT a la SE de Putumayo en temas como: formación docente, escuela Plus, gestión de contenidos y Evento dirigido a funcionarios de Secretarías de Educación.</t>
  </si>
  <si>
    <t>Fortalecer a los EE en el uso pedagógico de TIC, a partir de la aproximación a las posibilidades de acceso y manejo pedagógico de la información, la innovación y el aprovechamiento de las herramientas tecnológias al servicio de los procesos de aprendizaje.</t>
  </si>
  <si>
    <t>A 2015 el 30% de los Establecimientos Educativos dotados de conectividad</t>
  </si>
  <si>
    <t>QUINDIO</t>
  </si>
  <si>
    <t>3803</t>
  </si>
  <si>
    <t>• La Oficina ha prestado AT a la SE de Quindío en temas como: formación docente, escuela Plus, gestión de contenidos y Evento dirigido a funcionarios de Secretarías de Educación.</t>
  </si>
  <si>
    <t>DOSQUEBRADAS</t>
  </si>
  <si>
    <t>3807</t>
  </si>
  <si>
    <t>• La Oficina ha prestado AT a la SE de Dosquebradas en temas como: formación docente y Evento dirigido a funcionarios de Secretarías de Educación.</t>
  </si>
  <si>
    <t>*Contribuir con la consolidación de competencias para el uso y la apropiación pedagógica de las tecnologías de la información y la comunicación (TIC) y del conocimiento
*Identificar, sistematizar, incentivar, acompañar experiencias significativas en lectura, escritura y biblioteca escola</t>
  </si>
  <si>
    <t>*Capacitar 500 docentes en herramientas pedagógicas para el uso de las Tics
*Tener acompañadas a diciembre 31 de 2014, 8 experiencias significativas en lectura y escritura</t>
  </si>
  <si>
    <t>PEREIRA</t>
  </si>
  <si>
    <t>3806</t>
  </si>
  <si>
    <t>• La Oficina ha prestado AT a la SE de Pereira en temas como: Evento dirigido a funcionarios de Secretarías de Educación.</t>
  </si>
  <si>
    <t xml:space="preserve">Desarrollar el Plan Escolar de Ciencia, Tecnología e Innovación
Fortalecer las I.E con resultados bajos y Medios en las Pruebas SABER
Fortalecer las MTICs en el proceso de aprendizaje
Implementar el Centro de Detección y Atención Temprana de Talento
Implementar el Centro de Formación del Maestro
implementar el programa de Pereira Ciudad Espacio Pedagogico
</t>
  </si>
  <si>
    <t xml:space="preserve">25% de los Establecimientos Educativos con Plan escolar de ciencia, tecnología e innovación
100% de los Establecimientos Educativos con nivel bajo y medio en las pruebas ICFES SABER apoyadas por la SEM para superar dicho nivel.
50% de las Instituciones Educativas que aplican MTICs en el proceso de aprendizaje
80% de los Estudiantes atendidos en el Centros de Detección y Atención Temprana de Talentos
30% de docentes y directivos docentes actualizados.
50% de los establecimientos educativos implementando el programa   Pereira Ciudad Espacio Pedagógico
</t>
  </si>
  <si>
    <t>PITALITO</t>
  </si>
  <si>
    <t>4436</t>
  </si>
  <si>
    <t>• La Oficina ha prestado AT a la SE de Pitalito en temas como: Formación de Docente y Evento dirigido a funcionarios de SE 2014.</t>
  </si>
  <si>
    <t>Brindar herramientas, acompañamiento, y asistencia tecnica en la incorporación de TIC en las I.E.</t>
  </si>
  <si>
    <t>Dotar a las I.E. con equipos de computo y bibliotecas virtuales que cualifiquen las competencias en estudiantes y Docentes en todos los niveles del conocimiento, con el apoyo del MEN.</t>
  </si>
  <si>
    <t>Santa Marta</t>
  </si>
  <si>
    <t>SANTA MARTA</t>
  </si>
  <si>
    <t>4911</t>
  </si>
  <si>
    <t>• La Oficina ha prestado AT a la SE de Santa Marta en temas como: Formación de Docente y Evento dirigido a servidores de Secretarías de Educación.</t>
  </si>
  <si>
    <t>Promover el uso pedagógico de las TICS, como herramienta pedagógica de docentes y directivos docentes</t>
  </si>
  <si>
    <t>Acompañar a docentes y directivos docentes en el uso pedagógico de  las TIC  en el aula de clase, en el diseño y aplicación de unidades didacticas.</t>
  </si>
  <si>
    <t>Santander</t>
  </si>
  <si>
    <t>BARRANCABERMEJA</t>
  </si>
  <si>
    <t>3810</t>
  </si>
  <si>
    <t>• La Oficina ha prestado AT a la SE de Barrancabermeja en temas como: Formación docente y Evento dirigido a funcionarios de Secretarías de Educación.</t>
  </si>
  <si>
    <t>*Garantizar que en los Establecimientos Educativos existan ambientes y medios de aprendizaje apropiados, que estimulen la creatividad, el auto aprendizaje y el desarrollo de competencias que aseguren el mayor uso del potencial de los estudiantes.</t>
  </si>
  <si>
    <t xml:space="preserve">*Evidenciar el acompañamiento brindado por la Secretaria de Educación a los Establecimientos Educativos, en la implementación del plan de medios educativos.
*Gestión de Medios en los Establecimientos Educativos como estrátegia de Calidad
</t>
  </si>
  <si>
    <t>BUCARAMANGA</t>
  </si>
  <si>
    <t>3809</t>
  </si>
  <si>
    <t>• La Oficina ha prestado AT a la SE de Bucaramanga en temas como: Formación docente y Evento dirigido a funcionarios de Secretarías de Educación.</t>
  </si>
  <si>
    <t>*fortalecer en los docentes y directivos el uso de las tecnologias de informacion y la comunicacion MTIC mediante las diferentes estrategias</t>
  </si>
  <si>
    <t xml:space="preserve">*Ampliar la cobertura de terminales en E.E. OFICIALES
*Consiste en desarrollar acciones o proyectos de investigacion para promover el desarrollo de la creatividad e investigacion
*Consiste en garantizar la conectividad en todos los E.E. oficiales
*Dotación de aulas de tecnología GALI - GALILEO Y ROBOTICA
*Dotar de ambientes tecnológicos a los E..E  oficiales
</t>
  </si>
  <si>
    <t>FLORIDABLANCA</t>
  </si>
  <si>
    <t>3811</t>
  </si>
  <si>
    <t>• La Oficina ha prestado AT a la SE de Floridablanca en temas como: el Evento dirigido a funcionarios de Secretarías de Educación.</t>
  </si>
  <si>
    <t>GIRON</t>
  </si>
  <si>
    <t>3812</t>
  </si>
  <si>
    <t>• La Oficina ha prestado AT a la SE de Girón en temas como: el Evento dirigido a funcionarios de Secretarías de Educación.</t>
  </si>
  <si>
    <t xml:space="preserve">Fortalecer los procesos de autoevaluación institucional y la elaboración de PMI, a través del SIGCE.
Fortalecer y garantizar la consolidación del Sistema de Gestión de la Calidad en los EE a partir de la formación de Directivos docentes y Docentes.
Optimizar los SIEE de los EE, brindando asistencia técnica para la autoevaluación, seguimiento y modificación de los mismos, teniendo en cuenta el contexto real del municipio.
</t>
  </si>
  <si>
    <t xml:space="preserve">90% de los EE con equipo SIGCE conformado y funcionando.
100% de directivos docentes capacitados en referentes de Gestión de Calidad
Asistencia técnica al 100% de los EE para la autoevaluación y mejoramiento de los SIEE
</t>
  </si>
  <si>
    <t>PIEDECUESTA</t>
  </si>
  <si>
    <t>4700</t>
  </si>
  <si>
    <t>• La Oficina ha prestado AT a la SE de Piedecuesta en temas como: Formación Docente y Evento dirigido a funcionarios de Secretarías de Educación.</t>
  </si>
  <si>
    <t>Formar  competencias en  las TIC  a directivos docentes</t>
  </si>
  <si>
    <t>100% de Directivos docentes formados en las TIC</t>
  </si>
  <si>
    <t>SANTANDER</t>
  </si>
  <si>
    <t>3808</t>
  </si>
  <si>
    <t>• La Oficina ha prestado AT a la SE de Santander en temas como: Formación docente, experiencias significativas y Evento dirigido a funcionarios de Secretarías de Educación.</t>
  </si>
  <si>
    <t>FORTALECER  EL USO DE RESCURSOS DE TECNOLOGÍA DE INFORMACIÓN Y COMUNICACIÓN  EN LOS ESTABLECIMIENTOS EDUCATIVOS OFICIALES DEL DEPARTAMENTO.</t>
  </si>
  <si>
    <t>A MEDIADOS DE 2015 EL 100% DE LOS E.E.  TIENEN HABILITADO EL PEI  Y EL PMI EN EL SISTEMA DE INFORMACIÓN DE GESTIÓN DE LA CALIDAD EDUCATIVA.</t>
  </si>
  <si>
    <t>Sucre</t>
  </si>
  <si>
    <t>SINCELEJO</t>
  </si>
  <si>
    <t>3814</t>
  </si>
  <si>
    <t>• La Oficina ha prestado AT a la SE de Sincelejo en temas como: Formación de Docente.</t>
  </si>
  <si>
    <t>Garantizar la formación de los docentes para la apropiación, uso y producción de materiales educativos referidos a los medios y tecnologías de la información y comunicaciones.(MTIC)</t>
  </si>
  <si>
    <t>Diagnosticar frentre al uso y apropiacion de Maestros  en uso de las TIC´s como herramienta pedagógica.</t>
  </si>
  <si>
    <t>SUCRE</t>
  </si>
  <si>
    <t>3813</t>
  </si>
  <si>
    <t>• La Oficina ha prestado AT a la SE de Sucre en temas como: formación docente y Evento dirigido a funcionarios de Secretaria de Educación.</t>
  </si>
  <si>
    <t>Verificar el cubrimiento ejercido por la SE en el acompañamiento para la implementación del plan de  medios educativos en los EE</t>
  </si>
  <si>
    <t>108 Establecimientos Educativos acompañados en la gestión de medios educativos</t>
  </si>
  <si>
    <t>Tolima</t>
  </si>
  <si>
    <t>IBAGUE</t>
  </si>
  <si>
    <t>3816</t>
  </si>
  <si>
    <t>• La Oficina ha prestado AT a la SE de Ibagué en temas como: Formación docente, taller de memorias sonoras (potencial narrativo de los sonidos, producción de piezas sonoras narrativas, taller de memoria sonora y presentación del archivo sonoro de la Fonoteca y su potencial pedagógico) y Evento dirigido a funcionarios de Secretaria de Educación.</t>
  </si>
  <si>
    <t>TOLIMA</t>
  </si>
  <si>
    <t>3815</t>
  </si>
  <si>
    <t>• La Oficina ha prestado AT a la SE de Tolima en temas como: formación docente y evento dirigido a funcionarios de Secretaria de Educación.</t>
  </si>
  <si>
    <t>Gestionar el uso y apropiación de medios y tecnologías de información y comunicación TIC en los Establecimientos Educativos.</t>
  </si>
  <si>
    <t>212 EE con un plan de uso de medios educativos.</t>
  </si>
  <si>
    <t>BUENAVENTURA</t>
  </si>
  <si>
    <t>3819</t>
  </si>
  <si>
    <t>A esta Secretaría de Educación se le ha invitado al evento dirigido a servidores de SE sin embargo no ha sido posible la asistencia a estos eventos, ni tampoco se han recibido solicitudes de Asistencia Técnica a través del aplicativo. En marzo de 2012 se le brindó 1 AT.</t>
  </si>
  <si>
    <t>4815</t>
  </si>
  <si>
    <t>Promover el Uso y Apropiacion de TIC en las prcaticas pedagogicas en Establecimientos Educativos del Municipio de Jamundi</t>
  </si>
  <si>
    <t>Medir Numero de E.E.Oficiales  dotados con tabletas digitales</t>
  </si>
  <si>
    <t>PALMIRA</t>
  </si>
  <si>
    <t>3822</t>
  </si>
  <si>
    <t>• La Oficina ha prestado AT a la SE de Palmira en temas como: formación docente y Evento dirigido a servidores de Secretarías de Educación.</t>
  </si>
  <si>
    <t>Gestionar el uso y apropiacion de medios y tecnologias de informacion y comunicación</t>
  </si>
  <si>
    <t>Al finalizar la vigencia del PAM, se habrá capacitado a los docentes de al menos el 70% de Establecimientos Educativos, en el uso y apropiación de TICS.</t>
  </si>
  <si>
    <t>TULUA</t>
  </si>
  <si>
    <t>3823</t>
  </si>
  <si>
    <t>• La Oficina ha prestado AT a la SE de Tuluá en temas como: formación docente, prácticas en gestión de TIC y Evento dirigido a servidores de Secretarías de Educación.</t>
  </si>
  <si>
    <t>Fortalecer el uso de medios, nuevas tecnologías y comunicaciones en la E.E.</t>
  </si>
  <si>
    <t>Acompañamiento de los docentes para que  utilicen como herramienta pedagógica  las MTICS para el 2015.</t>
  </si>
  <si>
    <t>VALLE</t>
  </si>
  <si>
    <t>3817</t>
  </si>
  <si>
    <t xml:space="preserve">• La Oficina ha prestado AT a la SE de Valle en temas como: formación docente, Procesos de investigación que se adelantan con las Escuelas innovadoras. </t>
  </si>
  <si>
    <t>Lograr la apropiación y competencia en uso de MTICS, en los Docentes y Directivos Docentes, a traves de la implementación de procesos de formación, la incorporación de herramientas técnologicas en las aulas y el acompañamiento a las Instituciones educativas, en temas relacionados con la Gestión de MTICS, a fin de contribuir al mejoramiento de la calidad en los procesos pedagógicos</t>
  </si>
  <si>
    <t>El objetivo no tiene metas</t>
  </si>
  <si>
    <t>YUMBO</t>
  </si>
  <si>
    <t>Vaupés</t>
  </si>
  <si>
    <t>VAUPES</t>
  </si>
  <si>
    <t>3831</t>
  </si>
  <si>
    <t>• La Oficina ha prestado AT a la SE de Vaupés en temas como: formación docente.</t>
  </si>
  <si>
    <t>Capacitar a los docentes y directivos docentes del departamento en el uso y apropiación de las tecnologías de la información y la comunicación.</t>
  </si>
  <si>
    <t>A noviembre de 2015  se tendrán 50 docentes con formación en uso y apropiación de las tecnologías de la información y comunicación.</t>
  </si>
  <si>
    <t>Vichada</t>
  </si>
  <si>
    <t>VICHADA</t>
  </si>
  <si>
    <t>3832</t>
  </si>
  <si>
    <t>• La Oficina ha prestado AT a la SE de Vichada en temas relacionados con formación docente, procesos de investigación, gestión de contenidos y uso educativo de TIC. 
• En 2014, la SE participó el 20 y 21 de noviembre  en el evento Innovar y Educar con TIC.</t>
  </si>
  <si>
    <t xml:space="preserve">Estrategia de mejoramiento de la Calidad de la Educación, a través del uso de medios y TIC.
Fortalecimiento a la infraestructiura tecnológica de las I.E del Departamento.
Las TIC y su uso pedagógico en E.E rurales del Dpto de Vichada.
Plan Estratégico Departamental de  TIC .
Plan de Asistencia Técnica en TIC. 2013-2014.
Procesos de Innovación Educativa en los E.E del Dpto.
Servicio de Conectividad en las I.E Vichada.
</t>
  </si>
  <si>
    <t xml:space="preserve">Desarrollar programas de formación en un 80% (517) de directivos y docentes en el uso educativo de TIC en el cuatrienio
Desarrollar una estrategia de fortalecimiento de infraestructura técnologia en 25% de E.E. durante el cuatrienio. (Dotación, Mantenimiento, Licenciamiento)
Fomentar el uso pedagogico de TIC en el contexto rural en el 25% (42) de establecimientos educativos (Sedes), en el cuatrienio.
Formular y ejecutar el plan estrategico de uso de TIC, para el cuatrienio.
Acompañar y brindar asistencia técnica para la incorporación de Tic en el 100% (25) de las Instituciones Educativas durante el cuatrienio.
Fomentar la gestión de contenidos en el 10% (18) de establecimientos educativos del departamento durante el cuatrienio.
Garantizar el servicio de conectividad de internet al 25% (45) de E.E. durante el cuatrienio.
</t>
  </si>
  <si>
    <t>No. de docentes a formar
2015 - 2018</t>
  </si>
  <si>
    <t>APARTADO</t>
  </si>
  <si>
    <t>CHIA</t>
  </si>
  <si>
    <t>JAMUNDI</t>
  </si>
  <si>
    <t>MEDELLIN</t>
  </si>
  <si>
    <t>QUIBDO</t>
  </si>
  <si>
    <t>NORTE de SANTANDER</t>
  </si>
  <si>
    <r>
      <t xml:space="preserve">Cantidad de terminales proyectadas 
2015 - 2018
</t>
    </r>
    <r>
      <rPr>
        <b/>
        <sz val="11"/>
        <color rgb="FFFF0000"/>
        <rFont val="Calibri"/>
        <family val="2"/>
        <scheme val="minor"/>
      </rPr>
      <t>Entes Territoriales</t>
    </r>
  </si>
  <si>
    <r>
      <t xml:space="preserve">Cantidad de terminales proyectadas
2015 - 2018
</t>
    </r>
    <r>
      <rPr>
        <b/>
        <sz val="11"/>
        <color rgb="FFFF0000"/>
        <rFont val="Calibri"/>
        <family val="2"/>
        <scheme val="minor"/>
      </rPr>
      <t>CPE</t>
    </r>
  </si>
  <si>
    <t>Total sedes</t>
  </si>
  <si>
    <t>Sedes sin conectividad</t>
  </si>
  <si>
    <t xml:space="preserve">Matricula Rural </t>
  </si>
  <si>
    <t>Matricula Urbana</t>
  </si>
  <si>
    <t>Inversión CPE 2014</t>
  </si>
  <si>
    <t>Inversión CPE  
(2010-2014)</t>
  </si>
  <si>
    <t>Inversión CPE proyectada
2015 - 2018</t>
  </si>
  <si>
    <t xml:space="preserve">Inversión Entes Territoriales proyectada
2015 - 2018
</t>
  </si>
  <si>
    <t>Intel</t>
  </si>
  <si>
    <t>Valor docente</t>
  </si>
  <si>
    <t>Entre Pares</t>
  </si>
  <si>
    <t>Temáticcas</t>
  </si>
  <si>
    <t>CREA-TIC</t>
  </si>
  <si>
    <r>
      <t xml:space="preserve">Inversión MEN en formación 
</t>
    </r>
    <r>
      <rPr>
        <b/>
        <i/>
        <u/>
        <sz val="9"/>
        <color rgb="FFFF0000"/>
        <rFont val="Calibri"/>
        <family val="2"/>
        <scheme val="minor"/>
      </rPr>
      <t xml:space="preserve">(TemáTICas, Intel, Entre Pares,CREATIC </t>
    </r>
    <r>
      <rPr>
        <b/>
        <i/>
        <u/>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</si>
</sst>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43" formatCode="_(* #,##0.00_);_(* \(#,##0.00\);_(* &quot;-&quot;??_);_(@_)"/>
    <numFmt numFmtId="164" formatCode="_-&quot;$&quot;* #,##0.00_-;\-&quot;$&quot;* #,##0.00_-;_-&quot;$&quot;* &quot;-&quot;??_-;_-@_-"/>
    <numFmt numFmtId="165" formatCode="[$-240A]d&quot; de &quot;mmmm&quot; de &quot;yyyy;@"/>
    <numFmt numFmtId="166" formatCode="_ [$€-2]\ * #,##0.00_ ;_ [$€-2]\ * \-#,##0.00_ ;_ [$€-2]\ * &quot;-&quot;??_ "/>
    <numFmt numFmtId="167" formatCode="_ * #,##0.00_ ;_ * \-#,##0.00_ ;_ * &quot;-&quot;??_ ;_ @_ "/>
    <numFmt numFmtId="168" formatCode="_-&quot;$&quot;* #,##0_-;\-&quot;$&quot;* #,##0_-;_-&quot;$&quot;* &quot;-&quot;??_-;_-@_-"/>
    <numFmt numFmtId="169" formatCode="_(* #,##0_);_(* \(#,##0\);_(* &quot;-&quot;??_);_(@_)"/>
  </numFmts>
  <fonts count="19" x14ac:knownFonts="1">
    <font>
      <sz val="11"/>
      <color theme="1"/>
      <name val="Calibri"/>
      <family val="2"/>
      <scheme val="minor"/>
    </font>
    <font>
      <b/>
      <sz val="11"/>
      <color theme="1"/>
      <name val="Calibri"/>
      <family val="2"/>
      <scheme val="minor"/>
    </font>
    <font>
      <sz val="10"/>
      <name val="Arial"/>
      <family val="2"/>
    </font>
    <font>
      <b/>
      <sz val="9"/>
      <name val="Calibri"/>
      <family val="2"/>
      <scheme val="minor"/>
    </font>
    <font>
      <b/>
      <sz val="11"/>
      <name val="Calibri"/>
      <family val="2"/>
      <scheme val="minor"/>
    </font>
    <font>
      <sz val="11"/>
      <color indexed="8"/>
      <name val="Calibri"/>
      <family val="2"/>
    </font>
    <font>
      <sz val="10"/>
      <color theme="1"/>
      <name val="Calibri"/>
      <family val="2"/>
      <scheme val="minor"/>
    </font>
    <font>
      <sz val="11"/>
      <color rgb="FF000000"/>
      <name val="Calibri"/>
      <family val="2"/>
      <charset val="1"/>
    </font>
    <font>
      <u/>
      <sz val="11"/>
      <color theme="10"/>
      <name val="Calibri"/>
      <family val="2"/>
    </font>
    <font>
      <sz val="12"/>
      <color theme="1"/>
      <name val="Calibri"/>
      <family val="2"/>
      <scheme val="minor"/>
    </font>
    <font>
      <b/>
      <sz val="9"/>
      <color indexed="8"/>
      <name val="Calibri"/>
      <family val="2"/>
      <scheme val="minor"/>
    </font>
    <font>
      <sz val="10"/>
      <color rgb="FF000000"/>
      <name val="Calibri"/>
      <family val="2"/>
      <scheme val="minor"/>
    </font>
    <font>
      <sz val="9"/>
      <color indexed="8"/>
      <name val="Calibri"/>
      <family val="2"/>
      <scheme val="minor"/>
    </font>
    <font>
      <sz val="11"/>
      <color indexed="8"/>
      <name val="Calibri"/>
      <family val="2"/>
      <scheme val="minor"/>
    </font>
    <font>
      <sz val="11"/>
      <color theme="1"/>
      <name val="Calibri"/>
      <family val="2"/>
      <scheme val="minor"/>
    </font>
    <font>
      <b/>
      <sz val="11"/>
      <color rgb="FFFF0000"/>
      <name val="Calibri"/>
      <family val="2"/>
      <scheme val="minor"/>
    </font>
    <font>
      <sz val="10"/>
      <color rgb="FFFF0000"/>
      <name val="Calibri"/>
      <family val="2"/>
      <scheme val="minor"/>
    </font>
    <font>
      <b/>
      <i/>
      <u/>
      <sz val="9"/>
      <color theme="1"/>
      <name val="Calibri"/>
      <family val="2"/>
      <scheme val="minor"/>
    </font>
    <font>
      <b/>
      <i/>
      <u/>
      <sz val="9"/>
      <color rgb="FFFF0000"/>
      <name val="Calibri"/>
      <family val="2"/>
      <scheme val="minor"/>
    </font>
  </fonts>
  <fills count="4">
    <fill>
      <patternFill patternType="none"/>
    </fill>
    <fill>
      <patternFill patternType="gray125"/>
    </fill>
    <fill>
      <patternFill patternType="solid">
        <fgColor rgb="FF8EAFFA"/>
        <bgColor indexed="64"/>
      </patternFill>
    </fill>
    <fill>
      <patternFill patternType="solid">
        <fgColor rgb="FFFF0000"/>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0" fontId="2" fillId="0" borderId="0"/>
    <xf numFmtId="0" fontId="2" fillId="0" borderId="0"/>
    <xf numFmtId="0" fontId="5" fillId="0" borderId="0" applyFill="0" applyProtection="0"/>
    <xf numFmtId="0" fontId="7" fillId="0" borderId="0"/>
    <xf numFmtId="166" fontId="2" fillId="0" borderId="0" applyFont="0" applyFill="0" applyBorder="0" applyAlignment="0" applyProtection="0"/>
    <xf numFmtId="0" fontId="8" fillId="0" borderId="0" applyNumberFormat="0" applyFill="0" applyBorder="0" applyAlignment="0" applyProtection="0"/>
    <xf numFmtId="43" fontId="5" fillId="0" borderId="0" applyFont="0" applyFill="0" applyBorder="0" applyAlignment="0" applyProtection="0"/>
    <xf numFmtId="167" fontId="2" fillId="0" borderId="0" applyFont="0" applyFill="0" applyBorder="0" applyAlignment="0" applyProtection="0"/>
    <xf numFmtId="0" fontId="2" fillId="0" borderId="0"/>
    <xf numFmtId="0" fontId="5" fillId="0" borderId="0" applyFill="0" applyProtection="0"/>
    <xf numFmtId="0" fontId="9" fillId="0" borderId="0"/>
    <xf numFmtId="16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102">
    <xf numFmtId="0" fontId="0" fillId="0" borderId="0" xfId="0"/>
    <xf numFmtId="0" fontId="0" fillId="0" borderId="3" xfId="0" applyFont="1" applyBorder="1" applyAlignment="1">
      <alignment horizontal="left"/>
    </xf>
    <xf numFmtId="0" fontId="0" fillId="0" borderId="3" xfId="0" applyFont="1" applyBorder="1"/>
    <xf numFmtId="0" fontId="0" fillId="0" borderId="3" xfId="0" applyFont="1" applyBorder="1" applyAlignment="1">
      <alignment horizontal="left" vertical="center"/>
    </xf>
    <xf numFmtId="0" fontId="0" fillId="0" borderId="3" xfId="0" applyFont="1" applyBorder="1" applyAlignment="1">
      <alignment vertical="center"/>
    </xf>
    <xf numFmtId="0" fontId="0" fillId="0" borderId="5" xfId="0" applyFont="1" applyBorder="1" applyAlignment="1">
      <alignment horizontal="left"/>
    </xf>
    <xf numFmtId="0" fontId="0" fillId="0" borderId="5" xfId="0" applyFont="1" applyBorder="1"/>
    <xf numFmtId="0" fontId="0" fillId="0" borderId="6" xfId="0" applyFont="1" applyBorder="1" applyAlignment="1">
      <alignment horizontal="left"/>
    </xf>
    <xf numFmtId="0" fontId="0" fillId="0" borderId="6" xfId="0" applyFont="1" applyBorder="1"/>
    <xf numFmtId="0" fontId="0" fillId="0" borderId="7" xfId="0" applyFont="1" applyBorder="1" applyAlignment="1">
      <alignment horizontal="left"/>
    </xf>
    <xf numFmtId="0" fontId="0" fillId="0" borderId="7" xfId="0" applyFont="1" applyBorder="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xf>
    <xf numFmtId="0" fontId="1" fillId="0" borderId="0" xfId="0" applyFont="1" applyFill="1" applyAlignment="1">
      <alignment vertical="center"/>
    </xf>
    <xf numFmtId="0" fontId="10" fillId="0" borderId="2" xfId="1" applyFont="1" applyFill="1" applyBorder="1" applyAlignment="1">
      <alignment horizontal="center" vertical="center" wrapText="1"/>
    </xf>
    <xf numFmtId="0" fontId="11" fillId="0" borderId="4" xfId="4" applyFont="1" applyFill="1" applyBorder="1" applyAlignment="1" applyProtection="1">
      <alignment vertical="center"/>
    </xf>
    <xf numFmtId="0" fontId="11" fillId="0" borderId="3" xfId="4" applyFont="1" applyFill="1" applyBorder="1" applyAlignment="1" applyProtection="1">
      <alignment horizontal="center" vertical="center"/>
    </xf>
    <xf numFmtId="0" fontId="12" fillId="0" borderId="3" xfId="2" applyFont="1" applyBorder="1" applyAlignment="1">
      <alignment horizontal="center" vertical="center"/>
    </xf>
    <xf numFmtId="0" fontId="0" fillId="0" borderId="3" xfId="0" applyFont="1" applyBorder="1" applyAlignment="1">
      <alignment horizontal="center" vertical="center"/>
    </xf>
    <xf numFmtId="3" fontId="0" fillId="0" borderId="3" xfId="0" applyNumberFormat="1" applyFont="1" applyBorder="1" applyAlignment="1">
      <alignment vertical="center"/>
    </xf>
    <xf numFmtId="3" fontId="0" fillId="0" borderId="3" xfId="0" applyNumberFormat="1" applyFont="1" applyBorder="1" applyAlignment="1">
      <alignment horizontal="center" vertical="center"/>
    </xf>
    <xf numFmtId="165" fontId="6" fillId="0" borderId="8" xfId="0" applyNumberFormat="1" applyFont="1" applyBorder="1" applyAlignment="1">
      <alignment horizontal="center" vertical="center" wrapText="1"/>
    </xf>
    <xf numFmtId="0" fontId="0" fillId="0" borderId="0" xfId="0" applyFont="1"/>
    <xf numFmtId="0" fontId="0" fillId="0" borderId="4" xfId="0" applyFont="1" applyBorder="1" applyAlignment="1">
      <alignment horizontal="left"/>
    </xf>
    <xf numFmtId="0" fontId="0" fillId="0" borderId="3" xfId="0" applyFont="1" applyBorder="1" applyAlignment="1">
      <alignment horizontal="center"/>
    </xf>
    <xf numFmtId="0" fontId="12" fillId="0" borderId="3" xfId="2" applyFont="1" applyBorder="1" applyAlignment="1">
      <alignment horizontal="center" vertical="top"/>
    </xf>
    <xf numFmtId="3" fontId="0" fillId="0" borderId="3" xfId="0" applyNumberFormat="1" applyFont="1" applyBorder="1"/>
    <xf numFmtId="3" fontId="0" fillId="0" borderId="3" xfId="0" applyNumberFormat="1" applyFont="1" applyBorder="1" applyAlignment="1">
      <alignment horizontal="center"/>
    </xf>
    <xf numFmtId="165" fontId="6" fillId="0" borderId="8" xfId="0" applyNumberFormat="1" applyFont="1" applyBorder="1" applyAlignment="1">
      <alignment horizontal="center" vertical="center"/>
    </xf>
    <xf numFmtId="0" fontId="11" fillId="0" borderId="4" xfId="4" applyFont="1" applyFill="1" applyBorder="1" applyAlignment="1" applyProtection="1">
      <alignment horizontal="left" vertical="center"/>
    </xf>
    <xf numFmtId="0" fontId="0" fillId="0" borderId="4" xfId="0" applyFont="1" applyBorder="1" applyAlignment="1">
      <alignment vertical="center" wrapText="1"/>
    </xf>
    <xf numFmtId="0" fontId="13" fillId="0" borderId="3" xfId="3" applyFont="1" applyFill="1" applyBorder="1" applyAlignment="1" applyProtection="1">
      <alignment horizontal="center" vertical="center"/>
    </xf>
    <xf numFmtId="0" fontId="0" fillId="0" borderId="3" xfId="0" applyFont="1" applyFill="1" applyBorder="1" applyAlignment="1">
      <alignment horizontal="left" vertical="center"/>
    </xf>
    <xf numFmtId="0" fontId="0" fillId="0" borderId="0" xfId="0" applyFont="1" applyAlignment="1">
      <alignment vertical="center"/>
    </xf>
    <xf numFmtId="0" fontId="0" fillId="0" borderId="5" xfId="0" applyFont="1" applyBorder="1" applyAlignment="1">
      <alignment horizontal="center"/>
    </xf>
    <xf numFmtId="3" fontId="0" fillId="0" borderId="5" xfId="0" applyNumberFormat="1" applyFont="1" applyBorder="1" applyAlignment="1">
      <alignment horizontal="center"/>
    </xf>
    <xf numFmtId="3" fontId="0" fillId="0" borderId="5" xfId="0" applyNumberFormat="1" applyFont="1" applyBorder="1"/>
    <xf numFmtId="0" fontId="0" fillId="2" borderId="3" xfId="0" applyFont="1" applyFill="1" applyBorder="1" applyAlignment="1">
      <alignment horizontal="left"/>
    </xf>
    <xf numFmtId="0" fontId="11" fillId="0" borderId="4" xfId="4" applyFont="1" applyFill="1" applyBorder="1" applyProtection="1"/>
    <xf numFmtId="1" fontId="11" fillId="0" borderId="3" xfId="4" applyNumberFormat="1" applyFont="1" applyFill="1" applyBorder="1" applyAlignment="1" applyProtection="1">
      <alignment horizontal="center" vertical="center"/>
    </xf>
    <xf numFmtId="0" fontId="0" fillId="0" borderId="3" xfId="0" applyFont="1" applyFill="1" applyBorder="1" applyAlignment="1">
      <alignment horizontal="left"/>
    </xf>
    <xf numFmtId="165" fontId="6" fillId="0" borderId="8" xfId="0" applyNumberFormat="1" applyFont="1" applyFill="1" applyBorder="1" applyAlignment="1">
      <alignment horizontal="center" vertical="center"/>
    </xf>
    <xf numFmtId="0" fontId="0" fillId="0" borderId="3" xfId="0" applyFont="1" applyBorder="1" applyAlignment="1"/>
    <xf numFmtId="165" fontId="6" fillId="0" borderId="8" xfId="0" applyNumberFormat="1" applyFont="1" applyFill="1" applyBorder="1" applyAlignment="1">
      <alignment horizontal="center" vertical="center" wrapText="1"/>
    </xf>
    <xf numFmtId="0" fontId="0" fillId="0" borderId="6" xfId="0" applyFont="1" applyBorder="1" applyAlignment="1">
      <alignment horizontal="center"/>
    </xf>
    <xf numFmtId="3" fontId="0" fillId="0" borderId="6" xfId="0" applyNumberFormat="1" applyFont="1" applyBorder="1" applyAlignment="1">
      <alignment horizontal="center"/>
    </xf>
    <xf numFmtId="3" fontId="0" fillId="0" borderId="6" xfId="0" applyNumberFormat="1" applyFont="1" applyBorder="1"/>
    <xf numFmtId="0" fontId="0" fillId="0" borderId="7" xfId="0" applyFont="1" applyBorder="1" applyAlignment="1">
      <alignment horizontal="center"/>
    </xf>
    <xf numFmtId="3" fontId="0" fillId="0" borderId="7" xfId="0" applyNumberFormat="1" applyFont="1" applyBorder="1" applyAlignment="1">
      <alignment horizontal="center"/>
    </xf>
    <xf numFmtId="3" fontId="0" fillId="0" borderId="7" xfId="0" applyNumberFormat="1" applyFont="1" applyBorder="1"/>
    <xf numFmtId="165" fontId="6" fillId="0" borderId="11" xfId="0"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0" fontId="0" fillId="3" borderId="3" xfId="0" applyFont="1" applyFill="1" applyBorder="1" applyAlignment="1">
      <alignment horizontal="left"/>
    </xf>
    <xf numFmtId="0" fontId="12" fillId="3" borderId="3" xfId="2" applyFont="1" applyFill="1" applyBorder="1" applyAlignment="1">
      <alignment horizontal="center" vertical="top"/>
    </xf>
    <xf numFmtId="0" fontId="0" fillId="3" borderId="3" xfId="0" applyFont="1" applyFill="1" applyBorder="1" applyAlignment="1">
      <alignment horizontal="center"/>
    </xf>
    <xf numFmtId="3" fontId="0" fillId="3" borderId="3" xfId="0" applyNumberFormat="1" applyFont="1" applyFill="1" applyBorder="1"/>
    <xf numFmtId="3" fontId="0" fillId="3" borderId="3" xfId="0" applyNumberFormat="1" applyFont="1" applyFill="1" applyBorder="1" applyAlignment="1">
      <alignment horizontal="center"/>
    </xf>
    <xf numFmtId="0" fontId="0" fillId="3" borderId="3" xfId="0" applyFont="1" applyFill="1" applyBorder="1"/>
    <xf numFmtId="165" fontId="6" fillId="3" borderId="8" xfId="0" applyNumberFormat="1" applyFont="1" applyFill="1" applyBorder="1" applyAlignment="1">
      <alignment horizontal="center" vertical="center"/>
    </xf>
    <xf numFmtId="168" fontId="6" fillId="0" borderId="3" xfId="12" applyNumberFormat="1" applyFont="1" applyBorder="1"/>
    <xf numFmtId="165" fontId="4" fillId="0" borderId="12"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168" fontId="6" fillId="0" borderId="3" xfId="12" applyNumberFormat="1" applyFont="1" applyFill="1" applyBorder="1"/>
    <xf numFmtId="0" fontId="0" fillId="0" borderId="0" xfId="0" applyFont="1" applyFill="1"/>
    <xf numFmtId="168" fontId="16" fillId="0" borderId="3" xfId="12" applyNumberFormat="1" applyFont="1" applyBorder="1"/>
    <xf numFmtId="0" fontId="0" fillId="0" borderId="5" xfId="0" applyFont="1" applyBorder="1" applyAlignment="1"/>
    <xf numFmtId="0" fontId="0" fillId="3" borderId="3" xfId="0" applyFont="1" applyFill="1" applyBorder="1" applyAlignment="1"/>
    <xf numFmtId="0" fontId="0" fillId="0" borderId="6" xfId="0" applyFont="1" applyBorder="1" applyAlignment="1"/>
    <xf numFmtId="0" fontId="0" fillId="0" borderId="7" xfId="0" applyFont="1" applyBorder="1" applyAlignment="1"/>
    <xf numFmtId="165" fontId="0" fillId="0" borderId="0" xfId="0" applyNumberFormat="1" applyFont="1" applyAlignment="1"/>
    <xf numFmtId="3" fontId="6" fillId="0" borderId="3" xfId="0" applyNumberFormat="1" applyFont="1" applyBorder="1" applyAlignment="1">
      <alignment vertical="center"/>
    </xf>
    <xf numFmtId="3" fontId="16" fillId="0" borderId="3" xfId="0" applyNumberFormat="1" applyFont="1" applyBorder="1" applyAlignment="1">
      <alignment vertical="center"/>
    </xf>
    <xf numFmtId="3" fontId="0" fillId="0" borderId="0" xfId="0" applyNumberFormat="1" applyFont="1"/>
    <xf numFmtId="0" fontId="1" fillId="0" borderId="0" xfId="0" applyFont="1"/>
    <xf numFmtId="44" fontId="0" fillId="0" borderId="0" xfId="14" applyFont="1"/>
    <xf numFmtId="169" fontId="0" fillId="0" borderId="0" xfId="13" applyNumberFormat="1" applyFont="1"/>
    <xf numFmtId="169" fontId="0" fillId="0" borderId="0" xfId="0" applyNumberFormat="1"/>
    <xf numFmtId="6" fontId="0" fillId="0" borderId="0" xfId="0" applyNumberFormat="1" applyAlignment="1">
      <alignment wrapText="1"/>
    </xf>
    <xf numFmtId="6" fontId="0" fillId="0" borderId="0" xfId="0" applyNumberFormat="1"/>
    <xf numFmtId="0" fontId="1" fillId="0" borderId="8" xfId="0" applyFont="1" applyFill="1" applyBorder="1" applyAlignment="1">
      <alignment horizontal="center" vertical="center" wrapText="1"/>
    </xf>
    <xf numFmtId="3" fontId="6" fillId="0" borderId="5" xfId="0" applyNumberFormat="1" applyFont="1" applyBorder="1" applyAlignment="1">
      <alignment vertical="center"/>
    </xf>
    <xf numFmtId="0" fontId="1" fillId="0" borderId="13" xfId="0" applyFont="1" applyFill="1" applyBorder="1" applyAlignment="1">
      <alignment horizontal="center" vertical="center" wrapText="1"/>
    </xf>
    <xf numFmtId="168" fontId="6" fillId="0" borderId="3" xfId="12" applyNumberFormat="1" applyFont="1" applyBorder="1" applyAlignment="1">
      <alignment vertical="center"/>
    </xf>
    <xf numFmtId="168" fontId="16" fillId="0" borderId="3" xfId="12" applyNumberFormat="1" applyFont="1" applyBorder="1" applyAlignment="1">
      <alignment vertical="center"/>
    </xf>
    <xf numFmtId="0" fontId="0" fillId="0" borderId="4" xfId="0" applyFont="1" applyFill="1" applyBorder="1" applyAlignment="1">
      <alignment horizontal="left"/>
    </xf>
    <xf numFmtId="1" fontId="11" fillId="0" borderId="4" xfId="4" applyNumberFormat="1" applyFont="1" applyFill="1" applyBorder="1" applyAlignment="1" applyProtection="1">
      <alignment horizontal="left" vertical="center"/>
    </xf>
    <xf numFmtId="0" fontId="11" fillId="0" borderId="3" xfId="4" applyFont="1" applyFill="1" applyBorder="1" applyProtection="1"/>
    <xf numFmtId="0" fontId="0" fillId="0" borderId="3" xfId="0" applyFont="1" applyFill="1" applyBorder="1" applyAlignment="1">
      <alignment horizontal="center"/>
    </xf>
    <xf numFmtId="0" fontId="0" fillId="0" borderId="0" xfId="0" applyFont="1" applyBorder="1" applyAlignment="1">
      <alignment horizontal="center"/>
    </xf>
    <xf numFmtId="165" fontId="6" fillId="0" borderId="9"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0" fillId="0" borderId="0" xfId="0" applyFont="1" applyAlignment="1">
      <alignment horizontal="center"/>
    </xf>
    <xf numFmtId="3" fontId="0" fillId="0" borderId="0" xfId="0" applyNumberFormat="1" applyFont="1"/>
    <xf numFmtId="0" fontId="0" fillId="0" borderId="0" xfId="0" applyFont="1"/>
    <xf numFmtId="0" fontId="0" fillId="0" borderId="0" xfId="0" applyFont="1" applyAlignment="1">
      <alignment horizontal="left"/>
    </xf>
  </cellXfs>
  <cellStyles count="15">
    <cellStyle name="Euro" xfId="5"/>
    <cellStyle name="Hipervínculo 2" xfId="6"/>
    <cellStyle name="Millares" xfId="13" builtinId="3"/>
    <cellStyle name="Millares 2" xfId="7"/>
    <cellStyle name="Millares 3" xfId="8"/>
    <cellStyle name="Moneda" xfId="12" builtinId="4"/>
    <cellStyle name="Moneda 2" xfId="14"/>
    <cellStyle name="Normal" xfId="0" builtinId="0"/>
    <cellStyle name="Normal 2" xfId="9"/>
    <cellStyle name="Normal 2 2" xfId="10"/>
    <cellStyle name="Normal 3" xfId="4"/>
    <cellStyle name="Normal 4" xfId="3"/>
    <cellStyle name="Normal 5" xfId="11"/>
    <cellStyle name="Normal_Hoja1" xfId="1"/>
    <cellStyle name="Normal_Hoja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
  <sheetViews>
    <sheetView showGridLines="0" tabSelected="1" zoomScale="115" zoomScaleNormal="115" workbookViewId="0">
      <pane xSplit="1" ySplit="1" topLeftCell="C2" activePane="bottomRight" state="frozen"/>
      <selection pane="topRight" activeCell="B1" sqref="B1"/>
      <selection pane="bottomLeft" activeCell="A2" sqref="A2"/>
      <selection pane="bottomRight" activeCell="F4" sqref="F4"/>
    </sheetView>
  </sheetViews>
  <sheetFormatPr baseColWidth="10" defaultColWidth="11.5703125" defaultRowHeight="15" x14ac:dyDescent="0.25"/>
  <cols>
    <col min="1" max="1" width="25.85546875" style="55" customWidth="1"/>
    <col min="2" max="2" width="21.28515625" style="56" hidden="1" customWidth="1"/>
    <col min="3" max="3" width="41.7109375" style="55" customWidth="1"/>
    <col min="4" max="4" width="12.140625" style="55" hidden="1" customWidth="1"/>
    <col min="5" max="5" width="9.7109375" style="56" hidden="1" customWidth="1"/>
    <col min="6" max="6" width="24.7109375" style="56" customWidth="1"/>
    <col min="7" max="7" width="25.85546875" style="56" customWidth="1"/>
    <col min="8" max="9" width="26.140625" style="56" customWidth="1"/>
    <col min="10" max="11" width="21.140625" style="56" customWidth="1"/>
    <col min="12" max="16" width="15" style="58" customWidth="1"/>
    <col min="17" max="17" width="15" style="58" hidden="1" customWidth="1"/>
    <col min="18" max="20" width="21.140625" style="56" customWidth="1"/>
    <col min="21" max="21" width="22" style="57" customWidth="1"/>
    <col min="22" max="24" width="7.7109375" style="56" hidden="1" customWidth="1"/>
    <col min="25" max="25" width="9.42578125" style="26" hidden="1" customWidth="1"/>
    <col min="26" max="26" width="35.140625" style="55" hidden="1" customWidth="1"/>
    <col min="27" max="27" width="30.140625" style="26" hidden="1" customWidth="1"/>
    <col min="28" max="28" width="71.140625" style="76" hidden="1" customWidth="1"/>
    <col min="29" max="29" width="31.5703125" style="26" hidden="1" customWidth="1"/>
    <col min="30" max="30" width="19.7109375" style="26" customWidth="1"/>
    <col min="31" max="31" width="17.140625" style="26" customWidth="1"/>
    <col min="32" max="32" width="15.42578125" style="26" bestFit="1" customWidth="1"/>
    <col min="33" max="33" width="19.7109375" style="26" bestFit="1" customWidth="1"/>
    <col min="34" max="34" width="18.140625" style="26" customWidth="1"/>
    <col min="35" max="35" width="18" style="26" customWidth="1"/>
    <col min="36" max="36" width="16.85546875" style="26" customWidth="1"/>
    <col min="37" max="37" width="22.5703125" style="26" customWidth="1"/>
    <col min="38" max="16384" width="11.5703125" style="26"/>
  </cols>
  <sheetData>
    <row r="1" spans="1:37" s="17" customFormat="1" ht="40.5" customHeight="1" thickBot="1" x14ac:dyDescent="0.3">
      <c r="A1" s="11" t="s">
        <v>0</v>
      </c>
      <c r="B1" s="12" t="s">
        <v>1</v>
      </c>
      <c r="C1" s="12" t="s">
        <v>2</v>
      </c>
      <c r="D1" s="18" t="s">
        <v>3</v>
      </c>
      <c r="E1" s="13" t="s">
        <v>501</v>
      </c>
      <c r="F1" s="12" t="s">
        <v>4</v>
      </c>
      <c r="G1" s="12" t="s">
        <v>502</v>
      </c>
      <c r="H1" s="12" t="s">
        <v>5</v>
      </c>
      <c r="I1" s="12" t="s">
        <v>6</v>
      </c>
      <c r="J1" s="12" t="s">
        <v>7</v>
      </c>
      <c r="K1" s="12" t="s">
        <v>8</v>
      </c>
      <c r="L1" s="13" t="s">
        <v>9</v>
      </c>
      <c r="M1" s="12" t="s">
        <v>10</v>
      </c>
      <c r="N1" s="12" t="s">
        <v>11</v>
      </c>
      <c r="O1" s="12" t="s">
        <v>12</v>
      </c>
      <c r="P1" s="12" t="s">
        <v>13</v>
      </c>
      <c r="Q1" s="12" t="s">
        <v>14</v>
      </c>
      <c r="R1" s="12" t="s">
        <v>15</v>
      </c>
      <c r="S1" s="12" t="s">
        <v>503</v>
      </c>
      <c r="T1" s="12" t="s">
        <v>504</v>
      </c>
      <c r="U1" s="12" t="s">
        <v>16</v>
      </c>
      <c r="V1" s="15">
        <v>2011</v>
      </c>
      <c r="W1" s="15">
        <v>2012</v>
      </c>
      <c r="X1" s="15">
        <v>2013</v>
      </c>
      <c r="Y1" s="15">
        <v>2014</v>
      </c>
      <c r="Z1" s="14" t="s">
        <v>17</v>
      </c>
      <c r="AA1" s="16" t="s">
        <v>18</v>
      </c>
      <c r="AB1" s="14" t="s">
        <v>19</v>
      </c>
      <c r="AC1" s="67" t="s">
        <v>20</v>
      </c>
      <c r="AD1" s="68" t="s">
        <v>505</v>
      </c>
      <c r="AE1" s="68" t="s">
        <v>506</v>
      </c>
      <c r="AF1" s="68" t="s">
        <v>507</v>
      </c>
      <c r="AG1" s="68" t="s">
        <v>508</v>
      </c>
      <c r="AH1" s="68" t="s">
        <v>500</v>
      </c>
      <c r="AI1" s="68" t="s">
        <v>499</v>
      </c>
      <c r="AJ1" s="86" t="s">
        <v>492</v>
      </c>
      <c r="AK1" s="88" t="s">
        <v>514</v>
      </c>
    </row>
    <row r="2" spans="1:37" x14ac:dyDescent="0.25">
      <c r="A2" s="27" t="s">
        <v>102</v>
      </c>
      <c r="B2" s="28">
        <v>5</v>
      </c>
      <c r="C2" s="1" t="s">
        <v>103</v>
      </c>
      <c r="D2" s="29" t="s">
        <v>104</v>
      </c>
      <c r="E2" s="1">
        <f t="shared" ref="E2:E33" si="0">F2+G2</f>
        <v>4022</v>
      </c>
      <c r="F2" s="28">
        <v>2333</v>
      </c>
      <c r="G2" s="28">
        <v>1689</v>
      </c>
      <c r="H2" s="28">
        <v>65</v>
      </c>
      <c r="I2" s="28">
        <v>3957</v>
      </c>
      <c r="J2" s="28">
        <f t="shared" ref="J2:J33" si="1">SUM(I2+H2)</f>
        <v>4022</v>
      </c>
      <c r="K2" s="28">
        <v>7</v>
      </c>
      <c r="L2" s="30">
        <v>73342</v>
      </c>
      <c r="M2" s="30">
        <v>46740</v>
      </c>
      <c r="N2" s="30">
        <v>9829</v>
      </c>
      <c r="O2" s="30">
        <v>14690</v>
      </c>
      <c r="P2" s="30">
        <v>2083</v>
      </c>
      <c r="Q2" s="30">
        <f t="shared" ref="Q2:Q33" si="2">+O2+P2</f>
        <v>16773</v>
      </c>
      <c r="R2" s="31">
        <v>545844</v>
      </c>
      <c r="S2" s="31">
        <v>226584</v>
      </c>
      <c r="T2" s="31">
        <v>319260</v>
      </c>
      <c r="U2" s="30">
        <v>19604</v>
      </c>
      <c r="V2" s="28">
        <v>0</v>
      </c>
      <c r="W2" s="28">
        <v>1</v>
      </c>
      <c r="X2" s="28">
        <v>1</v>
      </c>
      <c r="Y2" s="28">
        <v>4</v>
      </c>
      <c r="Z2" s="2" t="s">
        <v>105</v>
      </c>
      <c r="AA2" s="1" t="s">
        <v>106</v>
      </c>
      <c r="AB2" s="46" t="s">
        <v>107</v>
      </c>
      <c r="AC2" s="25">
        <v>42338</v>
      </c>
      <c r="AD2" s="66">
        <v>16091893041.399975</v>
      </c>
      <c r="AE2" s="66">
        <v>54250321977.396065</v>
      </c>
      <c r="AF2" s="66">
        <v>70726700000</v>
      </c>
      <c r="AG2" s="71">
        <v>39789200000</v>
      </c>
      <c r="AH2" s="77">
        <v>183940</v>
      </c>
      <c r="AI2" s="78">
        <v>108365</v>
      </c>
      <c r="AJ2" s="77">
        <v>19604</v>
      </c>
      <c r="AK2" s="87">
        <v>268756345</v>
      </c>
    </row>
    <row r="3" spans="1:37" x14ac:dyDescent="0.25">
      <c r="A3" s="27" t="s">
        <v>102</v>
      </c>
      <c r="B3" s="28">
        <v>5</v>
      </c>
      <c r="C3" s="1" t="s">
        <v>496</v>
      </c>
      <c r="D3" s="29" t="s">
        <v>117</v>
      </c>
      <c r="E3" s="1">
        <f t="shared" si="0"/>
        <v>405</v>
      </c>
      <c r="F3" s="28">
        <v>405</v>
      </c>
      <c r="G3" s="28">
        <v>0</v>
      </c>
      <c r="H3" s="28">
        <v>1</v>
      </c>
      <c r="I3" s="28">
        <v>404</v>
      </c>
      <c r="J3" s="28">
        <f t="shared" si="1"/>
        <v>405</v>
      </c>
      <c r="K3" s="28">
        <v>8</v>
      </c>
      <c r="L3" s="30">
        <v>15195</v>
      </c>
      <c r="M3" s="30">
        <v>10275</v>
      </c>
      <c r="N3" s="30">
        <v>0</v>
      </c>
      <c r="O3" s="30">
        <v>2460</v>
      </c>
      <c r="P3" s="30">
        <v>2460</v>
      </c>
      <c r="Q3" s="30">
        <f t="shared" si="2"/>
        <v>4920</v>
      </c>
      <c r="R3" s="31">
        <v>315880</v>
      </c>
      <c r="S3" s="31">
        <v>11356</v>
      </c>
      <c r="T3" s="31">
        <v>304524</v>
      </c>
      <c r="U3" s="30">
        <v>11034</v>
      </c>
      <c r="V3" s="28">
        <v>0</v>
      </c>
      <c r="W3" s="28">
        <v>2</v>
      </c>
      <c r="X3" s="28">
        <v>0</v>
      </c>
      <c r="Y3" s="28">
        <v>1</v>
      </c>
      <c r="Z3" s="2" t="s">
        <v>118</v>
      </c>
      <c r="AA3" s="1"/>
      <c r="AB3" s="46"/>
      <c r="AC3" s="32"/>
      <c r="AD3" s="66">
        <v>786744445.99999988</v>
      </c>
      <c r="AE3" s="66">
        <v>14528257827.600159</v>
      </c>
      <c r="AF3" s="66">
        <v>24255880000</v>
      </c>
      <c r="AG3" s="71">
        <v>36608000000</v>
      </c>
      <c r="AH3" s="77">
        <v>57836</v>
      </c>
      <c r="AI3" s="78">
        <v>100325</v>
      </c>
      <c r="AJ3" s="77">
        <v>11034</v>
      </c>
      <c r="AK3" s="87">
        <v>103289931</v>
      </c>
    </row>
    <row r="4" spans="1:37" x14ac:dyDescent="0.25">
      <c r="A4" s="1" t="s">
        <v>102</v>
      </c>
      <c r="B4" s="28">
        <v>5</v>
      </c>
      <c r="C4" s="1" t="s">
        <v>204</v>
      </c>
      <c r="D4" s="29" t="s">
        <v>205</v>
      </c>
      <c r="E4" s="1">
        <f t="shared" si="0"/>
        <v>67</v>
      </c>
      <c r="F4" s="28">
        <v>59</v>
      </c>
      <c r="G4" s="28">
        <v>8</v>
      </c>
      <c r="H4" s="28"/>
      <c r="I4" s="28">
        <v>67</v>
      </c>
      <c r="J4" s="28">
        <f t="shared" si="1"/>
        <v>67</v>
      </c>
      <c r="K4" s="28">
        <v>17</v>
      </c>
      <c r="L4" s="30">
        <v>9876</v>
      </c>
      <c r="M4" s="30">
        <v>2843</v>
      </c>
      <c r="N4" s="30">
        <v>1025</v>
      </c>
      <c r="O4" s="30">
        <v>4470</v>
      </c>
      <c r="P4" s="30">
        <v>1538</v>
      </c>
      <c r="Q4" s="30">
        <f t="shared" si="2"/>
        <v>6008</v>
      </c>
      <c r="R4" s="31">
        <v>56398</v>
      </c>
      <c r="S4" s="31">
        <v>1589</v>
      </c>
      <c r="T4" s="31">
        <v>54809</v>
      </c>
      <c r="U4" s="30">
        <v>1805</v>
      </c>
      <c r="V4" s="28">
        <v>0</v>
      </c>
      <c r="W4" s="28">
        <v>1</v>
      </c>
      <c r="X4" s="28">
        <v>0</v>
      </c>
      <c r="Y4" s="28">
        <v>2</v>
      </c>
      <c r="Z4" s="2" t="s">
        <v>206</v>
      </c>
      <c r="AA4" s="1" t="s">
        <v>207</v>
      </c>
      <c r="AB4" s="46" t="s">
        <v>208</v>
      </c>
      <c r="AC4" s="25">
        <v>42361</v>
      </c>
      <c r="AD4" s="66">
        <v>2685713406.1999998</v>
      </c>
      <c r="AE4" s="66">
        <v>3095483342.1000009</v>
      </c>
      <c r="AF4" s="66">
        <v>4826415000</v>
      </c>
      <c r="AG4" s="71">
        <v>6047800000</v>
      </c>
      <c r="AH4" s="77">
        <v>11888</v>
      </c>
      <c r="AI4" s="78">
        <v>16335</v>
      </c>
      <c r="AJ4" s="77">
        <v>1805</v>
      </c>
      <c r="AK4" s="87">
        <v>26531796</v>
      </c>
    </row>
    <row r="5" spans="1:37" x14ac:dyDescent="0.25">
      <c r="A5" s="27" t="s">
        <v>102</v>
      </c>
      <c r="B5" s="28">
        <v>5</v>
      </c>
      <c r="C5" s="1" t="s">
        <v>112</v>
      </c>
      <c r="D5" s="29" t="s">
        <v>113</v>
      </c>
      <c r="E5" s="1">
        <f t="shared" si="0"/>
        <v>24</v>
      </c>
      <c r="F5" s="28">
        <v>23</v>
      </c>
      <c r="G5" s="28">
        <v>1</v>
      </c>
      <c r="H5" s="28"/>
      <c r="I5" s="28">
        <v>24</v>
      </c>
      <c r="J5" s="28">
        <f t="shared" si="1"/>
        <v>24</v>
      </c>
      <c r="K5" s="28">
        <v>8</v>
      </c>
      <c r="L5" s="30">
        <v>4801</v>
      </c>
      <c r="M5" s="30">
        <v>919</v>
      </c>
      <c r="N5" s="30">
        <v>489</v>
      </c>
      <c r="O5" s="30">
        <v>2540</v>
      </c>
      <c r="P5" s="30">
        <v>853</v>
      </c>
      <c r="Q5" s="30">
        <f t="shared" si="2"/>
        <v>3393</v>
      </c>
      <c r="R5" s="31">
        <v>18372</v>
      </c>
      <c r="S5" s="31">
        <v>1389</v>
      </c>
      <c r="T5" s="31">
        <v>16983</v>
      </c>
      <c r="U5" s="30">
        <v>600</v>
      </c>
      <c r="V5" s="28">
        <v>0</v>
      </c>
      <c r="W5" s="28">
        <v>2</v>
      </c>
      <c r="X5" s="28">
        <v>0</v>
      </c>
      <c r="Y5" s="28">
        <v>1</v>
      </c>
      <c r="Z5" s="2" t="s">
        <v>114</v>
      </c>
      <c r="AA5" s="1" t="s">
        <v>115</v>
      </c>
      <c r="AB5" s="46" t="s">
        <v>116</v>
      </c>
      <c r="AC5" s="25">
        <v>41690</v>
      </c>
      <c r="AD5" s="66">
        <v>1175268637.5</v>
      </c>
      <c r="AE5" s="66">
        <v>1929716279.9000013</v>
      </c>
      <c r="AF5" s="66">
        <v>1625525000</v>
      </c>
      <c r="AG5" s="71">
        <v>1918950000</v>
      </c>
      <c r="AH5" s="77">
        <v>3980</v>
      </c>
      <c r="AI5" s="78">
        <v>5215</v>
      </c>
      <c r="AJ5" s="77">
        <v>600</v>
      </c>
      <c r="AK5" s="87">
        <v>9559321</v>
      </c>
    </row>
    <row r="6" spans="1:37" x14ac:dyDescent="0.25">
      <c r="A6" s="27" t="s">
        <v>102</v>
      </c>
      <c r="B6" s="28">
        <v>5</v>
      </c>
      <c r="C6" s="1" t="s">
        <v>209</v>
      </c>
      <c r="D6" s="29" t="s">
        <v>210</v>
      </c>
      <c r="E6" s="1">
        <f t="shared" si="0"/>
        <v>38</v>
      </c>
      <c r="F6" s="28">
        <v>38</v>
      </c>
      <c r="G6" s="28">
        <v>0</v>
      </c>
      <c r="H6" s="28"/>
      <c r="I6" s="28">
        <v>38</v>
      </c>
      <c r="J6" s="28">
        <f t="shared" si="1"/>
        <v>38</v>
      </c>
      <c r="K6" s="28">
        <v>6</v>
      </c>
      <c r="L6" s="30">
        <v>4332</v>
      </c>
      <c r="M6" s="30">
        <v>1502</v>
      </c>
      <c r="N6" s="30">
        <v>2830</v>
      </c>
      <c r="O6" s="30">
        <v>0</v>
      </c>
      <c r="P6" s="30">
        <v>0</v>
      </c>
      <c r="Q6" s="30">
        <f t="shared" si="2"/>
        <v>0</v>
      </c>
      <c r="R6" s="31">
        <v>37329</v>
      </c>
      <c r="S6" s="31">
        <v>2514</v>
      </c>
      <c r="T6" s="31">
        <v>34815</v>
      </c>
      <c r="U6" s="30">
        <v>1256</v>
      </c>
      <c r="V6" s="28">
        <v>0</v>
      </c>
      <c r="W6" s="28">
        <v>1</v>
      </c>
      <c r="X6" s="28">
        <v>1</v>
      </c>
      <c r="Y6" s="28">
        <v>1</v>
      </c>
      <c r="Z6" s="2" t="s">
        <v>211</v>
      </c>
      <c r="AA6" s="1" t="s">
        <v>212</v>
      </c>
      <c r="AB6" s="46" t="s">
        <v>213</v>
      </c>
      <c r="AC6" s="32">
        <v>41999</v>
      </c>
      <c r="AD6" s="66">
        <v>129665046</v>
      </c>
      <c r="AE6" s="66">
        <v>1902492277.5000038</v>
      </c>
      <c r="AF6" s="66">
        <v>3267550000</v>
      </c>
      <c r="AG6" s="71">
        <v>3923700000</v>
      </c>
      <c r="AH6" s="77">
        <v>8085</v>
      </c>
      <c r="AI6" s="78">
        <v>10590</v>
      </c>
      <c r="AJ6" s="77">
        <v>1256</v>
      </c>
      <c r="AK6" s="87">
        <v>10599235</v>
      </c>
    </row>
    <row r="7" spans="1:37" x14ac:dyDescent="0.25">
      <c r="A7" s="27" t="s">
        <v>102</v>
      </c>
      <c r="B7" s="28">
        <v>5</v>
      </c>
      <c r="C7" s="1" t="s">
        <v>222</v>
      </c>
      <c r="D7" s="29" t="s">
        <v>223</v>
      </c>
      <c r="E7" s="1">
        <f t="shared" si="0"/>
        <v>163</v>
      </c>
      <c r="F7" s="28">
        <v>103</v>
      </c>
      <c r="G7" s="28">
        <v>60</v>
      </c>
      <c r="H7" s="28">
        <v>19</v>
      </c>
      <c r="I7" s="28">
        <v>144</v>
      </c>
      <c r="J7" s="28">
        <f t="shared" si="1"/>
        <v>163</v>
      </c>
      <c r="K7" s="28">
        <v>14</v>
      </c>
      <c r="L7" s="30">
        <v>2638</v>
      </c>
      <c r="M7" s="30">
        <v>2638</v>
      </c>
      <c r="N7" s="30">
        <v>0</v>
      </c>
      <c r="O7" s="30">
        <v>0</v>
      </c>
      <c r="P7" s="30">
        <v>0</v>
      </c>
      <c r="Q7" s="30">
        <f t="shared" si="2"/>
        <v>0</v>
      </c>
      <c r="R7" s="31">
        <v>41738</v>
      </c>
      <c r="S7" s="31">
        <v>27699</v>
      </c>
      <c r="T7" s="31">
        <v>14039</v>
      </c>
      <c r="U7" s="30">
        <v>1488</v>
      </c>
      <c r="V7" s="28">
        <v>0</v>
      </c>
      <c r="W7" s="28">
        <v>1</v>
      </c>
      <c r="X7" s="28">
        <v>1</v>
      </c>
      <c r="Y7" s="28">
        <v>1</v>
      </c>
      <c r="Z7" s="2" t="s">
        <v>224</v>
      </c>
      <c r="AA7" s="1" t="s">
        <v>225</v>
      </c>
      <c r="AB7" s="46" t="s">
        <v>226</v>
      </c>
      <c r="AC7" s="32">
        <v>41964</v>
      </c>
      <c r="AD7" s="66">
        <v>282408397.39999998</v>
      </c>
      <c r="AE7" s="66">
        <v>3515571860.9999838</v>
      </c>
      <c r="AF7" s="66">
        <v>5202505000</v>
      </c>
      <c r="AG7" s="71">
        <v>2982210000</v>
      </c>
      <c r="AH7" s="77">
        <v>13386</v>
      </c>
      <c r="AI7" s="78">
        <v>8012</v>
      </c>
      <c r="AJ7" s="77">
        <v>1488</v>
      </c>
      <c r="AK7" s="87">
        <v>19589575</v>
      </c>
    </row>
    <row r="8" spans="1:37" x14ac:dyDescent="0.25">
      <c r="A8" s="27" t="s">
        <v>119</v>
      </c>
      <c r="B8" s="28">
        <v>8</v>
      </c>
      <c r="C8" s="1" t="s">
        <v>120</v>
      </c>
      <c r="D8" s="29" t="s">
        <v>121</v>
      </c>
      <c r="E8" s="1">
        <f t="shared" si="0"/>
        <v>210</v>
      </c>
      <c r="F8" s="28">
        <v>187</v>
      </c>
      <c r="G8" s="28">
        <v>23</v>
      </c>
      <c r="H8" s="28">
        <v>5</v>
      </c>
      <c r="I8" s="28">
        <v>205</v>
      </c>
      <c r="J8" s="28">
        <f t="shared" si="1"/>
        <v>210</v>
      </c>
      <c r="K8" s="28">
        <v>10</v>
      </c>
      <c r="L8" s="30">
        <v>16524</v>
      </c>
      <c r="M8" s="30">
        <v>8134</v>
      </c>
      <c r="N8" s="30">
        <v>2403</v>
      </c>
      <c r="O8" s="30">
        <v>4930</v>
      </c>
      <c r="P8" s="30">
        <v>1057</v>
      </c>
      <c r="Q8" s="30">
        <f t="shared" si="2"/>
        <v>5987</v>
      </c>
      <c r="R8" s="31">
        <v>109157</v>
      </c>
      <c r="S8" s="31">
        <v>22709</v>
      </c>
      <c r="T8" s="31">
        <v>86448</v>
      </c>
      <c r="U8" s="30">
        <v>4212</v>
      </c>
      <c r="V8" s="28">
        <v>1</v>
      </c>
      <c r="W8" s="28">
        <v>2</v>
      </c>
      <c r="X8" s="28">
        <v>1</v>
      </c>
      <c r="Y8" s="28">
        <v>0</v>
      </c>
      <c r="Z8" s="2" t="s">
        <v>122</v>
      </c>
      <c r="AA8" s="1" t="s">
        <v>123</v>
      </c>
      <c r="AB8" s="46" t="s">
        <v>124</v>
      </c>
      <c r="AC8" s="25">
        <v>41845</v>
      </c>
      <c r="AD8" s="66">
        <v>3919750174.6000013</v>
      </c>
      <c r="AE8" s="66">
        <v>9536762824.3000031</v>
      </c>
      <c r="AF8" s="66">
        <v>11735570000</v>
      </c>
      <c r="AG8" s="71">
        <v>9320850000</v>
      </c>
      <c r="AH8" s="77">
        <v>29404</v>
      </c>
      <c r="AI8" s="78">
        <v>25345</v>
      </c>
      <c r="AJ8" s="77">
        <v>4212</v>
      </c>
      <c r="AK8" s="87">
        <v>66318027</v>
      </c>
    </row>
    <row r="9" spans="1:37" x14ac:dyDescent="0.25">
      <c r="A9" s="27" t="s">
        <v>119</v>
      </c>
      <c r="B9" s="28">
        <v>8</v>
      </c>
      <c r="C9" s="1" t="s">
        <v>240</v>
      </c>
      <c r="D9" s="29" t="s">
        <v>241</v>
      </c>
      <c r="E9" s="1">
        <f t="shared" si="0"/>
        <v>43</v>
      </c>
      <c r="F9" s="28">
        <v>27</v>
      </c>
      <c r="G9" s="28">
        <v>16</v>
      </c>
      <c r="H9" s="28"/>
      <c r="I9" s="28">
        <v>43</v>
      </c>
      <c r="J9" s="28">
        <f t="shared" si="1"/>
        <v>43</v>
      </c>
      <c r="K9" s="28">
        <v>11</v>
      </c>
      <c r="L9" s="30">
        <v>2945</v>
      </c>
      <c r="M9" s="30">
        <v>2555</v>
      </c>
      <c r="N9" s="30">
        <v>390</v>
      </c>
      <c r="O9" s="30">
        <v>0</v>
      </c>
      <c r="P9" s="30">
        <v>0</v>
      </c>
      <c r="Q9" s="30">
        <f t="shared" si="2"/>
        <v>0</v>
      </c>
      <c r="R9" s="31">
        <v>45640</v>
      </c>
      <c r="S9" s="31">
        <v>47</v>
      </c>
      <c r="T9" s="31">
        <v>45593</v>
      </c>
      <c r="U9" s="30">
        <v>1685</v>
      </c>
      <c r="V9" s="28">
        <v>0</v>
      </c>
      <c r="W9" s="28">
        <v>1</v>
      </c>
      <c r="X9" s="28">
        <v>1</v>
      </c>
      <c r="Y9" s="28">
        <v>1</v>
      </c>
      <c r="Z9" s="2" t="s">
        <v>242</v>
      </c>
      <c r="AA9" s="1" t="s">
        <v>243</v>
      </c>
      <c r="AB9" s="46" t="s">
        <v>244</v>
      </c>
      <c r="AC9" s="32">
        <v>41606</v>
      </c>
      <c r="AD9" s="66">
        <v>1011715784.5999999</v>
      </c>
      <c r="AE9" s="66">
        <v>2422668391.2000036</v>
      </c>
      <c r="AF9" s="66">
        <v>3785045000</v>
      </c>
      <c r="AG9" s="71">
        <v>5000270000</v>
      </c>
      <c r="AH9" s="77">
        <v>9249</v>
      </c>
      <c r="AI9" s="78">
        <v>13594</v>
      </c>
      <c r="AJ9" s="77">
        <v>1685</v>
      </c>
      <c r="AK9" s="87">
        <v>59166342</v>
      </c>
    </row>
    <row r="10" spans="1:37" x14ac:dyDescent="0.25">
      <c r="A10" s="27" t="s">
        <v>276</v>
      </c>
      <c r="B10" s="28">
        <v>11</v>
      </c>
      <c r="C10" s="41" t="s">
        <v>277</v>
      </c>
      <c r="D10" s="21" t="s">
        <v>278</v>
      </c>
      <c r="E10" s="1">
        <f t="shared" si="0"/>
        <v>709</v>
      </c>
      <c r="F10" s="28">
        <v>705</v>
      </c>
      <c r="G10" s="28">
        <v>4</v>
      </c>
      <c r="H10" s="28">
        <v>2</v>
      </c>
      <c r="I10" s="28">
        <v>707</v>
      </c>
      <c r="J10" s="28">
        <f t="shared" si="1"/>
        <v>709</v>
      </c>
      <c r="K10" s="28">
        <v>14</v>
      </c>
      <c r="L10" s="30">
        <v>36494</v>
      </c>
      <c r="M10" s="30">
        <v>28479</v>
      </c>
      <c r="N10" s="30">
        <v>5875</v>
      </c>
      <c r="O10" s="30">
        <v>330</v>
      </c>
      <c r="P10" s="30">
        <v>1810</v>
      </c>
      <c r="Q10" s="30">
        <f t="shared" si="2"/>
        <v>2140</v>
      </c>
      <c r="R10" s="31">
        <v>805179</v>
      </c>
      <c r="S10" s="31">
        <v>7802</v>
      </c>
      <c r="T10" s="31">
        <v>797377</v>
      </c>
      <c r="U10" s="30">
        <v>31381</v>
      </c>
      <c r="V10" s="28">
        <v>0</v>
      </c>
      <c r="W10" s="28">
        <v>1</v>
      </c>
      <c r="X10" s="28">
        <v>1</v>
      </c>
      <c r="Y10" s="28">
        <v>2</v>
      </c>
      <c r="Z10" s="2" t="s">
        <v>279</v>
      </c>
      <c r="AA10" s="1"/>
      <c r="AB10" s="46"/>
      <c r="AC10" s="25"/>
      <c r="AD10" s="66">
        <v>18088453128.200085</v>
      </c>
      <c r="AE10" s="66">
        <v>38489883391.7005</v>
      </c>
      <c r="AF10" s="66">
        <v>57545895000</v>
      </c>
      <c r="AG10" s="71">
        <v>97561090000</v>
      </c>
      <c r="AH10" s="77">
        <v>134619</v>
      </c>
      <c r="AI10" s="78">
        <v>268373</v>
      </c>
      <c r="AJ10" s="77">
        <v>31381</v>
      </c>
      <c r="AK10" s="87">
        <v>211761156</v>
      </c>
    </row>
    <row r="11" spans="1:37" x14ac:dyDescent="0.25">
      <c r="A11" s="27" t="s">
        <v>125</v>
      </c>
      <c r="B11" s="28">
        <v>13</v>
      </c>
      <c r="C11" s="1" t="s">
        <v>245</v>
      </c>
      <c r="D11" s="29" t="s">
        <v>246</v>
      </c>
      <c r="E11" s="1">
        <f t="shared" si="0"/>
        <v>1246</v>
      </c>
      <c r="F11" s="28">
        <v>439</v>
      </c>
      <c r="G11" s="28">
        <v>807</v>
      </c>
      <c r="H11" s="28">
        <v>54</v>
      </c>
      <c r="I11" s="28">
        <v>1192</v>
      </c>
      <c r="J11" s="28">
        <f t="shared" si="1"/>
        <v>1246</v>
      </c>
      <c r="K11" s="28">
        <v>13</v>
      </c>
      <c r="L11" s="30">
        <v>30563</v>
      </c>
      <c r="M11" s="30">
        <v>21049</v>
      </c>
      <c r="N11" s="30">
        <v>5334</v>
      </c>
      <c r="O11" s="30">
        <v>3880</v>
      </c>
      <c r="P11" s="30">
        <v>300</v>
      </c>
      <c r="Q11" s="30">
        <f t="shared" si="2"/>
        <v>4180</v>
      </c>
      <c r="R11" s="31">
        <v>237565</v>
      </c>
      <c r="S11" s="31">
        <v>102615</v>
      </c>
      <c r="T11" s="31">
        <v>134950</v>
      </c>
      <c r="U11" s="30">
        <v>9559</v>
      </c>
      <c r="V11" s="28">
        <v>2</v>
      </c>
      <c r="W11" s="28">
        <v>1</v>
      </c>
      <c r="X11" s="28">
        <v>0</v>
      </c>
      <c r="Y11" s="28">
        <v>1</v>
      </c>
      <c r="Z11" s="2" t="s">
        <v>247</v>
      </c>
      <c r="AA11" s="1" t="s">
        <v>248</v>
      </c>
      <c r="AB11" s="46" t="s">
        <v>249</v>
      </c>
      <c r="AC11" s="25"/>
      <c r="AD11" s="66">
        <v>3640712719.5000029</v>
      </c>
      <c r="AE11" s="66">
        <v>25035124105.800694</v>
      </c>
      <c r="AF11" s="66">
        <v>29680090000</v>
      </c>
      <c r="AG11" s="71">
        <v>17217200000</v>
      </c>
      <c r="AH11" s="77">
        <v>75523</v>
      </c>
      <c r="AI11" s="78">
        <v>47415</v>
      </c>
      <c r="AJ11" s="77">
        <v>9559</v>
      </c>
      <c r="AK11" s="87">
        <v>139813592</v>
      </c>
    </row>
    <row r="12" spans="1:37" x14ac:dyDescent="0.25">
      <c r="A12" s="27" t="s">
        <v>125</v>
      </c>
      <c r="B12" s="28">
        <v>13</v>
      </c>
      <c r="C12" s="1" t="s">
        <v>250</v>
      </c>
      <c r="D12" s="29" t="s">
        <v>251</v>
      </c>
      <c r="E12" s="1">
        <f t="shared" si="0"/>
        <v>82</v>
      </c>
      <c r="F12" s="28">
        <v>28</v>
      </c>
      <c r="G12" s="28">
        <v>54</v>
      </c>
      <c r="H12" s="28">
        <v>1</v>
      </c>
      <c r="I12" s="28">
        <v>81</v>
      </c>
      <c r="J12" s="28">
        <f t="shared" si="1"/>
        <v>82</v>
      </c>
      <c r="K12" s="28">
        <v>13</v>
      </c>
      <c r="L12" s="30">
        <v>3348</v>
      </c>
      <c r="M12" s="30">
        <v>2031</v>
      </c>
      <c r="N12" s="30">
        <v>297</v>
      </c>
      <c r="O12" s="30">
        <v>870</v>
      </c>
      <c r="P12" s="30">
        <v>150</v>
      </c>
      <c r="Q12" s="30">
        <f t="shared" si="2"/>
        <v>1020</v>
      </c>
      <c r="R12" s="31">
        <v>32084</v>
      </c>
      <c r="S12" s="31">
        <v>11097</v>
      </c>
      <c r="T12" s="31">
        <v>20987</v>
      </c>
      <c r="U12" s="30">
        <v>1176</v>
      </c>
      <c r="V12" s="28">
        <v>1</v>
      </c>
      <c r="W12" s="28">
        <v>1</v>
      </c>
      <c r="X12" s="28">
        <v>0</v>
      </c>
      <c r="Y12" s="28">
        <v>1</v>
      </c>
      <c r="Z12" s="2" t="s">
        <v>252</v>
      </c>
      <c r="AA12" s="1" t="s">
        <v>253</v>
      </c>
      <c r="AB12" s="46" t="s">
        <v>254</v>
      </c>
      <c r="AC12" s="25">
        <v>42338</v>
      </c>
      <c r="AD12" s="66">
        <v>247278592.89999998</v>
      </c>
      <c r="AE12" s="66">
        <v>3534759488.6999865</v>
      </c>
      <c r="AF12" s="66">
        <v>3647105000</v>
      </c>
      <c r="AG12" s="71">
        <v>2551450000</v>
      </c>
      <c r="AH12" s="77">
        <v>9106</v>
      </c>
      <c r="AI12" s="78">
        <v>6990</v>
      </c>
      <c r="AJ12" s="77">
        <v>1176</v>
      </c>
      <c r="AK12" s="87">
        <v>8791680</v>
      </c>
    </row>
    <row r="13" spans="1:37" s="37" customFormat="1" ht="24.75" customHeight="1" x14ac:dyDescent="0.25">
      <c r="A13" s="27" t="s">
        <v>255</v>
      </c>
      <c r="B13" s="28">
        <v>15</v>
      </c>
      <c r="C13" s="1" t="s">
        <v>256</v>
      </c>
      <c r="D13" s="29" t="s">
        <v>257</v>
      </c>
      <c r="E13" s="1">
        <f t="shared" si="0"/>
        <v>2131</v>
      </c>
      <c r="F13" s="28">
        <v>372</v>
      </c>
      <c r="G13" s="28">
        <v>1759</v>
      </c>
      <c r="H13" s="28">
        <v>8</v>
      </c>
      <c r="I13" s="28">
        <v>2123</v>
      </c>
      <c r="J13" s="28">
        <f t="shared" si="1"/>
        <v>2131</v>
      </c>
      <c r="K13" s="28">
        <v>6</v>
      </c>
      <c r="L13" s="30">
        <v>35035</v>
      </c>
      <c r="M13" s="30">
        <v>25259</v>
      </c>
      <c r="N13" s="30">
        <v>1693</v>
      </c>
      <c r="O13" s="30">
        <v>6760</v>
      </c>
      <c r="P13" s="30">
        <v>1323</v>
      </c>
      <c r="Q13" s="30">
        <f t="shared" si="2"/>
        <v>8083</v>
      </c>
      <c r="R13" s="31">
        <v>176201</v>
      </c>
      <c r="S13" s="31">
        <v>70384</v>
      </c>
      <c r="T13" s="31">
        <v>105817</v>
      </c>
      <c r="U13" s="30">
        <v>8431</v>
      </c>
      <c r="V13" s="28">
        <v>2</v>
      </c>
      <c r="W13" s="28">
        <v>1</v>
      </c>
      <c r="X13" s="28">
        <v>1</v>
      </c>
      <c r="Y13" s="28">
        <v>2</v>
      </c>
      <c r="Z13" s="2" t="s">
        <v>258</v>
      </c>
      <c r="AA13" s="1" t="s">
        <v>259</v>
      </c>
      <c r="AB13" s="46" t="s">
        <v>260</v>
      </c>
      <c r="AC13" s="25">
        <v>41973</v>
      </c>
      <c r="AD13" s="66">
        <v>8762983182.8002014</v>
      </c>
      <c r="AE13" s="66">
        <v>30610452236.701237</v>
      </c>
      <c r="AF13" s="66">
        <v>25160465000</v>
      </c>
      <c r="AG13" s="71">
        <v>11377410000</v>
      </c>
      <c r="AH13" s="77">
        <v>65473</v>
      </c>
      <c r="AI13" s="78">
        <v>31877</v>
      </c>
      <c r="AJ13" s="77">
        <v>8431</v>
      </c>
      <c r="AK13" s="87">
        <v>56849261</v>
      </c>
    </row>
    <row r="14" spans="1:37" x14ac:dyDescent="0.25">
      <c r="A14" s="27" t="s">
        <v>255</v>
      </c>
      <c r="B14" s="28">
        <v>15</v>
      </c>
      <c r="C14" s="1" t="s">
        <v>271</v>
      </c>
      <c r="D14" s="29" t="s">
        <v>272</v>
      </c>
      <c r="E14" s="1">
        <f t="shared" si="0"/>
        <v>43</v>
      </c>
      <c r="F14" s="28">
        <v>30</v>
      </c>
      <c r="G14" s="28">
        <v>13</v>
      </c>
      <c r="H14" s="28"/>
      <c r="I14" s="28">
        <v>43</v>
      </c>
      <c r="J14" s="28">
        <f t="shared" si="1"/>
        <v>43</v>
      </c>
      <c r="K14" s="28">
        <v>8</v>
      </c>
      <c r="L14" s="30">
        <v>8209</v>
      </c>
      <c r="M14" s="30">
        <v>1543</v>
      </c>
      <c r="N14" s="30">
        <v>0</v>
      </c>
      <c r="O14" s="30">
        <v>5070</v>
      </c>
      <c r="P14" s="30">
        <v>1596</v>
      </c>
      <c r="Q14" s="30">
        <f t="shared" si="2"/>
        <v>6666</v>
      </c>
      <c r="R14" s="31">
        <v>27321</v>
      </c>
      <c r="S14" s="31">
        <v>1301</v>
      </c>
      <c r="T14" s="31">
        <v>26020</v>
      </c>
      <c r="U14" s="30">
        <v>929</v>
      </c>
      <c r="V14" s="28">
        <v>2</v>
      </c>
      <c r="W14" s="28">
        <v>1</v>
      </c>
      <c r="X14" s="28">
        <v>1</v>
      </c>
      <c r="Y14" s="28">
        <v>1</v>
      </c>
      <c r="Z14" s="2" t="s">
        <v>273</v>
      </c>
      <c r="AA14" s="1" t="s">
        <v>274</v>
      </c>
      <c r="AB14" s="46" t="s">
        <v>275</v>
      </c>
      <c r="AC14" s="32">
        <v>42331</v>
      </c>
      <c r="AD14" s="66">
        <v>1712182436.6999998</v>
      </c>
      <c r="AE14" s="66">
        <v>3745599845.8999882</v>
      </c>
      <c r="AF14" s="66">
        <v>2380950000</v>
      </c>
      <c r="AG14" s="71">
        <v>2880460000</v>
      </c>
      <c r="AH14" s="77">
        <v>5765</v>
      </c>
      <c r="AI14" s="78">
        <v>7912</v>
      </c>
      <c r="AJ14" s="77">
        <v>929</v>
      </c>
      <c r="AK14" s="87">
        <v>11539541</v>
      </c>
    </row>
    <row r="15" spans="1:37" x14ac:dyDescent="0.25">
      <c r="A15" s="27" t="s">
        <v>255</v>
      </c>
      <c r="B15" s="28">
        <v>15</v>
      </c>
      <c r="C15" s="1" t="s">
        <v>261</v>
      </c>
      <c r="D15" s="29" t="s">
        <v>262</v>
      </c>
      <c r="E15" s="1">
        <f t="shared" si="0"/>
        <v>34</v>
      </c>
      <c r="F15" s="28">
        <v>34</v>
      </c>
      <c r="G15" s="28">
        <v>0</v>
      </c>
      <c r="H15" s="28">
        <v>1</v>
      </c>
      <c r="I15" s="28">
        <v>33</v>
      </c>
      <c r="J15" s="28">
        <f t="shared" si="1"/>
        <v>34</v>
      </c>
      <c r="K15" s="28">
        <v>9</v>
      </c>
      <c r="L15" s="30">
        <v>1583</v>
      </c>
      <c r="M15" s="30">
        <v>840</v>
      </c>
      <c r="N15" s="30">
        <v>327</v>
      </c>
      <c r="O15" s="30">
        <v>240</v>
      </c>
      <c r="P15" s="30">
        <v>176</v>
      </c>
      <c r="Q15" s="30">
        <f t="shared" si="2"/>
        <v>416</v>
      </c>
      <c r="R15" s="31">
        <v>18873</v>
      </c>
      <c r="S15" s="31">
        <v>2509</v>
      </c>
      <c r="T15" s="31">
        <v>16364</v>
      </c>
      <c r="U15" s="30">
        <v>725</v>
      </c>
      <c r="V15" s="28">
        <v>1</v>
      </c>
      <c r="W15" s="28">
        <v>1</v>
      </c>
      <c r="X15" s="28">
        <v>0</v>
      </c>
      <c r="Y15" s="28">
        <v>0</v>
      </c>
      <c r="Z15" s="2" t="s">
        <v>263</v>
      </c>
      <c r="AA15" s="1" t="s">
        <v>264</v>
      </c>
      <c r="AB15" s="46" t="s">
        <v>265</v>
      </c>
      <c r="AC15" s="25">
        <v>42338</v>
      </c>
      <c r="AD15" s="66">
        <v>114264151.2</v>
      </c>
      <c r="AE15" s="66">
        <v>1346872964.8000014</v>
      </c>
      <c r="AF15" s="66">
        <v>1729860000</v>
      </c>
      <c r="AG15" s="71">
        <v>1915210000</v>
      </c>
      <c r="AH15" s="77">
        <v>4267</v>
      </c>
      <c r="AI15" s="78">
        <v>5212</v>
      </c>
      <c r="AJ15" s="77">
        <v>725</v>
      </c>
      <c r="AK15" s="87">
        <v>7049915</v>
      </c>
    </row>
    <row r="16" spans="1:37" s="37" customFormat="1" x14ac:dyDescent="0.25">
      <c r="A16" s="1" t="s">
        <v>255</v>
      </c>
      <c r="B16" s="28">
        <v>15</v>
      </c>
      <c r="C16" s="1" t="s">
        <v>266</v>
      </c>
      <c r="D16" s="29" t="s">
        <v>267</v>
      </c>
      <c r="E16" s="1">
        <f t="shared" si="0"/>
        <v>58</v>
      </c>
      <c r="F16" s="28">
        <v>41</v>
      </c>
      <c r="G16" s="28">
        <v>17</v>
      </c>
      <c r="H16" s="28"/>
      <c r="I16" s="28">
        <v>58</v>
      </c>
      <c r="J16" s="28">
        <f t="shared" si="1"/>
        <v>58</v>
      </c>
      <c r="K16" s="28">
        <v>8</v>
      </c>
      <c r="L16" s="30">
        <v>2387</v>
      </c>
      <c r="M16" s="30">
        <v>1674</v>
      </c>
      <c r="N16" s="30">
        <v>613</v>
      </c>
      <c r="O16" s="30">
        <v>0</v>
      </c>
      <c r="P16" s="30">
        <v>100</v>
      </c>
      <c r="Q16" s="30">
        <f t="shared" si="2"/>
        <v>100</v>
      </c>
      <c r="R16" s="31">
        <v>22741</v>
      </c>
      <c r="S16" s="31">
        <v>2776</v>
      </c>
      <c r="T16" s="31">
        <v>19965</v>
      </c>
      <c r="U16" s="30">
        <v>812</v>
      </c>
      <c r="V16" s="28">
        <v>0</v>
      </c>
      <c r="W16" s="28">
        <v>1</v>
      </c>
      <c r="X16" s="28">
        <v>1</v>
      </c>
      <c r="Y16" s="28">
        <v>1</v>
      </c>
      <c r="Z16" s="2" t="s">
        <v>268</v>
      </c>
      <c r="AA16" s="1" t="s">
        <v>269</v>
      </c>
      <c r="AB16" s="46" t="s">
        <v>270</v>
      </c>
      <c r="AC16" s="32">
        <v>40711</v>
      </c>
      <c r="AD16" s="66">
        <v>140720186.30000001</v>
      </c>
      <c r="AE16" s="66">
        <v>1944788003.4000034</v>
      </c>
      <c r="AF16" s="66">
        <v>2177395000</v>
      </c>
      <c r="AG16" s="71">
        <v>2238940000</v>
      </c>
      <c r="AH16" s="77">
        <v>5369</v>
      </c>
      <c r="AI16" s="78">
        <v>6143</v>
      </c>
      <c r="AJ16" s="77">
        <v>812</v>
      </c>
      <c r="AK16" s="87">
        <v>10619558</v>
      </c>
    </row>
    <row r="17" spans="1:37" x14ac:dyDescent="0.25">
      <c r="A17" s="27" t="s">
        <v>85</v>
      </c>
      <c r="B17" s="28">
        <v>17</v>
      </c>
      <c r="C17" s="1" t="s">
        <v>86</v>
      </c>
      <c r="D17" s="29" t="s">
        <v>87</v>
      </c>
      <c r="E17" s="1">
        <f t="shared" si="0"/>
        <v>1068</v>
      </c>
      <c r="F17" s="28">
        <v>229</v>
      </c>
      <c r="G17" s="28">
        <v>839</v>
      </c>
      <c r="H17" s="28">
        <v>16</v>
      </c>
      <c r="I17" s="28">
        <v>1052</v>
      </c>
      <c r="J17" s="28">
        <f t="shared" si="1"/>
        <v>1068</v>
      </c>
      <c r="K17" s="28">
        <v>7</v>
      </c>
      <c r="L17" s="30">
        <v>14278</v>
      </c>
      <c r="M17" s="30">
        <v>13191</v>
      </c>
      <c r="N17" s="30">
        <v>617</v>
      </c>
      <c r="O17" s="30">
        <v>470</v>
      </c>
      <c r="P17" s="30">
        <v>0</v>
      </c>
      <c r="Q17" s="30">
        <f t="shared" si="2"/>
        <v>470</v>
      </c>
      <c r="R17" s="31">
        <v>116797</v>
      </c>
      <c r="S17" s="31">
        <v>48084</v>
      </c>
      <c r="T17" s="31">
        <v>68713</v>
      </c>
      <c r="U17" s="30">
        <v>5026</v>
      </c>
      <c r="V17" s="28">
        <v>0</v>
      </c>
      <c r="W17" s="28">
        <v>1</v>
      </c>
      <c r="X17" s="28">
        <v>1</v>
      </c>
      <c r="Y17" s="28">
        <v>0</v>
      </c>
      <c r="Z17" s="2" t="s">
        <v>88</v>
      </c>
      <c r="AA17" s="1" t="s">
        <v>89</v>
      </c>
      <c r="AB17" s="46" t="s">
        <v>90</v>
      </c>
      <c r="AC17" s="25">
        <v>42317</v>
      </c>
      <c r="AD17" s="66">
        <v>3477765439.3115506</v>
      </c>
      <c r="AE17" s="66">
        <v>14454620633.31179</v>
      </c>
      <c r="AF17" s="66">
        <v>15974805000</v>
      </c>
      <c r="AG17" s="71">
        <v>7833320000</v>
      </c>
      <c r="AH17" s="77">
        <v>41396</v>
      </c>
      <c r="AI17" s="78">
        <v>21829</v>
      </c>
      <c r="AJ17" s="77">
        <v>5026</v>
      </c>
      <c r="AK17" s="87">
        <v>73699250</v>
      </c>
    </row>
    <row r="18" spans="1:37" x14ac:dyDescent="0.25">
      <c r="A18" s="27" t="s">
        <v>85</v>
      </c>
      <c r="B18" s="28">
        <v>17</v>
      </c>
      <c r="C18" s="1" t="s">
        <v>91</v>
      </c>
      <c r="D18" s="29" t="s">
        <v>92</v>
      </c>
      <c r="E18" s="1">
        <f t="shared" si="0"/>
        <v>139</v>
      </c>
      <c r="F18" s="28">
        <v>114</v>
      </c>
      <c r="G18" s="28">
        <v>25</v>
      </c>
      <c r="H18" s="28">
        <v>1</v>
      </c>
      <c r="I18" s="28">
        <v>138</v>
      </c>
      <c r="J18" s="28">
        <f t="shared" si="1"/>
        <v>139</v>
      </c>
      <c r="K18" s="28">
        <v>9</v>
      </c>
      <c r="L18" s="30">
        <v>7172</v>
      </c>
      <c r="M18" s="30">
        <v>5342</v>
      </c>
      <c r="N18" s="30">
        <v>0</v>
      </c>
      <c r="O18" s="30">
        <v>1420</v>
      </c>
      <c r="P18" s="30">
        <v>410</v>
      </c>
      <c r="Q18" s="30">
        <f t="shared" si="2"/>
        <v>1830</v>
      </c>
      <c r="R18" s="31">
        <v>53846</v>
      </c>
      <c r="S18" s="31">
        <v>5505</v>
      </c>
      <c r="T18" s="31">
        <v>48341</v>
      </c>
      <c r="U18" s="30">
        <v>2218</v>
      </c>
      <c r="V18" s="28">
        <v>0</v>
      </c>
      <c r="W18" s="28">
        <v>1</v>
      </c>
      <c r="X18" s="28">
        <v>0</v>
      </c>
      <c r="Y18" s="28">
        <v>1</v>
      </c>
      <c r="Z18" s="2" t="s">
        <v>93</v>
      </c>
      <c r="AA18" s="1" t="s">
        <v>94</v>
      </c>
      <c r="AB18" s="46" t="s">
        <v>95</v>
      </c>
      <c r="AC18" s="32">
        <v>42369</v>
      </c>
      <c r="AD18" s="66">
        <v>1486081637.3000002</v>
      </c>
      <c r="AE18" s="66">
        <v>4297037432.7999821</v>
      </c>
      <c r="AF18" s="66">
        <v>5163180000</v>
      </c>
      <c r="AG18" s="71">
        <v>5260860000</v>
      </c>
      <c r="AH18" s="77">
        <v>12671</v>
      </c>
      <c r="AI18" s="78">
        <v>14492</v>
      </c>
      <c r="AJ18" s="77">
        <v>2218</v>
      </c>
      <c r="AK18" s="87">
        <v>41905795</v>
      </c>
    </row>
    <row r="19" spans="1:37" x14ac:dyDescent="0.25">
      <c r="A19" s="27" t="s">
        <v>280</v>
      </c>
      <c r="B19" s="28">
        <v>18</v>
      </c>
      <c r="C19" s="1" t="s">
        <v>281</v>
      </c>
      <c r="D19" s="29" t="s">
        <v>282</v>
      </c>
      <c r="E19" s="1">
        <f t="shared" si="0"/>
        <v>1226</v>
      </c>
      <c r="F19" s="28">
        <v>117</v>
      </c>
      <c r="G19" s="28">
        <v>1109</v>
      </c>
      <c r="H19" s="28">
        <v>38</v>
      </c>
      <c r="I19" s="28">
        <v>1188</v>
      </c>
      <c r="J19" s="28">
        <f t="shared" si="1"/>
        <v>1226</v>
      </c>
      <c r="K19" s="28">
        <v>7</v>
      </c>
      <c r="L19" s="30">
        <v>10711</v>
      </c>
      <c r="M19" s="30">
        <v>10448</v>
      </c>
      <c r="N19" s="30">
        <v>263</v>
      </c>
      <c r="O19" s="30">
        <v>0</v>
      </c>
      <c r="P19" s="30">
        <v>0</v>
      </c>
      <c r="Q19" s="30">
        <f t="shared" si="2"/>
        <v>0</v>
      </c>
      <c r="R19" s="31">
        <v>73780</v>
      </c>
      <c r="S19" s="31">
        <v>41289</v>
      </c>
      <c r="T19" s="31">
        <v>32491</v>
      </c>
      <c r="U19" s="30">
        <v>2865</v>
      </c>
      <c r="V19" s="28">
        <v>0</v>
      </c>
      <c r="W19" s="28">
        <v>1</v>
      </c>
      <c r="X19" s="28">
        <v>1</v>
      </c>
      <c r="Y19" s="28">
        <v>0</v>
      </c>
      <c r="Z19" s="2" t="s">
        <v>283</v>
      </c>
      <c r="AA19" s="1" t="s">
        <v>284</v>
      </c>
      <c r="AB19" s="46" t="s">
        <v>285</v>
      </c>
      <c r="AC19" s="25">
        <v>41789</v>
      </c>
      <c r="AD19" s="66">
        <v>2391879364.7657633</v>
      </c>
      <c r="AE19" s="66">
        <v>11096984820.265848</v>
      </c>
      <c r="AF19" s="66">
        <v>12193940000</v>
      </c>
      <c r="AG19" s="71">
        <v>4072860000</v>
      </c>
      <c r="AH19" s="77">
        <v>33018</v>
      </c>
      <c r="AI19" s="78">
        <v>11267</v>
      </c>
      <c r="AJ19" s="77">
        <v>2865</v>
      </c>
      <c r="AK19" s="87">
        <v>4370827</v>
      </c>
    </row>
    <row r="20" spans="1:37" x14ac:dyDescent="0.25">
      <c r="A20" s="27" t="s">
        <v>280</v>
      </c>
      <c r="B20" s="28">
        <v>18</v>
      </c>
      <c r="C20" s="1" t="s">
        <v>286</v>
      </c>
      <c r="D20" s="29" t="s">
        <v>287</v>
      </c>
      <c r="E20" s="1">
        <f t="shared" si="0"/>
        <v>160</v>
      </c>
      <c r="F20" s="28">
        <v>34</v>
      </c>
      <c r="G20" s="28">
        <v>126</v>
      </c>
      <c r="H20" s="28">
        <v>2</v>
      </c>
      <c r="I20" s="28">
        <v>158</v>
      </c>
      <c r="J20" s="28">
        <f t="shared" si="1"/>
        <v>160</v>
      </c>
      <c r="K20" s="28">
        <v>13</v>
      </c>
      <c r="L20" s="30">
        <v>4269</v>
      </c>
      <c r="M20" s="30">
        <v>2435</v>
      </c>
      <c r="N20" s="30">
        <v>0</v>
      </c>
      <c r="O20" s="30">
        <v>1580</v>
      </c>
      <c r="P20" s="30">
        <v>254</v>
      </c>
      <c r="Q20" s="30">
        <f t="shared" si="2"/>
        <v>1834</v>
      </c>
      <c r="R20" s="31">
        <v>39865</v>
      </c>
      <c r="S20" s="31">
        <v>5202</v>
      </c>
      <c r="T20" s="31">
        <v>34663</v>
      </c>
      <c r="U20" s="30">
        <v>1284</v>
      </c>
      <c r="V20" s="28">
        <v>0</v>
      </c>
      <c r="W20" s="28">
        <v>1</v>
      </c>
      <c r="X20" s="28">
        <v>1</v>
      </c>
      <c r="Y20" s="28">
        <v>0</v>
      </c>
      <c r="Z20" s="2" t="s">
        <v>288</v>
      </c>
      <c r="AA20" s="1" t="s">
        <v>289</v>
      </c>
      <c r="AB20" s="46" t="s">
        <v>290</v>
      </c>
      <c r="AC20" s="25">
        <v>41607</v>
      </c>
      <c r="AD20" s="66">
        <v>833947150.20000005</v>
      </c>
      <c r="AE20" s="66">
        <v>3104593651.4999914</v>
      </c>
      <c r="AF20" s="66">
        <v>4021765000</v>
      </c>
      <c r="AG20" s="71">
        <v>3828550000</v>
      </c>
      <c r="AH20" s="77">
        <v>10083</v>
      </c>
      <c r="AI20" s="78">
        <v>10485</v>
      </c>
      <c r="AJ20" s="77">
        <v>1284</v>
      </c>
      <c r="AK20" s="87">
        <v>19139711</v>
      </c>
    </row>
    <row r="21" spans="1:37" x14ac:dyDescent="0.25">
      <c r="A21" s="27" t="s">
        <v>302</v>
      </c>
      <c r="B21" s="28">
        <v>19</v>
      </c>
      <c r="C21" s="1" t="s">
        <v>303</v>
      </c>
      <c r="D21" s="29" t="s">
        <v>304</v>
      </c>
      <c r="E21" s="1">
        <f t="shared" si="0"/>
        <v>2414</v>
      </c>
      <c r="F21" s="28">
        <v>996</v>
      </c>
      <c r="G21" s="28">
        <v>1418</v>
      </c>
      <c r="H21" s="28">
        <v>32</v>
      </c>
      <c r="I21" s="28">
        <v>2382</v>
      </c>
      <c r="J21" s="28">
        <f t="shared" si="1"/>
        <v>2414</v>
      </c>
      <c r="K21" s="28">
        <v>8</v>
      </c>
      <c r="L21" s="30">
        <v>34126</v>
      </c>
      <c r="M21" s="30">
        <v>27480</v>
      </c>
      <c r="N21" s="30">
        <v>1422</v>
      </c>
      <c r="O21" s="30">
        <v>4610</v>
      </c>
      <c r="P21" s="30">
        <v>614</v>
      </c>
      <c r="Q21" s="30">
        <f t="shared" si="2"/>
        <v>5224</v>
      </c>
      <c r="R21" s="31">
        <v>265296</v>
      </c>
      <c r="S21" s="31">
        <v>173675</v>
      </c>
      <c r="T21" s="31">
        <v>91621</v>
      </c>
      <c r="U21" s="30">
        <v>10734</v>
      </c>
      <c r="V21" s="28">
        <v>1</v>
      </c>
      <c r="W21" s="28">
        <v>2</v>
      </c>
      <c r="X21" s="28">
        <v>1</v>
      </c>
      <c r="Y21" s="28">
        <v>1</v>
      </c>
      <c r="Z21" s="2" t="s">
        <v>305</v>
      </c>
      <c r="AA21" s="1" t="s">
        <v>306</v>
      </c>
      <c r="AB21" s="46" t="s">
        <v>307</v>
      </c>
      <c r="AC21" s="25">
        <v>42368</v>
      </c>
      <c r="AD21" s="66">
        <v>6462540234.7000008</v>
      </c>
      <c r="AE21" s="66">
        <v>28959522699.40107</v>
      </c>
      <c r="AF21" s="66">
        <v>38178470000</v>
      </c>
      <c r="AG21" s="71">
        <v>15272620000</v>
      </c>
      <c r="AH21" s="77">
        <v>98109</v>
      </c>
      <c r="AI21" s="78">
        <v>43014</v>
      </c>
      <c r="AJ21" s="77">
        <v>10734</v>
      </c>
      <c r="AK21" s="87">
        <v>109721874</v>
      </c>
    </row>
    <row r="22" spans="1:37" x14ac:dyDescent="0.25">
      <c r="A22" s="27" t="s">
        <v>302</v>
      </c>
      <c r="B22" s="28">
        <v>19</v>
      </c>
      <c r="C22" s="1" t="s">
        <v>308</v>
      </c>
      <c r="D22" s="29" t="s">
        <v>309</v>
      </c>
      <c r="E22" s="1">
        <f t="shared" si="0"/>
        <v>127</v>
      </c>
      <c r="F22" s="28">
        <v>90</v>
      </c>
      <c r="G22" s="28">
        <v>37</v>
      </c>
      <c r="H22" s="28">
        <v>1</v>
      </c>
      <c r="I22" s="28">
        <v>126</v>
      </c>
      <c r="J22" s="28">
        <f t="shared" si="1"/>
        <v>127</v>
      </c>
      <c r="K22" s="28">
        <v>14</v>
      </c>
      <c r="L22" s="30">
        <v>4929</v>
      </c>
      <c r="M22" s="30">
        <v>2903</v>
      </c>
      <c r="N22" s="30">
        <v>356</v>
      </c>
      <c r="O22" s="30">
        <v>1330</v>
      </c>
      <c r="P22" s="30">
        <v>340</v>
      </c>
      <c r="Q22" s="30">
        <f t="shared" si="2"/>
        <v>1670</v>
      </c>
      <c r="R22" s="31">
        <v>49819</v>
      </c>
      <c r="S22" s="31">
        <v>5877</v>
      </c>
      <c r="T22" s="31">
        <v>43942</v>
      </c>
      <c r="U22" s="30">
        <v>1757</v>
      </c>
      <c r="V22" s="28">
        <v>2</v>
      </c>
      <c r="W22" s="28">
        <v>1</v>
      </c>
      <c r="X22" s="28">
        <v>1</v>
      </c>
      <c r="Y22" s="28">
        <v>2</v>
      </c>
      <c r="Z22" s="2" t="s">
        <v>310</v>
      </c>
      <c r="AA22" s="1" t="s">
        <v>311</v>
      </c>
      <c r="AB22" s="46" t="s">
        <v>312</v>
      </c>
      <c r="AC22" s="32">
        <v>41661</v>
      </c>
      <c r="AD22" s="66">
        <v>494940265.30000001</v>
      </c>
      <c r="AE22" s="66">
        <v>4288227553.6999822</v>
      </c>
      <c r="AF22" s="66">
        <v>4843245000</v>
      </c>
      <c r="AG22" s="71">
        <v>4798200000</v>
      </c>
      <c r="AH22" s="77">
        <v>11914</v>
      </c>
      <c r="AI22" s="78">
        <v>13215</v>
      </c>
      <c r="AJ22" s="77">
        <v>1757</v>
      </c>
      <c r="AK22" s="87">
        <v>17221685</v>
      </c>
    </row>
    <row r="23" spans="1:37" x14ac:dyDescent="0.25">
      <c r="A23" s="27" t="s">
        <v>21</v>
      </c>
      <c r="B23" s="28">
        <v>20</v>
      </c>
      <c r="C23" s="5" t="s">
        <v>22</v>
      </c>
      <c r="D23" s="29" t="s">
        <v>23</v>
      </c>
      <c r="E23" s="5">
        <f t="shared" si="0"/>
        <v>1048</v>
      </c>
      <c r="F23" s="38">
        <v>327</v>
      </c>
      <c r="G23" s="38">
        <v>721</v>
      </c>
      <c r="H23" s="38">
        <v>136</v>
      </c>
      <c r="I23" s="38">
        <v>912</v>
      </c>
      <c r="J23" s="38">
        <f t="shared" si="1"/>
        <v>1048</v>
      </c>
      <c r="K23" s="38">
        <v>10</v>
      </c>
      <c r="L23" s="30">
        <v>45426</v>
      </c>
      <c r="M23" s="30">
        <v>14276</v>
      </c>
      <c r="N23" s="30">
        <v>9165</v>
      </c>
      <c r="O23" s="30">
        <v>20740</v>
      </c>
      <c r="P23" s="30">
        <v>1245</v>
      </c>
      <c r="Q23" s="30">
        <f t="shared" si="2"/>
        <v>21985</v>
      </c>
      <c r="R23" s="39">
        <v>174328</v>
      </c>
      <c r="S23" s="39">
        <v>66942</v>
      </c>
      <c r="T23" s="39">
        <v>107386</v>
      </c>
      <c r="U23" s="40">
        <v>5996</v>
      </c>
      <c r="V23" s="38">
        <v>1</v>
      </c>
      <c r="W23" s="38">
        <v>1</v>
      </c>
      <c r="X23" s="38">
        <v>0</v>
      </c>
      <c r="Y23" s="38">
        <v>0</v>
      </c>
      <c r="Z23" s="6" t="s">
        <v>24</v>
      </c>
      <c r="AA23" s="5" t="s">
        <v>25</v>
      </c>
      <c r="AB23" s="72" t="s">
        <v>25</v>
      </c>
      <c r="AC23" s="96">
        <v>41950</v>
      </c>
      <c r="AD23" s="66">
        <v>9968822916.800005</v>
      </c>
      <c r="AE23" s="66">
        <v>18502105017.000492</v>
      </c>
      <c r="AF23" s="66">
        <v>21977010000</v>
      </c>
      <c r="AG23" s="71">
        <v>12920600000</v>
      </c>
      <c r="AH23" s="77">
        <v>56472</v>
      </c>
      <c r="AI23" s="78">
        <v>35420</v>
      </c>
      <c r="AJ23" s="77">
        <v>5996</v>
      </c>
      <c r="AK23" s="87">
        <v>156603580</v>
      </c>
    </row>
    <row r="24" spans="1:37" x14ac:dyDescent="0.25">
      <c r="A24" s="27" t="s">
        <v>21</v>
      </c>
      <c r="B24" s="28">
        <v>20</v>
      </c>
      <c r="C24" s="1" t="s">
        <v>26</v>
      </c>
      <c r="D24" s="29" t="s">
        <v>27</v>
      </c>
      <c r="E24" s="1">
        <f t="shared" si="0"/>
        <v>168</v>
      </c>
      <c r="F24" s="28">
        <v>45</v>
      </c>
      <c r="G24" s="28">
        <v>123</v>
      </c>
      <c r="H24" s="28">
        <v>7</v>
      </c>
      <c r="I24" s="28">
        <v>161</v>
      </c>
      <c r="J24" s="28">
        <f t="shared" si="1"/>
        <v>168</v>
      </c>
      <c r="K24" s="28">
        <v>11</v>
      </c>
      <c r="L24" s="30">
        <v>6634</v>
      </c>
      <c r="M24" s="30">
        <v>4068</v>
      </c>
      <c r="N24" s="30">
        <v>906</v>
      </c>
      <c r="O24" s="30">
        <v>0</v>
      </c>
      <c r="P24" s="30">
        <v>1660</v>
      </c>
      <c r="Q24" s="30">
        <f t="shared" si="2"/>
        <v>1660</v>
      </c>
      <c r="R24" s="31">
        <v>77161</v>
      </c>
      <c r="S24" s="31">
        <v>12878</v>
      </c>
      <c r="T24" s="31">
        <v>64283</v>
      </c>
      <c r="U24" s="30">
        <v>2644</v>
      </c>
      <c r="V24" s="28">
        <v>0</v>
      </c>
      <c r="W24" s="28">
        <v>1</v>
      </c>
      <c r="X24" s="28">
        <v>0</v>
      </c>
      <c r="Y24" s="28">
        <v>1</v>
      </c>
      <c r="Z24" s="2" t="s">
        <v>28</v>
      </c>
      <c r="AA24" s="1" t="s">
        <v>29</v>
      </c>
      <c r="AB24" s="46" t="s">
        <v>29</v>
      </c>
      <c r="AC24" s="25"/>
      <c r="AD24" s="66">
        <v>456292738.49999988</v>
      </c>
      <c r="AE24" s="66">
        <v>5144298958.6999712</v>
      </c>
      <c r="AF24" s="66">
        <v>7315055000</v>
      </c>
      <c r="AG24" s="71">
        <v>7674040000</v>
      </c>
      <c r="AH24" s="77">
        <v>18146</v>
      </c>
      <c r="AI24" s="78">
        <v>20913</v>
      </c>
      <c r="AJ24" s="77">
        <v>2644</v>
      </c>
      <c r="AK24" s="87">
        <v>12350780</v>
      </c>
    </row>
    <row r="25" spans="1:37" x14ac:dyDescent="0.25">
      <c r="A25" s="27" t="s">
        <v>131</v>
      </c>
      <c r="B25" s="28">
        <v>23</v>
      </c>
      <c r="C25" s="1" t="s">
        <v>313</v>
      </c>
      <c r="D25" s="29" t="s">
        <v>314</v>
      </c>
      <c r="E25" s="1">
        <f t="shared" si="0"/>
        <v>1379</v>
      </c>
      <c r="F25" s="28">
        <v>645</v>
      </c>
      <c r="G25" s="28">
        <v>734</v>
      </c>
      <c r="H25" s="28">
        <v>41</v>
      </c>
      <c r="I25" s="28">
        <v>1338</v>
      </c>
      <c r="J25" s="28">
        <f t="shared" si="1"/>
        <v>1379</v>
      </c>
      <c r="K25" s="28">
        <v>12</v>
      </c>
      <c r="L25" s="30">
        <v>33923</v>
      </c>
      <c r="M25" s="30">
        <v>22377</v>
      </c>
      <c r="N25" s="30">
        <v>736</v>
      </c>
      <c r="O25" s="30">
        <v>9090</v>
      </c>
      <c r="P25" s="30">
        <v>1720</v>
      </c>
      <c r="Q25" s="30">
        <f t="shared" si="2"/>
        <v>10810</v>
      </c>
      <c r="R25" s="31">
        <v>266876</v>
      </c>
      <c r="S25" s="31">
        <v>156632</v>
      </c>
      <c r="T25" s="31">
        <v>110244</v>
      </c>
      <c r="U25" s="30">
        <v>10374</v>
      </c>
      <c r="V25" s="28">
        <v>2</v>
      </c>
      <c r="W25" s="28">
        <v>1</v>
      </c>
      <c r="X25" s="28">
        <v>2</v>
      </c>
      <c r="Y25" s="28">
        <v>1</v>
      </c>
      <c r="Z25" s="2" t="s">
        <v>315</v>
      </c>
      <c r="AA25" s="1" t="s">
        <v>316</v>
      </c>
      <c r="AB25" s="46" t="s">
        <v>317</v>
      </c>
      <c r="AC25" s="25">
        <v>41654</v>
      </c>
      <c r="AD25" s="66">
        <v>4191796078.900003</v>
      </c>
      <c r="AE25" s="66">
        <v>24697068014.400814</v>
      </c>
      <c r="AF25" s="66">
        <v>34000285000</v>
      </c>
      <c r="AG25" s="71">
        <v>18526640000</v>
      </c>
      <c r="AH25" s="77">
        <v>86927</v>
      </c>
      <c r="AI25" s="78">
        <v>50583</v>
      </c>
      <c r="AJ25" s="77">
        <v>10374</v>
      </c>
      <c r="AK25" s="87">
        <v>122169373</v>
      </c>
    </row>
    <row r="26" spans="1:37" x14ac:dyDescent="0.25">
      <c r="A26" s="27" t="s">
        <v>131</v>
      </c>
      <c r="B26" s="28">
        <v>23</v>
      </c>
      <c r="C26" s="1" t="s">
        <v>135</v>
      </c>
      <c r="D26" s="29" t="s">
        <v>136</v>
      </c>
      <c r="E26" s="1">
        <f t="shared" si="0"/>
        <v>256</v>
      </c>
      <c r="F26" s="28">
        <v>46</v>
      </c>
      <c r="G26" s="28">
        <v>210</v>
      </c>
      <c r="H26" s="28">
        <v>3</v>
      </c>
      <c r="I26" s="28">
        <v>253</v>
      </c>
      <c r="J26" s="28">
        <f t="shared" si="1"/>
        <v>256</v>
      </c>
      <c r="K26" s="28">
        <v>14</v>
      </c>
      <c r="L26" s="30">
        <v>11264</v>
      </c>
      <c r="M26" s="30">
        <v>4244</v>
      </c>
      <c r="N26" s="30">
        <v>0</v>
      </c>
      <c r="O26" s="30">
        <v>5370</v>
      </c>
      <c r="P26" s="30">
        <v>1650</v>
      </c>
      <c r="Q26" s="30">
        <f t="shared" si="2"/>
        <v>7020</v>
      </c>
      <c r="R26" s="31">
        <v>95248</v>
      </c>
      <c r="S26" s="31">
        <v>31895</v>
      </c>
      <c r="T26" s="31">
        <v>63353</v>
      </c>
      <c r="U26" s="30">
        <v>3127</v>
      </c>
      <c r="V26" s="28">
        <v>1</v>
      </c>
      <c r="W26" s="28">
        <v>1</v>
      </c>
      <c r="X26" s="28">
        <v>1</v>
      </c>
      <c r="Y26" s="28">
        <v>0</v>
      </c>
      <c r="Z26" s="2" t="s">
        <v>137</v>
      </c>
      <c r="AA26" s="1" t="s">
        <v>138</v>
      </c>
      <c r="AB26" s="46" t="s">
        <v>139</v>
      </c>
      <c r="AC26" s="45">
        <v>41519</v>
      </c>
      <c r="AD26" s="66">
        <v>1782532895.4000001</v>
      </c>
      <c r="AE26" s="66">
        <v>7478773269.6999645</v>
      </c>
      <c r="AF26" s="66">
        <v>9876515000</v>
      </c>
      <c r="AG26" s="71">
        <v>8548430000</v>
      </c>
      <c r="AH26" s="77">
        <v>24608</v>
      </c>
      <c r="AI26" s="78">
        <v>23396</v>
      </c>
      <c r="AJ26" s="77">
        <v>3127</v>
      </c>
      <c r="AK26" s="87">
        <v>6757313</v>
      </c>
    </row>
    <row r="27" spans="1:37" x14ac:dyDescent="0.25">
      <c r="A27" s="27" t="s">
        <v>131</v>
      </c>
      <c r="B27" s="28">
        <v>23</v>
      </c>
      <c r="C27" s="1" t="s">
        <v>132</v>
      </c>
      <c r="D27" s="29" t="s">
        <v>133</v>
      </c>
      <c r="E27" s="1">
        <f t="shared" si="0"/>
        <v>138</v>
      </c>
      <c r="F27" s="28">
        <v>80</v>
      </c>
      <c r="G27" s="28">
        <v>58</v>
      </c>
      <c r="H27" s="28">
        <v>3</v>
      </c>
      <c r="I27" s="28">
        <v>135</v>
      </c>
      <c r="J27" s="28">
        <f t="shared" si="1"/>
        <v>138</v>
      </c>
      <c r="K27" s="28">
        <v>8</v>
      </c>
      <c r="L27" s="30">
        <v>2172</v>
      </c>
      <c r="M27" s="30">
        <v>1715</v>
      </c>
      <c r="N27" s="30">
        <v>457</v>
      </c>
      <c r="O27" s="30">
        <v>0</v>
      </c>
      <c r="P27" s="30">
        <v>0</v>
      </c>
      <c r="Q27" s="30">
        <f t="shared" si="2"/>
        <v>0</v>
      </c>
      <c r="R27" s="31">
        <v>27571</v>
      </c>
      <c r="S27" s="31">
        <v>16503</v>
      </c>
      <c r="T27" s="31">
        <v>11068</v>
      </c>
      <c r="U27" s="30">
        <v>1214</v>
      </c>
      <c r="V27" s="28">
        <v>1</v>
      </c>
      <c r="W27" s="28">
        <v>2</v>
      </c>
      <c r="X27" s="28">
        <v>1</v>
      </c>
      <c r="Y27" s="28">
        <v>1</v>
      </c>
      <c r="Z27" s="2" t="s">
        <v>134</v>
      </c>
      <c r="AA27" s="1" t="s">
        <v>29</v>
      </c>
      <c r="AB27" s="46" t="s">
        <v>29</v>
      </c>
      <c r="AC27" s="32"/>
      <c r="AD27" s="66">
        <v>224877923.99999994</v>
      </c>
      <c r="AE27" s="66">
        <v>2396694489.8999996</v>
      </c>
      <c r="AF27" s="66">
        <v>3454935000</v>
      </c>
      <c r="AG27" s="71">
        <v>1980110000</v>
      </c>
      <c r="AH27" s="77">
        <v>8832</v>
      </c>
      <c r="AI27" s="78">
        <v>5342</v>
      </c>
      <c r="AJ27" s="77">
        <v>1214</v>
      </c>
      <c r="AK27" s="87">
        <v>16096086</v>
      </c>
    </row>
    <row r="28" spans="1:37" x14ac:dyDescent="0.25">
      <c r="A28" s="27" t="s">
        <v>131</v>
      </c>
      <c r="B28" s="28">
        <v>23</v>
      </c>
      <c r="C28" s="1" t="s">
        <v>318</v>
      </c>
      <c r="D28" s="29" t="s">
        <v>319</v>
      </c>
      <c r="E28" s="1">
        <f t="shared" si="0"/>
        <v>111</v>
      </c>
      <c r="F28" s="28">
        <v>81</v>
      </c>
      <c r="G28" s="28">
        <v>30</v>
      </c>
      <c r="H28" s="28"/>
      <c r="I28" s="28">
        <v>111</v>
      </c>
      <c r="J28" s="28">
        <f t="shared" si="1"/>
        <v>111</v>
      </c>
      <c r="K28" s="28">
        <v>9</v>
      </c>
      <c r="L28" s="30">
        <v>2144</v>
      </c>
      <c r="M28" s="30">
        <v>1744</v>
      </c>
      <c r="N28" s="30">
        <v>400</v>
      </c>
      <c r="O28" s="30">
        <v>0</v>
      </c>
      <c r="P28" s="30">
        <v>0</v>
      </c>
      <c r="Q28" s="30">
        <f t="shared" si="2"/>
        <v>0</v>
      </c>
      <c r="R28" s="31">
        <v>22870</v>
      </c>
      <c r="S28" s="31">
        <v>10150</v>
      </c>
      <c r="T28" s="31">
        <v>12720</v>
      </c>
      <c r="U28" s="30">
        <v>927</v>
      </c>
      <c r="V28" s="28">
        <v>1</v>
      </c>
      <c r="W28" s="28">
        <v>0</v>
      </c>
      <c r="X28" s="28">
        <v>0</v>
      </c>
      <c r="Y28" s="28">
        <v>1</v>
      </c>
      <c r="Z28" s="2" t="s">
        <v>320</v>
      </c>
      <c r="AA28" s="1" t="s">
        <v>321</v>
      </c>
      <c r="AB28" s="46" t="s">
        <v>322</v>
      </c>
      <c r="AC28" s="32">
        <v>42369</v>
      </c>
      <c r="AD28" s="66">
        <v>251632800.40000001</v>
      </c>
      <c r="AE28" s="66">
        <v>1893348110.4000041</v>
      </c>
      <c r="AF28" s="66">
        <v>2793505000</v>
      </c>
      <c r="AG28" s="71">
        <v>1720510000</v>
      </c>
      <c r="AH28" s="77">
        <v>7136</v>
      </c>
      <c r="AI28" s="78">
        <v>4697</v>
      </c>
      <c r="AJ28" s="77">
        <v>927</v>
      </c>
      <c r="AK28" s="87">
        <v>41279697</v>
      </c>
    </row>
    <row r="29" spans="1:37" x14ac:dyDescent="0.25">
      <c r="A29" s="27" t="s">
        <v>140</v>
      </c>
      <c r="B29" s="28">
        <v>25</v>
      </c>
      <c r="C29" s="1" t="s">
        <v>325</v>
      </c>
      <c r="D29" s="29" t="s">
        <v>326</v>
      </c>
      <c r="E29" s="1">
        <f t="shared" si="0"/>
        <v>2566</v>
      </c>
      <c r="F29" s="28">
        <v>436</v>
      </c>
      <c r="G29" s="28">
        <v>2130</v>
      </c>
      <c r="H29" s="28">
        <v>5</v>
      </c>
      <c r="I29" s="28">
        <v>2561</v>
      </c>
      <c r="J29" s="28">
        <f t="shared" si="1"/>
        <v>2566</v>
      </c>
      <c r="K29" s="28">
        <v>4</v>
      </c>
      <c r="L29" s="30">
        <v>51507</v>
      </c>
      <c r="M29" s="30">
        <v>24624</v>
      </c>
      <c r="N29" s="30">
        <v>8721</v>
      </c>
      <c r="O29" s="30">
        <v>15530</v>
      </c>
      <c r="P29" s="30">
        <v>2632</v>
      </c>
      <c r="Q29" s="30">
        <f t="shared" si="2"/>
        <v>18162</v>
      </c>
      <c r="R29" s="31">
        <v>266292</v>
      </c>
      <c r="S29" s="31">
        <v>109020</v>
      </c>
      <c r="T29" s="31">
        <v>157272</v>
      </c>
      <c r="U29" s="30">
        <v>11586</v>
      </c>
      <c r="V29" s="28">
        <v>1</v>
      </c>
      <c r="W29" s="28">
        <v>1</v>
      </c>
      <c r="X29" s="28">
        <v>1</v>
      </c>
      <c r="Y29" s="28">
        <v>1</v>
      </c>
      <c r="Z29" s="2" t="s">
        <v>327</v>
      </c>
      <c r="AA29" s="1" t="s">
        <v>328</v>
      </c>
      <c r="AB29" s="46" t="s">
        <v>329</v>
      </c>
      <c r="AC29" s="25">
        <v>41638</v>
      </c>
      <c r="AD29" s="66">
        <v>5800825771.8417473</v>
      </c>
      <c r="AE29" s="66">
        <v>37298728813.942017</v>
      </c>
      <c r="AF29" s="66">
        <v>36270190000</v>
      </c>
      <c r="AG29" s="71">
        <v>18269680000</v>
      </c>
      <c r="AH29" s="77">
        <v>94318</v>
      </c>
      <c r="AI29" s="78">
        <v>50596</v>
      </c>
      <c r="AJ29" s="77">
        <v>11586</v>
      </c>
      <c r="AK29" s="87">
        <v>377044575</v>
      </c>
    </row>
    <row r="30" spans="1:37" x14ac:dyDescent="0.25">
      <c r="A30" s="27" t="s">
        <v>140</v>
      </c>
      <c r="B30" s="28">
        <v>25</v>
      </c>
      <c r="C30" s="1" t="s">
        <v>141</v>
      </c>
      <c r="D30" s="29" t="s">
        <v>142</v>
      </c>
      <c r="E30" s="1">
        <f t="shared" si="0"/>
        <v>59</v>
      </c>
      <c r="F30" s="28">
        <v>51</v>
      </c>
      <c r="G30" s="28">
        <v>8</v>
      </c>
      <c r="H30" s="28"/>
      <c r="I30" s="28">
        <v>59</v>
      </c>
      <c r="J30" s="28">
        <f t="shared" si="1"/>
        <v>59</v>
      </c>
      <c r="K30" s="28">
        <v>5</v>
      </c>
      <c r="L30" s="30">
        <v>5860</v>
      </c>
      <c r="M30" s="30">
        <v>950</v>
      </c>
      <c r="N30" s="30">
        <v>187</v>
      </c>
      <c r="O30" s="30">
        <v>2490</v>
      </c>
      <c r="P30" s="30">
        <v>2233</v>
      </c>
      <c r="Q30" s="30">
        <f t="shared" si="2"/>
        <v>4723</v>
      </c>
      <c r="R30" s="31">
        <v>20091</v>
      </c>
      <c r="S30" s="31">
        <v>3955</v>
      </c>
      <c r="T30" s="31">
        <v>16136</v>
      </c>
      <c r="U30" s="30">
        <v>778</v>
      </c>
      <c r="V30" s="28">
        <v>0</v>
      </c>
      <c r="W30" s="28">
        <v>0</v>
      </c>
      <c r="X30" s="28">
        <v>1</v>
      </c>
      <c r="Y30" s="28">
        <v>0</v>
      </c>
      <c r="Z30" s="2" t="s">
        <v>143</v>
      </c>
      <c r="AA30" s="1" t="s">
        <v>144</v>
      </c>
      <c r="AB30" s="46" t="s">
        <v>145</v>
      </c>
      <c r="AC30" s="25">
        <v>41971</v>
      </c>
      <c r="AD30" s="66">
        <v>141420784.70000002</v>
      </c>
      <c r="AE30" s="66">
        <v>3590948318.1999941</v>
      </c>
      <c r="AF30" s="66">
        <v>2036650000</v>
      </c>
      <c r="AG30" s="71">
        <v>1880780000</v>
      </c>
      <c r="AH30" s="77">
        <v>5055</v>
      </c>
      <c r="AI30" s="78">
        <v>5141</v>
      </c>
      <c r="AJ30" s="77">
        <v>778</v>
      </c>
      <c r="AK30" s="87">
        <v>9729278</v>
      </c>
    </row>
    <row r="31" spans="1:37" x14ac:dyDescent="0.25">
      <c r="A31" s="27" t="s">
        <v>140</v>
      </c>
      <c r="B31" s="28">
        <v>25</v>
      </c>
      <c r="C31" s="1" t="s">
        <v>146</v>
      </c>
      <c r="D31" s="29" t="s">
        <v>147</v>
      </c>
      <c r="E31" s="1">
        <f t="shared" si="0"/>
        <v>34</v>
      </c>
      <c r="F31" s="28">
        <v>1</v>
      </c>
      <c r="G31" s="28">
        <v>33</v>
      </c>
      <c r="H31" s="28"/>
      <c r="I31" s="28">
        <v>34</v>
      </c>
      <c r="J31" s="28">
        <f t="shared" si="1"/>
        <v>34</v>
      </c>
      <c r="K31" s="28">
        <v>8</v>
      </c>
      <c r="L31" s="30">
        <v>1359</v>
      </c>
      <c r="M31" s="30">
        <v>926</v>
      </c>
      <c r="N31" s="30">
        <v>433</v>
      </c>
      <c r="O31" s="30">
        <v>0</v>
      </c>
      <c r="P31" s="30">
        <v>0</v>
      </c>
      <c r="Q31" s="30">
        <f t="shared" si="2"/>
        <v>0</v>
      </c>
      <c r="R31" s="31">
        <v>13503</v>
      </c>
      <c r="S31" s="31">
        <v>936</v>
      </c>
      <c r="T31" s="31">
        <v>12567</v>
      </c>
      <c r="U31" s="30">
        <v>500</v>
      </c>
      <c r="V31" s="28">
        <v>0</v>
      </c>
      <c r="W31" s="28">
        <v>1</v>
      </c>
      <c r="X31" s="28">
        <v>0</v>
      </c>
      <c r="Y31" s="28">
        <v>0</v>
      </c>
      <c r="Z31" s="2" t="s">
        <v>148</v>
      </c>
      <c r="AA31" s="1" t="s">
        <v>149</v>
      </c>
      <c r="AB31" s="46" t="s">
        <v>150</v>
      </c>
      <c r="AC31" s="32">
        <v>42338</v>
      </c>
      <c r="AD31" s="66">
        <v>140651034.5</v>
      </c>
      <c r="AE31" s="66">
        <v>1076785883.1000021</v>
      </c>
      <c r="AF31" s="66">
        <v>1323080000</v>
      </c>
      <c r="AG31" s="71">
        <v>1279740000</v>
      </c>
      <c r="AH31" s="77">
        <v>3201</v>
      </c>
      <c r="AI31" s="78">
        <v>3578</v>
      </c>
      <c r="AJ31" s="77">
        <v>500</v>
      </c>
      <c r="AK31" s="87">
        <v>18279507</v>
      </c>
    </row>
    <row r="32" spans="1:37" x14ac:dyDescent="0.25">
      <c r="A32" s="27" t="s">
        <v>140</v>
      </c>
      <c r="B32" s="28">
        <v>25</v>
      </c>
      <c r="C32" s="1" t="s">
        <v>156</v>
      </c>
      <c r="D32" s="29" t="s">
        <v>157</v>
      </c>
      <c r="E32" s="1">
        <f t="shared" si="0"/>
        <v>60</v>
      </c>
      <c r="F32" s="28">
        <v>57</v>
      </c>
      <c r="G32" s="28">
        <v>3</v>
      </c>
      <c r="H32" s="28">
        <v>1</v>
      </c>
      <c r="I32" s="28">
        <v>59</v>
      </c>
      <c r="J32" s="28">
        <f t="shared" si="1"/>
        <v>60</v>
      </c>
      <c r="K32" s="28">
        <v>30</v>
      </c>
      <c r="L32" s="30">
        <v>15124</v>
      </c>
      <c r="M32" s="30">
        <v>2147</v>
      </c>
      <c r="N32" s="30">
        <v>0</v>
      </c>
      <c r="O32" s="30">
        <v>9730</v>
      </c>
      <c r="P32" s="30">
        <v>3247</v>
      </c>
      <c r="Q32" s="30">
        <f t="shared" si="2"/>
        <v>12977</v>
      </c>
      <c r="R32" s="31">
        <v>64978</v>
      </c>
      <c r="S32" s="31">
        <v>768</v>
      </c>
      <c r="T32" s="31">
        <v>64210</v>
      </c>
      <c r="U32" s="30">
        <v>1863</v>
      </c>
      <c r="V32" s="28">
        <v>2</v>
      </c>
      <c r="W32" s="28">
        <v>1</v>
      </c>
      <c r="X32" s="28">
        <v>1</v>
      </c>
      <c r="Y32" s="28">
        <v>0</v>
      </c>
      <c r="Z32" s="2" t="s">
        <v>158</v>
      </c>
      <c r="AA32" s="1" t="s">
        <v>159</v>
      </c>
      <c r="AB32" s="46" t="s">
        <v>160</v>
      </c>
      <c r="AC32" s="32">
        <v>41655</v>
      </c>
      <c r="AD32" s="66">
        <v>3304302441.1999998</v>
      </c>
      <c r="AE32" s="66">
        <v>2913715643.599998</v>
      </c>
      <c r="AF32" s="66">
        <v>5355405000</v>
      </c>
      <c r="AG32" s="71">
        <v>7185420000</v>
      </c>
      <c r="AH32" s="77">
        <v>12991</v>
      </c>
      <c r="AI32" s="78">
        <v>19574</v>
      </c>
      <c r="AJ32" s="77">
        <v>1863</v>
      </c>
      <c r="AK32" s="87">
        <v>62373510</v>
      </c>
    </row>
    <row r="33" spans="1:37" x14ac:dyDescent="0.25">
      <c r="A33" s="27" t="s">
        <v>68</v>
      </c>
      <c r="B33" s="28">
        <v>27</v>
      </c>
      <c r="C33" s="44" t="s">
        <v>69</v>
      </c>
      <c r="D33" s="29" t="s">
        <v>70</v>
      </c>
      <c r="E33" s="1">
        <f t="shared" si="0"/>
        <v>1063</v>
      </c>
      <c r="F33" s="28">
        <v>200</v>
      </c>
      <c r="G33" s="28">
        <v>863</v>
      </c>
      <c r="H33" s="28">
        <v>205</v>
      </c>
      <c r="I33" s="28">
        <v>858</v>
      </c>
      <c r="J33" s="28">
        <f t="shared" si="1"/>
        <v>1063</v>
      </c>
      <c r="K33" s="28">
        <v>10</v>
      </c>
      <c r="L33" s="30">
        <v>12779</v>
      </c>
      <c r="M33" s="30">
        <v>10353</v>
      </c>
      <c r="N33" s="30">
        <v>1526</v>
      </c>
      <c r="O33" s="30">
        <v>900</v>
      </c>
      <c r="P33" s="30">
        <v>0</v>
      </c>
      <c r="Q33" s="30">
        <f t="shared" si="2"/>
        <v>900</v>
      </c>
      <c r="R33" s="31">
        <v>104304</v>
      </c>
      <c r="S33" s="31">
        <v>63133</v>
      </c>
      <c r="T33" s="31">
        <v>41171</v>
      </c>
      <c r="U33" s="30">
        <v>4237</v>
      </c>
      <c r="V33" s="28">
        <v>1</v>
      </c>
      <c r="W33" s="28">
        <v>1</v>
      </c>
      <c r="X33" s="28">
        <v>2</v>
      </c>
      <c r="Y33" s="28">
        <v>1</v>
      </c>
      <c r="Z33" s="2" t="s">
        <v>71</v>
      </c>
      <c r="AA33" s="1" t="s">
        <v>72</v>
      </c>
      <c r="AB33" s="46" t="s">
        <v>73</v>
      </c>
      <c r="AC33" s="25">
        <v>42369</v>
      </c>
      <c r="AD33" s="66">
        <v>2584782148.4000015</v>
      </c>
      <c r="AE33" s="66">
        <v>12063083940.000154</v>
      </c>
      <c r="AF33" s="66">
        <v>15323935000</v>
      </c>
      <c r="AG33" s="71">
        <v>5830550000</v>
      </c>
      <c r="AH33" s="77">
        <v>39332</v>
      </c>
      <c r="AI33" s="78">
        <v>16710</v>
      </c>
      <c r="AJ33" s="77">
        <v>4237</v>
      </c>
      <c r="AK33" s="87">
        <v>35045603</v>
      </c>
    </row>
    <row r="34" spans="1:37" x14ac:dyDescent="0.25">
      <c r="A34" s="27" t="s">
        <v>57</v>
      </c>
      <c r="B34" s="28">
        <v>41</v>
      </c>
      <c r="C34" s="44" t="s">
        <v>58</v>
      </c>
      <c r="D34" s="29" t="s">
        <v>59</v>
      </c>
      <c r="E34" s="1">
        <f t="shared" ref="E34:E65" si="3">F34+G34</f>
        <v>1450</v>
      </c>
      <c r="F34" s="28">
        <v>398</v>
      </c>
      <c r="G34" s="28">
        <v>1052</v>
      </c>
      <c r="H34" s="28">
        <v>2</v>
      </c>
      <c r="I34" s="28">
        <v>1448</v>
      </c>
      <c r="J34" s="28">
        <f t="shared" ref="J34:J65" si="4">SUM(I34+H34)</f>
        <v>1450</v>
      </c>
      <c r="K34" s="28">
        <v>5</v>
      </c>
      <c r="L34" s="30">
        <v>19384</v>
      </c>
      <c r="M34" s="30">
        <v>15568</v>
      </c>
      <c r="N34" s="30">
        <v>542</v>
      </c>
      <c r="O34" s="30">
        <v>2490</v>
      </c>
      <c r="P34" s="30">
        <v>784</v>
      </c>
      <c r="Q34" s="30">
        <f t="shared" ref="Q34:Q65" si="5">+O34+P34</f>
        <v>3274</v>
      </c>
      <c r="R34" s="31">
        <v>152020</v>
      </c>
      <c r="S34" s="31">
        <v>81344</v>
      </c>
      <c r="T34" s="31">
        <v>70676</v>
      </c>
      <c r="U34" s="30">
        <v>6333</v>
      </c>
      <c r="V34" s="28">
        <v>0</v>
      </c>
      <c r="W34" s="28">
        <v>0</v>
      </c>
      <c r="X34" s="28">
        <v>0</v>
      </c>
      <c r="Y34" s="28">
        <v>0</v>
      </c>
      <c r="Z34" s="2" t="s">
        <v>60</v>
      </c>
      <c r="AA34" s="1" t="s">
        <v>61</v>
      </c>
      <c r="AB34" s="46" t="s">
        <v>62</v>
      </c>
      <c r="AC34" s="32">
        <v>42338</v>
      </c>
      <c r="AD34" s="66">
        <v>5013981719.1000042</v>
      </c>
      <c r="AE34" s="66">
        <v>18631949136.100517</v>
      </c>
      <c r="AF34" s="66">
        <v>21688810000</v>
      </c>
      <c r="AG34" s="71">
        <v>9439100000</v>
      </c>
      <c r="AH34" s="77">
        <v>56332</v>
      </c>
      <c r="AI34" s="78">
        <v>26295</v>
      </c>
      <c r="AJ34" s="77">
        <v>6333</v>
      </c>
      <c r="AK34" s="87">
        <v>69517810</v>
      </c>
    </row>
    <row r="35" spans="1:37" x14ac:dyDescent="0.25">
      <c r="A35" s="27" t="s">
        <v>57</v>
      </c>
      <c r="B35" s="28">
        <v>41</v>
      </c>
      <c r="C35" s="44" t="s">
        <v>63</v>
      </c>
      <c r="D35" s="29" t="s">
        <v>64</v>
      </c>
      <c r="E35" s="1">
        <f t="shared" si="3"/>
        <v>167</v>
      </c>
      <c r="F35" s="28">
        <v>15</v>
      </c>
      <c r="G35" s="28">
        <v>152</v>
      </c>
      <c r="H35" s="28">
        <v>8</v>
      </c>
      <c r="I35" s="28">
        <v>159</v>
      </c>
      <c r="J35" s="28">
        <f t="shared" si="4"/>
        <v>167</v>
      </c>
      <c r="K35" s="28">
        <v>15</v>
      </c>
      <c r="L35" s="30">
        <v>4392</v>
      </c>
      <c r="M35" s="30">
        <v>3032</v>
      </c>
      <c r="N35" s="30">
        <v>0</v>
      </c>
      <c r="O35" s="30">
        <v>780</v>
      </c>
      <c r="P35" s="30">
        <v>580</v>
      </c>
      <c r="Q35" s="30">
        <f t="shared" si="5"/>
        <v>1360</v>
      </c>
      <c r="R35" s="31">
        <v>61951</v>
      </c>
      <c r="S35" s="31">
        <v>5995</v>
      </c>
      <c r="T35" s="31">
        <v>55956</v>
      </c>
      <c r="U35" s="30">
        <v>2343</v>
      </c>
      <c r="V35" s="28">
        <v>1</v>
      </c>
      <c r="W35" s="28">
        <v>1</v>
      </c>
      <c r="X35" s="28">
        <v>1</v>
      </c>
      <c r="Y35" s="28">
        <v>1</v>
      </c>
      <c r="Z35" s="2" t="s">
        <v>65</v>
      </c>
      <c r="AA35" s="1" t="s">
        <v>66</v>
      </c>
      <c r="AB35" s="46" t="s">
        <v>67</v>
      </c>
      <c r="AC35" s="32">
        <v>42338</v>
      </c>
      <c r="AD35" s="66">
        <v>1410547374.400001</v>
      </c>
      <c r="AE35" s="66">
        <v>4523531959.5999861</v>
      </c>
      <c r="AF35" s="66">
        <v>5985045000</v>
      </c>
      <c r="AG35" s="71">
        <v>6052200000</v>
      </c>
      <c r="AH35" s="77">
        <v>14749</v>
      </c>
      <c r="AI35" s="78">
        <v>16665</v>
      </c>
      <c r="AJ35" s="77">
        <v>2343</v>
      </c>
      <c r="AK35" s="87">
        <v>40158357</v>
      </c>
    </row>
    <row r="36" spans="1:37" x14ac:dyDescent="0.25">
      <c r="A36" s="27" t="s">
        <v>36</v>
      </c>
      <c r="B36" s="28">
        <v>44</v>
      </c>
      <c r="C36" s="44" t="s">
        <v>52</v>
      </c>
      <c r="D36" s="29" t="s">
        <v>53</v>
      </c>
      <c r="E36" s="1">
        <f t="shared" si="3"/>
        <v>148</v>
      </c>
      <c r="F36" s="28">
        <v>91</v>
      </c>
      <c r="G36" s="28">
        <v>57</v>
      </c>
      <c r="H36" s="28">
        <v>11</v>
      </c>
      <c r="I36" s="28">
        <v>137</v>
      </c>
      <c r="J36" s="28">
        <f t="shared" si="4"/>
        <v>148</v>
      </c>
      <c r="K36" s="28">
        <v>15</v>
      </c>
      <c r="L36" s="30">
        <v>6510</v>
      </c>
      <c r="M36" s="30">
        <v>4335</v>
      </c>
      <c r="N36" s="30">
        <v>275</v>
      </c>
      <c r="O36" s="30">
        <v>1900</v>
      </c>
      <c r="P36" s="30">
        <v>0</v>
      </c>
      <c r="Q36" s="30">
        <f t="shared" si="5"/>
        <v>1900</v>
      </c>
      <c r="R36" s="31">
        <v>79546</v>
      </c>
      <c r="S36" s="31">
        <v>35951</v>
      </c>
      <c r="T36" s="31">
        <v>43595</v>
      </c>
      <c r="U36" s="30">
        <v>2498</v>
      </c>
      <c r="V36" s="28">
        <v>0</v>
      </c>
      <c r="W36" s="28">
        <v>1</v>
      </c>
      <c r="X36" s="28">
        <v>0</v>
      </c>
      <c r="Y36" s="28">
        <v>1</v>
      </c>
      <c r="Z36" s="2" t="s">
        <v>54</v>
      </c>
      <c r="AA36" s="1" t="s">
        <v>55</v>
      </c>
      <c r="AB36" s="46" t="s">
        <v>56</v>
      </c>
      <c r="AC36" s="32">
        <v>41486</v>
      </c>
      <c r="AD36" s="66">
        <v>1830823944.1000004</v>
      </c>
      <c r="AE36" s="66">
        <v>5368273761.7999706</v>
      </c>
      <c r="AF36" s="66">
        <v>8953780000</v>
      </c>
      <c r="AG36" s="71">
        <v>6393640000</v>
      </c>
      <c r="AH36" s="77">
        <v>22691</v>
      </c>
      <c r="AI36" s="78">
        <v>17208</v>
      </c>
      <c r="AJ36" s="77">
        <v>2498</v>
      </c>
      <c r="AK36" s="87">
        <v>45146679</v>
      </c>
    </row>
    <row r="37" spans="1:37" x14ac:dyDescent="0.25">
      <c r="A37" s="27" t="s">
        <v>36</v>
      </c>
      <c r="B37" s="28">
        <v>44</v>
      </c>
      <c r="C37" s="44" t="s">
        <v>37</v>
      </c>
      <c r="D37" s="29" t="s">
        <v>38</v>
      </c>
      <c r="E37" s="1">
        <f t="shared" si="3"/>
        <v>157</v>
      </c>
      <c r="F37" s="28">
        <v>44</v>
      </c>
      <c r="G37" s="28">
        <v>113</v>
      </c>
      <c r="H37" s="28">
        <v>9</v>
      </c>
      <c r="I37" s="28">
        <v>148</v>
      </c>
      <c r="J37" s="28">
        <f t="shared" si="4"/>
        <v>157</v>
      </c>
      <c r="K37" s="28">
        <v>14</v>
      </c>
      <c r="L37" s="30">
        <v>3100</v>
      </c>
      <c r="M37" s="30">
        <v>3100</v>
      </c>
      <c r="N37" s="30">
        <v>0</v>
      </c>
      <c r="O37" s="30">
        <v>0</v>
      </c>
      <c r="P37" s="30">
        <v>0</v>
      </c>
      <c r="Q37" s="30">
        <f t="shared" si="5"/>
        <v>0</v>
      </c>
      <c r="R37" s="31">
        <v>46180</v>
      </c>
      <c r="S37" s="31">
        <v>16983</v>
      </c>
      <c r="T37" s="31">
        <v>29197</v>
      </c>
      <c r="U37" s="30">
        <v>1231</v>
      </c>
      <c r="V37" s="28">
        <v>2</v>
      </c>
      <c r="W37" s="28">
        <v>2</v>
      </c>
      <c r="X37" s="28">
        <v>0</v>
      </c>
      <c r="Y37" s="28">
        <v>1</v>
      </c>
      <c r="Z37" s="2" t="s">
        <v>39</v>
      </c>
      <c r="AA37" s="1" t="s">
        <v>40</v>
      </c>
      <c r="AB37" s="46" t="s">
        <v>41</v>
      </c>
      <c r="AC37" s="32">
        <v>42369</v>
      </c>
      <c r="AD37" s="66">
        <v>403771782.89999998</v>
      </c>
      <c r="AE37" s="66">
        <v>3764848541.1999831</v>
      </c>
      <c r="AF37" s="66">
        <v>5383235000</v>
      </c>
      <c r="AG37" s="71">
        <v>3560150000</v>
      </c>
      <c r="AH37" s="77">
        <v>13542</v>
      </c>
      <c r="AI37" s="78">
        <v>9755</v>
      </c>
      <c r="AJ37" s="77">
        <v>1231</v>
      </c>
      <c r="AK37" s="87">
        <v>7221652</v>
      </c>
    </row>
    <row r="38" spans="1:37" x14ac:dyDescent="0.25">
      <c r="A38" s="27" t="s">
        <v>352</v>
      </c>
      <c r="B38" s="28">
        <v>47</v>
      </c>
      <c r="C38" s="1" t="s">
        <v>358</v>
      </c>
      <c r="D38" s="29" t="s">
        <v>359</v>
      </c>
      <c r="E38" s="1">
        <f t="shared" si="3"/>
        <v>875</v>
      </c>
      <c r="F38" s="28">
        <v>219</v>
      </c>
      <c r="G38" s="28">
        <v>656</v>
      </c>
      <c r="H38" s="28">
        <v>53</v>
      </c>
      <c r="I38" s="28">
        <v>822</v>
      </c>
      <c r="J38" s="28">
        <f t="shared" si="4"/>
        <v>875</v>
      </c>
      <c r="K38" s="28">
        <v>12</v>
      </c>
      <c r="L38" s="30">
        <v>17038</v>
      </c>
      <c r="M38" s="30">
        <v>16378</v>
      </c>
      <c r="N38" s="30">
        <v>660</v>
      </c>
      <c r="O38" s="30">
        <v>0</v>
      </c>
      <c r="P38" s="30">
        <v>0</v>
      </c>
      <c r="Q38" s="30">
        <f t="shared" si="5"/>
        <v>0</v>
      </c>
      <c r="R38" s="31">
        <v>199388</v>
      </c>
      <c r="S38" s="31">
        <v>99790</v>
      </c>
      <c r="T38" s="31">
        <v>99598</v>
      </c>
      <c r="U38" s="30">
        <v>7777</v>
      </c>
      <c r="V38" s="28">
        <v>2</v>
      </c>
      <c r="W38" s="28">
        <v>1</v>
      </c>
      <c r="X38" s="28">
        <v>1</v>
      </c>
      <c r="Y38" s="28">
        <v>1</v>
      </c>
      <c r="Z38" s="2" t="s">
        <v>360</v>
      </c>
      <c r="AA38" s="1" t="s">
        <v>29</v>
      </c>
      <c r="AB38" s="46" t="s">
        <v>29</v>
      </c>
      <c r="AC38" s="25"/>
      <c r="AD38" s="66">
        <v>3566746048.0000029</v>
      </c>
      <c r="AE38" s="66">
        <v>20085781575.300507</v>
      </c>
      <c r="AF38" s="66">
        <v>24497825000</v>
      </c>
      <c r="AG38" s="71">
        <v>14507900000</v>
      </c>
      <c r="AH38" s="77">
        <v>62240</v>
      </c>
      <c r="AI38" s="78">
        <v>39755</v>
      </c>
      <c r="AJ38" s="77">
        <v>7777</v>
      </c>
      <c r="AK38" s="87">
        <v>35886306</v>
      </c>
    </row>
    <row r="39" spans="1:37" x14ac:dyDescent="0.25">
      <c r="A39" s="27" t="s">
        <v>352</v>
      </c>
      <c r="B39" s="28">
        <v>47</v>
      </c>
      <c r="C39" s="41" t="s">
        <v>353</v>
      </c>
      <c r="D39" s="29" t="s">
        <v>354</v>
      </c>
      <c r="E39" s="1">
        <f t="shared" si="3"/>
        <v>100</v>
      </c>
      <c r="F39" s="28">
        <v>10</v>
      </c>
      <c r="G39" s="28">
        <v>90</v>
      </c>
      <c r="H39" s="28">
        <v>11</v>
      </c>
      <c r="I39" s="28">
        <v>89</v>
      </c>
      <c r="J39" s="28">
        <f t="shared" si="4"/>
        <v>100</v>
      </c>
      <c r="K39" s="28">
        <v>16</v>
      </c>
      <c r="L39" s="30">
        <v>1949</v>
      </c>
      <c r="M39" s="30">
        <v>1949</v>
      </c>
      <c r="N39" s="30">
        <v>0</v>
      </c>
      <c r="O39" s="30">
        <v>0</v>
      </c>
      <c r="P39" s="30">
        <v>0</v>
      </c>
      <c r="Q39" s="30">
        <f t="shared" si="5"/>
        <v>0</v>
      </c>
      <c r="R39" s="31">
        <v>26668</v>
      </c>
      <c r="S39" s="31">
        <v>4867</v>
      </c>
      <c r="T39" s="31">
        <v>21801</v>
      </c>
      <c r="U39" s="30">
        <v>1021</v>
      </c>
      <c r="V39" s="28">
        <v>2</v>
      </c>
      <c r="W39" s="28">
        <v>2</v>
      </c>
      <c r="X39" s="28">
        <v>1</v>
      </c>
      <c r="Y39" s="28">
        <v>1</v>
      </c>
      <c r="Z39" s="2" t="s">
        <v>355</v>
      </c>
      <c r="AA39" s="1" t="s">
        <v>356</v>
      </c>
      <c r="AB39" s="46" t="s">
        <v>357</v>
      </c>
      <c r="AC39" s="25">
        <v>42270</v>
      </c>
      <c r="AD39" s="66">
        <v>309234240</v>
      </c>
      <c r="AE39" s="66">
        <v>2403098251.3000007</v>
      </c>
      <c r="AF39" s="66">
        <v>2990075000</v>
      </c>
      <c r="AG39" s="71">
        <v>2224090000</v>
      </c>
      <c r="AH39" s="77">
        <v>7540</v>
      </c>
      <c r="AI39" s="78">
        <v>6098</v>
      </c>
      <c r="AJ39" s="77">
        <v>1021</v>
      </c>
      <c r="AK39" s="87">
        <v>4208472</v>
      </c>
    </row>
    <row r="40" spans="1:37" x14ac:dyDescent="0.25">
      <c r="A40" s="27" t="s">
        <v>74</v>
      </c>
      <c r="B40" s="28">
        <v>50</v>
      </c>
      <c r="C40" s="1" t="s">
        <v>75</v>
      </c>
      <c r="D40" s="29" t="s">
        <v>76</v>
      </c>
      <c r="E40" s="1">
        <f t="shared" si="3"/>
        <v>914</v>
      </c>
      <c r="F40" s="28">
        <v>163</v>
      </c>
      <c r="G40" s="28">
        <v>751</v>
      </c>
      <c r="H40" s="28">
        <v>22</v>
      </c>
      <c r="I40" s="28">
        <v>892</v>
      </c>
      <c r="J40" s="28">
        <f t="shared" si="4"/>
        <v>914</v>
      </c>
      <c r="K40" s="28">
        <v>10</v>
      </c>
      <c r="L40" s="30">
        <v>21673</v>
      </c>
      <c r="M40" s="30">
        <v>8796</v>
      </c>
      <c r="N40" s="30">
        <v>2555</v>
      </c>
      <c r="O40" s="30">
        <v>9470</v>
      </c>
      <c r="P40" s="30">
        <v>852</v>
      </c>
      <c r="Q40" s="30">
        <f t="shared" si="5"/>
        <v>10322</v>
      </c>
      <c r="R40" s="31">
        <v>110126</v>
      </c>
      <c r="S40" s="31">
        <v>40329</v>
      </c>
      <c r="T40" s="31">
        <v>69797</v>
      </c>
      <c r="U40" s="30">
        <v>4083</v>
      </c>
      <c r="V40" s="28">
        <v>0</v>
      </c>
      <c r="W40" s="28">
        <v>2</v>
      </c>
      <c r="X40" s="28">
        <v>1</v>
      </c>
      <c r="Y40" s="28">
        <v>1</v>
      </c>
      <c r="Z40" s="2" t="s">
        <v>77</v>
      </c>
      <c r="AA40" s="1" t="s">
        <v>78</v>
      </c>
      <c r="AB40" s="46" t="s">
        <v>79</v>
      </c>
      <c r="AC40" s="32">
        <v>42349</v>
      </c>
      <c r="AD40" s="66">
        <v>3432217351.983109</v>
      </c>
      <c r="AE40" s="66">
        <v>11397128656.483158</v>
      </c>
      <c r="AF40" s="66">
        <v>14130765000</v>
      </c>
      <c r="AG40" s="71">
        <v>8361980000</v>
      </c>
      <c r="AH40" s="77">
        <v>36983</v>
      </c>
      <c r="AI40" s="78">
        <v>22706</v>
      </c>
      <c r="AJ40" s="77">
        <v>4083</v>
      </c>
      <c r="AK40" s="87">
        <v>43470379</v>
      </c>
    </row>
    <row r="41" spans="1:37" x14ac:dyDescent="0.25">
      <c r="A41" s="27" t="s">
        <v>74</v>
      </c>
      <c r="B41" s="28">
        <v>50</v>
      </c>
      <c r="C41" s="1" t="s">
        <v>80</v>
      </c>
      <c r="D41" s="29" t="s">
        <v>81</v>
      </c>
      <c r="E41" s="1">
        <f t="shared" si="3"/>
        <v>148</v>
      </c>
      <c r="F41" s="28">
        <v>63</v>
      </c>
      <c r="G41" s="28">
        <v>85</v>
      </c>
      <c r="H41" s="28">
        <v>1</v>
      </c>
      <c r="I41" s="28">
        <v>147</v>
      </c>
      <c r="J41" s="28">
        <f t="shared" si="4"/>
        <v>148</v>
      </c>
      <c r="K41" s="28">
        <v>18</v>
      </c>
      <c r="L41" s="30">
        <v>6133</v>
      </c>
      <c r="M41" s="30">
        <v>4634</v>
      </c>
      <c r="N41" s="30">
        <v>1499</v>
      </c>
      <c r="O41" s="30">
        <v>0</v>
      </c>
      <c r="P41" s="30">
        <v>0</v>
      </c>
      <c r="Q41" s="30">
        <f t="shared" si="5"/>
        <v>0</v>
      </c>
      <c r="R41" s="31">
        <v>78859</v>
      </c>
      <c r="S41" s="31">
        <v>7791</v>
      </c>
      <c r="T41" s="31">
        <v>71068</v>
      </c>
      <c r="U41" s="30">
        <v>2920</v>
      </c>
      <c r="V41" s="28">
        <v>2</v>
      </c>
      <c r="W41" s="28">
        <v>1</v>
      </c>
      <c r="X41" s="28">
        <v>1</v>
      </c>
      <c r="Y41" s="28">
        <v>1</v>
      </c>
      <c r="Z41" s="2" t="s">
        <v>82</v>
      </c>
      <c r="AA41" s="1" t="s">
        <v>83</v>
      </c>
      <c r="AB41" s="46" t="s">
        <v>84</v>
      </c>
      <c r="AC41" s="32">
        <v>42318</v>
      </c>
      <c r="AD41" s="66">
        <v>415338331.69999981</v>
      </c>
      <c r="AE41" s="66">
        <v>6309036233.8999548</v>
      </c>
      <c r="AF41" s="66">
        <v>7225790000</v>
      </c>
      <c r="AG41" s="71">
        <v>8013060000</v>
      </c>
      <c r="AH41" s="77">
        <v>17788</v>
      </c>
      <c r="AI41" s="78">
        <v>21807</v>
      </c>
      <c r="AJ41" s="77">
        <v>2920</v>
      </c>
      <c r="AK41" s="87">
        <v>106652299</v>
      </c>
    </row>
    <row r="42" spans="1:37" x14ac:dyDescent="0.25">
      <c r="A42" s="27" t="s">
        <v>361</v>
      </c>
      <c r="B42" s="28">
        <v>52</v>
      </c>
      <c r="C42" s="1" t="s">
        <v>367</v>
      </c>
      <c r="D42" s="29" t="s">
        <v>368</v>
      </c>
      <c r="E42" s="1">
        <f t="shared" si="3"/>
        <v>2187</v>
      </c>
      <c r="F42" s="28">
        <v>782</v>
      </c>
      <c r="G42" s="28">
        <v>1405</v>
      </c>
      <c r="H42" s="28">
        <v>8</v>
      </c>
      <c r="I42" s="28">
        <v>2179</v>
      </c>
      <c r="J42" s="28">
        <f t="shared" si="4"/>
        <v>2187</v>
      </c>
      <c r="K42" s="28">
        <v>7</v>
      </c>
      <c r="L42" s="30">
        <v>26796</v>
      </c>
      <c r="M42" s="30">
        <v>23498</v>
      </c>
      <c r="N42" s="30">
        <v>2798</v>
      </c>
      <c r="O42" s="30">
        <v>500</v>
      </c>
      <c r="P42" s="30">
        <v>0</v>
      </c>
      <c r="Q42" s="30">
        <f t="shared" si="5"/>
        <v>500</v>
      </c>
      <c r="R42" s="31">
        <v>204327</v>
      </c>
      <c r="S42" s="31">
        <v>107155</v>
      </c>
      <c r="T42" s="31">
        <v>97172</v>
      </c>
      <c r="U42" s="30">
        <v>8597</v>
      </c>
      <c r="V42" s="28">
        <v>1</v>
      </c>
      <c r="W42" s="28">
        <v>1</v>
      </c>
      <c r="X42" s="28">
        <v>1</v>
      </c>
      <c r="Y42" s="28">
        <v>2</v>
      </c>
      <c r="Z42" s="2" t="s">
        <v>369</v>
      </c>
      <c r="AA42" s="1" t="s">
        <v>370</v>
      </c>
      <c r="AB42" s="46" t="s">
        <v>371</v>
      </c>
      <c r="AC42" s="45">
        <v>42003</v>
      </c>
      <c r="AD42" s="66">
        <v>6858977726.6999998</v>
      </c>
      <c r="AE42" s="66">
        <v>21685931743.800701</v>
      </c>
      <c r="AF42" s="66">
        <v>29554030000</v>
      </c>
      <c r="AG42" s="71">
        <v>12449800000</v>
      </c>
      <c r="AH42" s="77">
        <v>76816</v>
      </c>
      <c r="AI42" s="78">
        <v>34760</v>
      </c>
      <c r="AJ42" s="77">
        <v>8597</v>
      </c>
      <c r="AK42" s="87">
        <v>36698300</v>
      </c>
    </row>
    <row r="43" spans="1:37" x14ac:dyDescent="0.25">
      <c r="A43" s="27" t="s">
        <v>361</v>
      </c>
      <c r="B43" s="28">
        <v>52</v>
      </c>
      <c r="C43" s="1" t="s">
        <v>372</v>
      </c>
      <c r="D43" s="29" t="s">
        <v>373</v>
      </c>
      <c r="E43" s="1">
        <f t="shared" si="3"/>
        <v>150</v>
      </c>
      <c r="F43" s="28">
        <v>95</v>
      </c>
      <c r="G43" s="28">
        <v>55</v>
      </c>
      <c r="H43" s="28"/>
      <c r="I43" s="28">
        <v>150</v>
      </c>
      <c r="J43" s="28">
        <f t="shared" si="4"/>
        <v>150</v>
      </c>
      <c r="K43" s="28">
        <v>10</v>
      </c>
      <c r="L43" s="30">
        <v>9619</v>
      </c>
      <c r="M43" s="30">
        <v>3745</v>
      </c>
      <c r="N43" s="30">
        <v>1902</v>
      </c>
      <c r="O43" s="30">
        <v>3300</v>
      </c>
      <c r="P43" s="30">
        <v>672</v>
      </c>
      <c r="Q43" s="30">
        <f t="shared" si="5"/>
        <v>3972</v>
      </c>
      <c r="R43" s="31">
        <v>68912</v>
      </c>
      <c r="S43" s="31">
        <v>14443</v>
      </c>
      <c r="T43" s="31">
        <v>54469</v>
      </c>
      <c r="U43" s="30">
        <v>2724</v>
      </c>
      <c r="V43" s="28">
        <v>1</v>
      </c>
      <c r="W43" s="28">
        <v>0</v>
      </c>
      <c r="X43" s="28">
        <v>0</v>
      </c>
      <c r="Y43" s="28">
        <v>2</v>
      </c>
      <c r="Z43" s="2" t="s">
        <v>374</v>
      </c>
      <c r="AA43" s="1" t="s">
        <v>29</v>
      </c>
      <c r="AB43" s="46" t="s">
        <v>29</v>
      </c>
      <c r="AC43" s="25"/>
      <c r="AD43" s="66">
        <v>4080296476.6000013</v>
      </c>
      <c r="AE43" s="66">
        <v>4436363751.4999886</v>
      </c>
      <c r="AF43" s="66">
        <v>6601980000</v>
      </c>
      <c r="AG43" s="71">
        <v>6738820000</v>
      </c>
      <c r="AH43" s="77">
        <v>16281</v>
      </c>
      <c r="AI43" s="78">
        <v>18429</v>
      </c>
      <c r="AJ43" s="77">
        <v>2724</v>
      </c>
      <c r="AK43" s="87">
        <v>14139881</v>
      </c>
    </row>
    <row r="44" spans="1:37" x14ac:dyDescent="0.25">
      <c r="A44" s="27" t="s">
        <v>361</v>
      </c>
      <c r="B44" s="28">
        <v>52</v>
      </c>
      <c r="C44" s="1" t="s">
        <v>375</v>
      </c>
      <c r="D44" s="29" t="s">
        <v>376</v>
      </c>
      <c r="E44" s="1">
        <f t="shared" si="3"/>
        <v>285</v>
      </c>
      <c r="F44" s="28">
        <v>49</v>
      </c>
      <c r="G44" s="28">
        <v>236</v>
      </c>
      <c r="H44" s="28">
        <v>35</v>
      </c>
      <c r="I44" s="28">
        <v>250</v>
      </c>
      <c r="J44" s="28">
        <f t="shared" si="4"/>
        <v>285</v>
      </c>
      <c r="K44" s="28">
        <v>16</v>
      </c>
      <c r="L44" s="30">
        <v>5511</v>
      </c>
      <c r="M44" s="30">
        <v>3792</v>
      </c>
      <c r="N44" s="30">
        <v>1719</v>
      </c>
      <c r="O44" s="30">
        <v>0</v>
      </c>
      <c r="P44" s="30">
        <v>0</v>
      </c>
      <c r="Q44" s="30">
        <f t="shared" si="5"/>
        <v>0</v>
      </c>
      <c r="R44" s="31">
        <v>57585</v>
      </c>
      <c r="S44" s="31">
        <v>29083</v>
      </c>
      <c r="T44" s="31">
        <v>28502</v>
      </c>
      <c r="U44" s="30">
        <v>1996</v>
      </c>
      <c r="V44" s="28">
        <v>0</v>
      </c>
      <c r="W44" s="28">
        <v>1</v>
      </c>
      <c r="X44" s="28">
        <v>1</v>
      </c>
      <c r="Y44" s="28">
        <v>2</v>
      </c>
      <c r="Z44" s="2" t="s">
        <v>377</v>
      </c>
      <c r="AA44" s="1" t="s">
        <v>378</v>
      </c>
      <c r="AB44" s="46" t="s">
        <v>379</v>
      </c>
      <c r="AC44" s="32">
        <v>42704</v>
      </c>
      <c r="AD44" s="66">
        <v>864245945.5</v>
      </c>
      <c r="AE44" s="66">
        <v>3807643787.6999865</v>
      </c>
      <c r="AF44" s="66">
        <v>7048470000</v>
      </c>
      <c r="AG44" s="71">
        <v>4271190000</v>
      </c>
      <c r="AH44" s="77">
        <v>18059</v>
      </c>
      <c r="AI44" s="78">
        <v>11593</v>
      </c>
      <c r="AJ44" s="77">
        <v>1996</v>
      </c>
      <c r="AK44" s="87">
        <v>22126834</v>
      </c>
    </row>
    <row r="45" spans="1:37" x14ac:dyDescent="0.25">
      <c r="A45" s="27" t="s">
        <v>161</v>
      </c>
      <c r="B45" s="28">
        <v>54</v>
      </c>
      <c r="C45" s="1" t="s">
        <v>498</v>
      </c>
      <c r="D45" s="29" t="s">
        <v>167</v>
      </c>
      <c r="E45" s="1">
        <f t="shared" si="3"/>
        <v>1903</v>
      </c>
      <c r="F45" s="28">
        <v>191</v>
      </c>
      <c r="G45" s="28">
        <v>1712</v>
      </c>
      <c r="H45" s="28">
        <v>39</v>
      </c>
      <c r="I45" s="28">
        <v>1864</v>
      </c>
      <c r="J45" s="28">
        <f t="shared" si="4"/>
        <v>1903</v>
      </c>
      <c r="K45" s="28">
        <v>7</v>
      </c>
      <c r="L45" s="30">
        <v>32492</v>
      </c>
      <c r="M45" s="30">
        <v>18983</v>
      </c>
      <c r="N45" s="30">
        <v>5674</v>
      </c>
      <c r="O45" s="30">
        <v>7680</v>
      </c>
      <c r="P45" s="30">
        <v>155</v>
      </c>
      <c r="Q45" s="30">
        <f t="shared" si="5"/>
        <v>7835</v>
      </c>
      <c r="R45" s="31">
        <v>158718</v>
      </c>
      <c r="S45" s="31">
        <v>67897</v>
      </c>
      <c r="T45" s="31">
        <v>90821</v>
      </c>
      <c r="U45" s="30">
        <v>5678</v>
      </c>
      <c r="V45" s="28">
        <v>1</v>
      </c>
      <c r="W45" s="28">
        <v>0</v>
      </c>
      <c r="X45" s="28">
        <v>1</v>
      </c>
      <c r="Y45" s="28">
        <v>0</v>
      </c>
      <c r="Z45" s="2" t="s">
        <v>168</v>
      </c>
      <c r="AA45" s="1" t="s">
        <v>169</v>
      </c>
      <c r="AB45" s="46" t="s">
        <v>170</v>
      </c>
      <c r="AC45" s="45">
        <v>41394</v>
      </c>
      <c r="AD45" s="66">
        <v>8301746157.9981422</v>
      </c>
      <c r="AE45" s="66">
        <v>21185436249.498947</v>
      </c>
      <c r="AF45" s="66">
        <v>22912505000</v>
      </c>
      <c r="AG45" s="71">
        <v>10278730000</v>
      </c>
      <c r="AH45" s="77">
        <v>60161</v>
      </c>
      <c r="AI45" s="78">
        <v>28556</v>
      </c>
      <c r="AJ45" s="77">
        <v>5678</v>
      </c>
      <c r="AK45" s="87">
        <v>18040782</v>
      </c>
    </row>
    <row r="46" spans="1:37" x14ac:dyDescent="0.25">
      <c r="A46" s="27" t="s">
        <v>161</v>
      </c>
      <c r="B46" s="28">
        <v>54</v>
      </c>
      <c r="C46" s="1" t="s">
        <v>162</v>
      </c>
      <c r="D46" s="29" t="s">
        <v>163</v>
      </c>
      <c r="E46" s="1">
        <f t="shared" si="3"/>
        <v>218</v>
      </c>
      <c r="F46" s="28">
        <v>137</v>
      </c>
      <c r="G46" s="28">
        <v>81</v>
      </c>
      <c r="H46" s="28"/>
      <c r="I46" s="28">
        <v>218</v>
      </c>
      <c r="J46" s="28">
        <f t="shared" si="4"/>
        <v>218</v>
      </c>
      <c r="K46" s="28">
        <v>13</v>
      </c>
      <c r="L46" s="30">
        <v>11468</v>
      </c>
      <c r="M46" s="30">
        <v>6338</v>
      </c>
      <c r="N46" s="30">
        <v>0</v>
      </c>
      <c r="O46" s="30">
        <v>1580</v>
      </c>
      <c r="P46" s="30">
        <v>3550</v>
      </c>
      <c r="Q46" s="30">
        <f t="shared" si="5"/>
        <v>5130</v>
      </c>
      <c r="R46" s="31">
        <v>116168</v>
      </c>
      <c r="S46" s="31">
        <v>5360</v>
      </c>
      <c r="T46" s="31">
        <v>110808</v>
      </c>
      <c r="U46" s="30">
        <v>4080</v>
      </c>
      <c r="V46" s="28">
        <v>2</v>
      </c>
      <c r="W46" s="28">
        <v>1</v>
      </c>
      <c r="X46" s="28">
        <v>1</v>
      </c>
      <c r="Y46" s="28">
        <v>1</v>
      </c>
      <c r="Z46" s="2" t="s">
        <v>164</v>
      </c>
      <c r="AA46" s="1" t="s">
        <v>165</v>
      </c>
      <c r="AB46" s="46" t="s">
        <v>166</v>
      </c>
      <c r="AC46" s="25">
        <v>41978</v>
      </c>
      <c r="AD46" s="66">
        <v>1917135546.7719402</v>
      </c>
      <c r="AE46" s="66">
        <v>8132941119.4718695</v>
      </c>
      <c r="AF46" s="66">
        <v>9297035000</v>
      </c>
      <c r="AG46" s="71">
        <v>13163920000</v>
      </c>
      <c r="AH46" s="77">
        <v>22027</v>
      </c>
      <c r="AI46" s="78">
        <v>36374</v>
      </c>
      <c r="AJ46" s="77">
        <v>4080</v>
      </c>
      <c r="AK46" s="87">
        <v>0</v>
      </c>
    </row>
    <row r="47" spans="1:37" x14ac:dyDescent="0.25">
      <c r="A47" s="27" t="s">
        <v>176</v>
      </c>
      <c r="B47" s="28">
        <v>63</v>
      </c>
      <c r="C47" s="1" t="s">
        <v>385</v>
      </c>
      <c r="D47" s="29" t="s">
        <v>386</v>
      </c>
      <c r="E47" s="1">
        <f t="shared" si="3"/>
        <v>269</v>
      </c>
      <c r="F47" s="28">
        <v>38</v>
      </c>
      <c r="G47" s="28">
        <v>231</v>
      </c>
      <c r="H47" s="28">
        <v>2</v>
      </c>
      <c r="I47" s="28">
        <v>267</v>
      </c>
      <c r="J47" s="28">
        <f t="shared" si="4"/>
        <v>269</v>
      </c>
      <c r="K47" s="28">
        <v>8</v>
      </c>
      <c r="L47" s="30">
        <v>7524</v>
      </c>
      <c r="M47" s="30">
        <v>4084</v>
      </c>
      <c r="N47" s="30">
        <v>237</v>
      </c>
      <c r="O47" s="30">
        <v>2580</v>
      </c>
      <c r="P47" s="30">
        <v>623</v>
      </c>
      <c r="Q47" s="30">
        <f t="shared" si="5"/>
        <v>3203</v>
      </c>
      <c r="R47" s="31">
        <v>52824</v>
      </c>
      <c r="S47" s="31">
        <v>10433</v>
      </c>
      <c r="T47" s="31">
        <v>42391</v>
      </c>
      <c r="U47" s="30">
        <v>2056</v>
      </c>
      <c r="V47" s="28">
        <v>0</v>
      </c>
      <c r="W47" s="28">
        <v>1</v>
      </c>
      <c r="X47" s="28">
        <v>1</v>
      </c>
      <c r="Y47" s="28">
        <v>2</v>
      </c>
      <c r="Z47" s="2" t="s">
        <v>387</v>
      </c>
      <c r="AA47" s="1" t="s">
        <v>29</v>
      </c>
      <c r="AB47" s="46" t="s">
        <v>29</v>
      </c>
      <c r="AC47" s="25"/>
      <c r="AD47" s="66">
        <v>1020665409.3157136</v>
      </c>
      <c r="AE47" s="66">
        <v>7065034402.6156931</v>
      </c>
      <c r="AF47" s="66">
        <v>6145590000</v>
      </c>
      <c r="AG47" s="71">
        <v>4392190000</v>
      </c>
      <c r="AH47" s="77">
        <v>15948</v>
      </c>
      <c r="AI47" s="78">
        <v>11793</v>
      </c>
      <c r="AJ47" s="77">
        <v>2056</v>
      </c>
      <c r="AK47" s="87">
        <v>21730066</v>
      </c>
    </row>
    <row r="48" spans="1:37" x14ac:dyDescent="0.25">
      <c r="A48" s="27" t="s">
        <v>176</v>
      </c>
      <c r="B48" s="28">
        <v>63</v>
      </c>
      <c r="C48" s="1" t="s">
        <v>177</v>
      </c>
      <c r="D48" s="29" t="s">
        <v>178</v>
      </c>
      <c r="E48" s="1">
        <f t="shared" si="3"/>
        <v>72</v>
      </c>
      <c r="F48" s="28">
        <v>72</v>
      </c>
      <c r="G48" s="28">
        <v>0</v>
      </c>
      <c r="H48" s="28">
        <v>1</v>
      </c>
      <c r="I48" s="28">
        <v>71</v>
      </c>
      <c r="J48" s="28">
        <f t="shared" si="4"/>
        <v>72</v>
      </c>
      <c r="K48" s="28">
        <v>12</v>
      </c>
      <c r="L48" s="30">
        <v>5293</v>
      </c>
      <c r="M48" s="30">
        <v>2780</v>
      </c>
      <c r="N48" s="30">
        <v>0</v>
      </c>
      <c r="O48" s="30">
        <v>1910</v>
      </c>
      <c r="P48" s="30">
        <v>603</v>
      </c>
      <c r="Q48" s="30">
        <f t="shared" si="5"/>
        <v>2513</v>
      </c>
      <c r="R48" s="31">
        <v>49623</v>
      </c>
      <c r="S48" s="31">
        <v>785</v>
      </c>
      <c r="T48" s="31">
        <v>48838</v>
      </c>
      <c r="U48" s="30">
        <v>1728</v>
      </c>
      <c r="V48" s="28">
        <v>1</v>
      </c>
      <c r="W48" s="28">
        <v>1</v>
      </c>
      <c r="X48" s="28">
        <v>1</v>
      </c>
      <c r="Y48" s="28">
        <v>1</v>
      </c>
      <c r="Z48" s="46" t="s">
        <v>179</v>
      </c>
      <c r="AA48" s="1" t="s">
        <v>180</v>
      </c>
      <c r="AB48" s="46" t="s">
        <v>181</v>
      </c>
      <c r="AC48" s="25">
        <v>42369</v>
      </c>
      <c r="AD48" s="66">
        <v>995732332.5999999</v>
      </c>
      <c r="AE48" s="66">
        <v>3629177916.4999909</v>
      </c>
      <c r="AF48" s="66">
        <v>4308535000</v>
      </c>
      <c r="AG48" s="71">
        <v>5273180000</v>
      </c>
      <c r="AH48" s="77">
        <v>10527</v>
      </c>
      <c r="AI48" s="78">
        <v>14371</v>
      </c>
      <c r="AJ48" s="77">
        <v>1728</v>
      </c>
      <c r="AK48" s="87">
        <v>66434869</v>
      </c>
    </row>
    <row r="49" spans="1:37" x14ac:dyDescent="0.25">
      <c r="A49" s="27" t="s">
        <v>182</v>
      </c>
      <c r="B49" s="28">
        <v>66</v>
      </c>
      <c r="C49" s="1" t="s">
        <v>183</v>
      </c>
      <c r="D49" s="29" t="s">
        <v>184</v>
      </c>
      <c r="E49" s="1">
        <f t="shared" si="3"/>
        <v>576</v>
      </c>
      <c r="F49" s="28">
        <v>227</v>
      </c>
      <c r="G49" s="28">
        <v>349</v>
      </c>
      <c r="H49" s="28">
        <v>3</v>
      </c>
      <c r="I49" s="28">
        <v>573</v>
      </c>
      <c r="J49" s="28">
        <f t="shared" si="4"/>
        <v>576</v>
      </c>
      <c r="K49" s="28">
        <v>7</v>
      </c>
      <c r="L49" s="30">
        <v>9047</v>
      </c>
      <c r="M49" s="30">
        <v>6051</v>
      </c>
      <c r="N49" s="30">
        <v>2436</v>
      </c>
      <c r="O49" s="30">
        <v>480</v>
      </c>
      <c r="P49" s="30">
        <v>80</v>
      </c>
      <c r="Q49" s="30">
        <f t="shared" si="5"/>
        <v>560</v>
      </c>
      <c r="R49" s="31">
        <v>59803</v>
      </c>
      <c r="S49" s="31">
        <v>24279</v>
      </c>
      <c r="T49" s="31">
        <v>35524</v>
      </c>
      <c r="U49" s="30">
        <v>2534</v>
      </c>
      <c r="V49" s="28">
        <v>1</v>
      </c>
      <c r="W49" s="28">
        <v>1</v>
      </c>
      <c r="X49" s="28">
        <v>0</v>
      </c>
      <c r="Y49" s="28">
        <v>0</v>
      </c>
      <c r="Z49" s="2" t="s">
        <v>185</v>
      </c>
      <c r="AA49" s="1" t="s">
        <v>186</v>
      </c>
      <c r="AB49" s="46" t="s">
        <v>187</v>
      </c>
      <c r="AC49" s="32">
        <v>40998</v>
      </c>
      <c r="AD49" s="66">
        <v>1856098908.2075291</v>
      </c>
      <c r="AE49" s="66">
        <v>6782185837.3074913</v>
      </c>
      <c r="AF49" s="66">
        <v>8180645000</v>
      </c>
      <c r="AG49" s="71">
        <v>4142710000</v>
      </c>
      <c r="AH49" s="77">
        <v>21319</v>
      </c>
      <c r="AI49" s="78">
        <v>11437</v>
      </c>
      <c r="AJ49" s="77">
        <v>2534</v>
      </c>
      <c r="AK49" s="87">
        <v>16817546</v>
      </c>
    </row>
    <row r="50" spans="1:37" x14ac:dyDescent="0.25">
      <c r="A50" s="27" t="s">
        <v>182</v>
      </c>
      <c r="B50" s="28">
        <v>66</v>
      </c>
      <c r="C50" s="1" t="s">
        <v>393</v>
      </c>
      <c r="D50" s="29" t="s">
        <v>394</v>
      </c>
      <c r="E50" s="1">
        <f t="shared" si="3"/>
        <v>180</v>
      </c>
      <c r="F50" s="28">
        <v>176</v>
      </c>
      <c r="G50" s="28">
        <v>4</v>
      </c>
      <c r="H50" s="28">
        <v>1</v>
      </c>
      <c r="I50" s="28">
        <v>179</v>
      </c>
      <c r="J50" s="28">
        <f t="shared" si="4"/>
        <v>180</v>
      </c>
      <c r="K50" s="28">
        <v>10</v>
      </c>
      <c r="L50" s="30">
        <v>5568</v>
      </c>
      <c r="M50" s="30">
        <v>4608</v>
      </c>
      <c r="N50" s="30">
        <v>0</v>
      </c>
      <c r="O50" s="30">
        <v>660</v>
      </c>
      <c r="P50" s="30">
        <v>300</v>
      </c>
      <c r="Q50" s="30">
        <f t="shared" si="5"/>
        <v>960</v>
      </c>
      <c r="R50" s="31">
        <v>87676</v>
      </c>
      <c r="S50" s="31">
        <v>17652</v>
      </c>
      <c r="T50" s="31">
        <v>70024</v>
      </c>
      <c r="U50" s="30">
        <v>3000</v>
      </c>
      <c r="V50" s="28">
        <v>0</v>
      </c>
      <c r="W50" s="28">
        <v>1</v>
      </c>
      <c r="X50" s="28">
        <v>0</v>
      </c>
      <c r="Y50" s="28">
        <v>1</v>
      </c>
      <c r="Z50" s="2" t="s">
        <v>395</v>
      </c>
      <c r="AA50" s="1" t="s">
        <v>396</v>
      </c>
      <c r="AB50" s="46" t="s">
        <v>397</v>
      </c>
      <c r="AC50" s="32">
        <v>42369</v>
      </c>
      <c r="AD50" s="66">
        <v>938192121.15597391</v>
      </c>
      <c r="AE50" s="66">
        <v>6376451150.3559332</v>
      </c>
      <c r="AF50" s="66">
        <v>8444865000</v>
      </c>
      <c r="AG50" s="71">
        <v>8551180000</v>
      </c>
      <c r="AH50" s="77">
        <v>20953</v>
      </c>
      <c r="AI50" s="78">
        <v>23296</v>
      </c>
      <c r="AJ50" s="77">
        <v>3000</v>
      </c>
      <c r="AK50" s="87">
        <v>57918878</v>
      </c>
    </row>
    <row r="51" spans="1:37" x14ac:dyDescent="0.25">
      <c r="A51" s="27" t="s">
        <v>182</v>
      </c>
      <c r="B51" s="28">
        <v>66</v>
      </c>
      <c r="C51" s="1" t="s">
        <v>388</v>
      </c>
      <c r="D51" s="29" t="s">
        <v>389</v>
      </c>
      <c r="E51" s="1">
        <f t="shared" si="3"/>
        <v>74</v>
      </c>
      <c r="F51" s="28">
        <v>67</v>
      </c>
      <c r="G51" s="28">
        <v>7</v>
      </c>
      <c r="H51" s="28">
        <v>2</v>
      </c>
      <c r="I51" s="28">
        <v>72</v>
      </c>
      <c r="J51" s="28">
        <f t="shared" si="4"/>
        <v>74</v>
      </c>
      <c r="K51" s="28">
        <v>13</v>
      </c>
      <c r="L51" s="30">
        <v>1997</v>
      </c>
      <c r="M51" s="30">
        <v>1997</v>
      </c>
      <c r="N51" s="30">
        <v>0</v>
      </c>
      <c r="O51" s="30">
        <v>0</v>
      </c>
      <c r="P51" s="30">
        <v>0</v>
      </c>
      <c r="Q51" s="30">
        <f t="shared" si="5"/>
        <v>0</v>
      </c>
      <c r="R51" s="31">
        <v>31875</v>
      </c>
      <c r="S51" s="31">
        <v>2731</v>
      </c>
      <c r="T51" s="31">
        <v>29144</v>
      </c>
      <c r="U51" s="30">
        <v>1068</v>
      </c>
      <c r="V51" s="28">
        <v>0</v>
      </c>
      <c r="W51" s="28">
        <v>1</v>
      </c>
      <c r="X51" s="28">
        <v>0</v>
      </c>
      <c r="Y51" s="28">
        <v>1</v>
      </c>
      <c r="Z51" s="2" t="s">
        <v>390</v>
      </c>
      <c r="AA51" s="1" t="s">
        <v>391</v>
      </c>
      <c r="AB51" s="46" t="s">
        <v>392</v>
      </c>
      <c r="AC51" s="25">
        <v>41907</v>
      </c>
      <c r="AD51" s="66">
        <v>862390204.09999979</v>
      </c>
      <c r="AE51" s="66">
        <v>2242358961.4000039</v>
      </c>
      <c r="AF51" s="66">
        <v>3056625000</v>
      </c>
      <c r="AG51" s="71">
        <v>3108820000</v>
      </c>
      <c r="AH51" s="77">
        <v>7475</v>
      </c>
      <c r="AI51" s="78">
        <v>8554</v>
      </c>
      <c r="AJ51" s="77">
        <v>1068</v>
      </c>
      <c r="AK51" s="87">
        <v>9679847</v>
      </c>
    </row>
    <row r="52" spans="1:37" x14ac:dyDescent="0.25">
      <c r="A52" s="27" t="s">
        <v>409</v>
      </c>
      <c r="B52" s="28">
        <v>68</v>
      </c>
      <c r="C52" s="1" t="s">
        <v>433</v>
      </c>
      <c r="D52" s="29" t="s">
        <v>434</v>
      </c>
      <c r="E52" s="1">
        <f t="shared" si="3"/>
        <v>2282</v>
      </c>
      <c r="F52" s="28">
        <v>392</v>
      </c>
      <c r="G52" s="28">
        <v>1890</v>
      </c>
      <c r="H52" s="28">
        <v>24</v>
      </c>
      <c r="I52" s="28">
        <v>2258</v>
      </c>
      <c r="J52" s="28">
        <f t="shared" si="4"/>
        <v>2282</v>
      </c>
      <c r="K52" s="28">
        <v>6</v>
      </c>
      <c r="L52" s="30">
        <v>23761</v>
      </c>
      <c r="M52" s="30">
        <v>21194</v>
      </c>
      <c r="N52" s="30">
        <v>1567</v>
      </c>
      <c r="O52" s="30">
        <v>1000</v>
      </c>
      <c r="P52" s="30">
        <v>0</v>
      </c>
      <c r="Q52" s="30">
        <f t="shared" si="5"/>
        <v>1000</v>
      </c>
      <c r="R52" s="31">
        <v>160145</v>
      </c>
      <c r="S52" s="31">
        <v>78367</v>
      </c>
      <c r="T52" s="31">
        <v>81778</v>
      </c>
      <c r="U52" s="30">
        <v>8118</v>
      </c>
      <c r="V52" s="28">
        <v>1</v>
      </c>
      <c r="W52" s="28">
        <v>1</v>
      </c>
      <c r="X52" s="28">
        <v>1</v>
      </c>
      <c r="Y52" s="28">
        <v>2</v>
      </c>
      <c r="Z52" s="2" t="s">
        <v>435</v>
      </c>
      <c r="AA52" s="1" t="s">
        <v>436</v>
      </c>
      <c r="AB52" s="46" t="s">
        <v>437</v>
      </c>
      <c r="AC52" s="32">
        <v>42185</v>
      </c>
      <c r="AD52" s="66">
        <v>8146473038.4624119</v>
      </c>
      <c r="AE52" s="66">
        <v>21514938509.763187</v>
      </c>
      <c r="AF52" s="66">
        <v>24269410000</v>
      </c>
      <c r="AG52" s="71">
        <v>9676040000</v>
      </c>
      <c r="AH52" s="77">
        <v>64377</v>
      </c>
      <c r="AI52" s="78">
        <v>26863</v>
      </c>
      <c r="AJ52" s="77">
        <v>8118</v>
      </c>
      <c r="AK52" s="87">
        <v>140154703</v>
      </c>
    </row>
    <row r="53" spans="1:37" x14ac:dyDescent="0.25">
      <c r="A53" s="27" t="s">
        <v>409</v>
      </c>
      <c r="B53" s="28">
        <v>68</v>
      </c>
      <c r="C53" s="1" t="s">
        <v>415</v>
      </c>
      <c r="D53" s="29" t="s">
        <v>416</v>
      </c>
      <c r="E53" s="1">
        <f t="shared" si="3"/>
        <v>125</v>
      </c>
      <c r="F53" s="28">
        <v>93</v>
      </c>
      <c r="G53" s="28">
        <v>32</v>
      </c>
      <c r="H53" s="28">
        <v>1</v>
      </c>
      <c r="I53" s="28">
        <v>124</v>
      </c>
      <c r="J53" s="28">
        <f t="shared" si="4"/>
        <v>125</v>
      </c>
      <c r="K53" s="28">
        <v>9</v>
      </c>
      <c r="L53" s="30">
        <v>5248</v>
      </c>
      <c r="M53" s="30">
        <v>3445</v>
      </c>
      <c r="N53" s="30">
        <v>1803</v>
      </c>
      <c r="O53" s="30">
        <v>0</v>
      </c>
      <c r="P53" s="30">
        <v>0</v>
      </c>
      <c r="Q53" s="30">
        <f t="shared" si="5"/>
        <v>0</v>
      </c>
      <c r="R53" s="31">
        <v>79160</v>
      </c>
      <c r="S53" s="31">
        <v>1781</v>
      </c>
      <c r="T53" s="31">
        <v>77379</v>
      </c>
      <c r="U53" s="30">
        <v>2809</v>
      </c>
      <c r="V53" s="28">
        <v>2</v>
      </c>
      <c r="W53" s="28">
        <v>1</v>
      </c>
      <c r="X53" s="28">
        <v>1</v>
      </c>
      <c r="Y53" s="28">
        <v>1</v>
      </c>
      <c r="Z53" s="2" t="s">
        <v>417</v>
      </c>
      <c r="AA53" s="1" t="s">
        <v>418</v>
      </c>
      <c r="AB53" s="46" t="s">
        <v>419</v>
      </c>
      <c r="AC53" s="25">
        <v>41949</v>
      </c>
      <c r="AD53" s="66">
        <v>1086535863.4000003</v>
      </c>
      <c r="AE53" s="66">
        <v>4470124689.3999825</v>
      </c>
      <c r="AF53" s="66">
        <v>6134370000</v>
      </c>
      <c r="AG53" s="71">
        <v>9122740000</v>
      </c>
      <c r="AH53" s="77">
        <v>14414</v>
      </c>
      <c r="AI53" s="78">
        <v>25253</v>
      </c>
      <c r="AJ53" s="77">
        <v>2809</v>
      </c>
      <c r="AK53" s="87">
        <v>10429762</v>
      </c>
    </row>
    <row r="54" spans="1:37" x14ac:dyDescent="0.25">
      <c r="A54" s="27" t="s">
        <v>409</v>
      </c>
      <c r="B54" s="28">
        <v>68</v>
      </c>
      <c r="C54" s="1" t="s">
        <v>410</v>
      </c>
      <c r="D54" s="29" t="s">
        <v>411</v>
      </c>
      <c r="E54" s="1">
        <f t="shared" si="3"/>
        <v>107</v>
      </c>
      <c r="F54" s="28">
        <v>8</v>
      </c>
      <c r="G54" s="28">
        <v>99</v>
      </c>
      <c r="H54" s="28"/>
      <c r="I54" s="28">
        <v>107</v>
      </c>
      <c r="J54" s="28">
        <f t="shared" si="4"/>
        <v>107</v>
      </c>
      <c r="K54" s="28">
        <v>15</v>
      </c>
      <c r="L54" s="30">
        <v>2945</v>
      </c>
      <c r="M54" s="30">
        <v>2456</v>
      </c>
      <c r="N54" s="30">
        <v>0</v>
      </c>
      <c r="O54" s="30">
        <v>300</v>
      </c>
      <c r="P54" s="30">
        <v>189</v>
      </c>
      <c r="Q54" s="30">
        <f t="shared" si="5"/>
        <v>489</v>
      </c>
      <c r="R54" s="31">
        <v>42464</v>
      </c>
      <c r="S54" s="31">
        <v>5722</v>
      </c>
      <c r="T54" s="31">
        <v>36742</v>
      </c>
      <c r="U54" s="30">
        <v>1490</v>
      </c>
      <c r="V54" s="28">
        <v>0</v>
      </c>
      <c r="W54" s="28">
        <v>1</v>
      </c>
      <c r="X54" s="28">
        <v>1</v>
      </c>
      <c r="Y54" s="28">
        <v>1</v>
      </c>
      <c r="Z54" s="2" t="s">
        <v>412</v>
      </c>
      <c r="AA54" s="1" t="s">
        <v>413</v>
      </c>
      <c r="AB54" s="46" t="s">
        <v>414</v>
      </c>
      <c r="AC54" s="25">
        <v>42272</v>
      </c>
      <c r="AD54" s="66">
        <v>421858462.99111164</v>
      </c>
      <c r="AE54" s="66">
        <v>3008405891.5911083</v>
      </c>
      <c r="AF54" s="66">
        <v>4144745000</v>
      </c>
      <c r="AG54" s="71">
        <v>4102670000</v>
      </c>
      <c r="AH54" s="77">
        <v>10189</v>
      </c>
      <c r="AI54" s="78">
        <v>11274</v>
      </c>
      <c r="AJ54" s="77">
        <v>1490</v>
      </c>
      <c r="AK54" s="87">
        <v>14599544</v>
      </c>
    </row>
    <row r="55" spans="1:37" x14ac:dyDescent="0.25">
      <c r="A55" s="27" t="s">
        <v>409</v>
      </c>
      <c r="B55" s="28">
        <v>68</v>
      </c>
      <c r="C55" s="1" t="s">
        <v>420</v>
      </c>
      <c r="D55" s="29" t="s">
        <v>421</v>
      </c>
      <c r="E55" s="1">
        <f t="shared" si="3"/>
        <v>61</v>
      </c>
      <c r="F55" s="28">
        <v>4</v>
      </c>
      <c r="G55" s="28">
        <v>57</v>
      </c>
      <c r="H55" s="28"/>
      <c r="I55" s="28">
        <v>61</v>
      </c>
      <c r="J55" s="28">
        <f t="shared" si="4"/>
        <v>61</v>
      </c>
      <c r="K55" s="28">
        <v>13</v>
      </c>
      <c r="L55" s="30">
        <v>2808</v>
      </c>
      <c r="M55" s="30">
        <v>1649</v>
      </c>
      <c r="N55" s="30">
        <v>1159</v>
      </c>
      <c r="O55" s="30">
        <v>0</v>
      </c>
      <c r="P55" s="30">
        <v>0</v>
      </c>
      <c r="Q55" s="30">
        <f t="shared" si="5"/>
        <v>0</v>
      </c>
      <c r="R55" s="31">
        <v>31589</v>
      </c>
      <c r="S55" s="31">
        <v>1311</v>
      </c>
      <c r="T55" s="31">
        <v>30278</v>
      </c>
      <c r="U55" s="30">
        <v>1219</v>
      </c>
      <c r="V55" s="28">
        <v>0</v>
      </c>
      <c r="W55" s="28">
        <v>1</v>
      </c>
      <c r="X55" s="28">
        <v>1</v>
      </c>
      <c r="Y55" s="28">
        <v>0</v>
      </c>
      <c r="Z55" s="2" t="s">
        <v>422</v>
      </c>
      <c r="AA55" s="1" t="s">
        <v>231</v>
      </c>
      <c r="AB55" s="46" t="s">
        <v>231</v>
      </c>
      <c r="AC55" s="47"/>
      <c r="AD55" s="66">
        <v>99566420.700000003</v>
      </c>
      <c r="AE55" s="66">
        <v>2163015761.4000025</v>
      </c>
      <c r="AF55" s="66">
        <v>2872045000</v>
      </c>
      <c r="AG55" s="71">
        <v>3227400000</v>
      </c>
      <c r="AH55" s="77">
        <v>6999</v>
      </c>
      <c r="AI55" s="78">
        <v>8855</v>
      </c>
      <c r="AJ55" s="77">
        <v>1219</v>
      </c>
      <c r="AK55" s="87">
        <v>21787137</v>
      </c>
    </row>
    <row r="56" spans="1:37" x14ac:dyDescent="0.25">
      <c r="A56" s="27" t="s">
        <v>409</v>
      </c>
      <c r="B56" s="28">
        <v>68</v>
      </c>
      <c r="C56" s="1" t="s">
        <v>423</v>
      </c>
      <c r="D56" s="29" t="s">
        <v>424</v>
      </c>
      <c r="E56" s="1">
        <f t="shared" si="3"/>
        <v>62</v>
      </c>
      <c r="F56" s="28">
        <v>56</v>
      </c>
      <c r="G56" s="28">
        <v>6</v>
      </c>
      <c r="H56" s="28">
        <v>1</v>
      </c>
      <c r="I56" s="28">
        <v>61</v>
      </c>
      <c r="J56" s="28">
        <f t="shared" si="4"/>
        <v>62</v>
      </c>
      <c r="K56" s="28">
        <v>13</v>
      </c>
      <c r="L56" s="30">
        <v>2088</v>
      </c>
      <c r="M56" s="30">
        <v>1298</v>
      </c>
      <c r="N56" s="30">
        <v>150</v>
      </c>
      <c r="O56" s="30">
        <v>480</v>
      </c>
      <c r="P56" s="30">
        <v>160</v>
      </c>
      <c r="Q56" s="30">
        <f t="shared" si="5"/>
        <v>640</v>
      </c>
      <c r="R56" s="31">
        <v>23795</v>
      </c>
      <c r="S56" s="31">
        <v>4259</v>
      </c>
      <c r="T56" s="31">
        <v>19536</v>
      </c>
      <c r="U56" s="30">
        <v>808</v>
      </c>
      <c r="V56" s="28">
        <v>0</v>
      </c>
      <c r="W56" s="28">
        <v>1</v>
      </c>
      <c r="X56" s="28">
        <v>1</v>
      </c>
      <c r="Y56" s="28">
        <v>0</v>
      </c>
      <c r="Z56" s="2" t="s">
        <v>425</v>
      </c>
      <c r="AA56" s="1" t="s">
        <v>426</v>
      </c>
      <c r="AB56" s="46" t="s">
        <v>427</v>
      </c>
      <c r="AC56" s="45">
        <v>41514</v>
      </c>
      <c r="AD56" s="66">
        <v>319063388.11508679</v>
      </c>
      <c r="AE56" s="66">
        <v>1847020550.8150909</v>
      </c>
      <c r="AF56" s="66">
        <v>2407295000</v>
      </c>
      <c r="AG56" s="71">
        <v>2228380000</v>
      </c>
      <c r="AH56" s="77">
        <v>5949</v>
      </c>
      <c r="AI56" s="78">
        <v>6136</v>
      </c>
      <c r="AJ56" s="77">
        <v>808</v>
      </c>
      <c r="AK56" s="87">
        <v>30113610</v>
      </c>
    </row>
    <row r="57" spans="1:37" x14ac:dyDescent="0.25">
      <c r="A57" s="27" t="s">
        <v>438</v>
      </c>
      <c r="B57" s="28">
        <v>70</v>
      </c>
      <c r="C57" s="1" t="s">
        <v>444</v>
      </c>
      <c r="D57" s="29" t="s">
        <v>445</v>
      </c>
      <c r="E57" s="1">
        <f t="shared" si="3"/>
        <v>818</v>
      </c>
      <c r="F57" s="28">
        <v>448</v>
      </c>
      <c r="G57" s="28">
        <v>370</v>
      </c>
      <c r="H57" s="28">
        <v>7</v>
      </c>
      <c r="I57" s="28">
        <v>811</v>
      </c>
      <c r="J57" s="28">
        <f t="shared" si="4"/>
        <v>818</v>
      </c>
      <c r="K57" s="28">
        <v>12</v>
      </c>
      <c r="L57" s="30">
        <v>18232</v>
      </c>
      <c r="M57" s="30">
        <v>13152</v>
      </c>
      <c r="N57" s="30">
        <v>490</v>
      </c>
      <c r="O57" s="30">
        <v>3590</v>
      </c>
      <c r="P57" s="30">
        <v>1000</v>
      </c>
      <c r="Q57" s="30">
        <f t="shared" si="5"/>
        <v>4590</v>
      </c>
      <c r="R57" s="31">
        <v>164047</v>
      </c>
      <c r="S57" s="31">
        <v>76851</v>
      </c>
      <c r="T57" s="31">
        <v>87196</v>
      </c>
      <c r="U57" s="30">
        <v>6726</v>
      </c>
      <c r="V57" s="28">
        <v>1</v>
      </c>
      <c r="W57" s="28">
        <v>1</v>
      </c>
      <c r="X57" s="28">
        <v>0</v>
      </c>
      <c r="Y57" s="28">
        <v>1</v>
      </c>
      <c r="Z57" s="2" t="s">
        <v>446</v>
      </c>
      <c r="AA57" s="1" t="s">
        <v>447</v>
      </c>
      <c r="AB57" s="46" t="s">
        <v>448</v>
      </c>
      <c r="AC57" s="32">
        <v>41943</v>
      </c>
      <c r="AD57" s="66">
        <v>2625330041.8000031</v>
      </c>
      <c r="AE57" s="66">
        <v>15416914435.900318</v>
      </c>
      <c r="AF57" s="66">
        <v>20486565000</v>
      </c>
      <c r="AG57" s="71">
        <v>11698170000</v>
      </c>
      <c r="AH57" s="77">
        <v>51968</v>
      </c>
      <c r="AI57" s="78">
        <v>32199</v>
      </c>
      <c r="AJ57" s="77">
        <v>6726</v>
      </c>
      <c r="AK57" s="87">
        <v>41753024</v>
      </c>
    </row>
    <row r="58" spans="1:37" x14ac:dyDescent="0.25">
      <c r="A58" s="27" t="s">
        <v>438</v>
      </c>
      <c r="B58" s="28">
        <v>70</v>
      </c>
      <c r="C58" s="1" t="s">
        <v>439</v>
      </c>
      <c r="D58" s="29" t="s">
        <v>440</v>
      </c>
      <c r="E58" s="1">
        <f t="shared" si="3"/>
        <v>96</v>
      </c>
      <c r="F58" s="28">
        <v>92</v>
      </c>
      <c r="G58" s="28">
        <v>4</v>
      </c>
      <c r="H58" s="28"/>
      <c r="I58" s="28">
        <v>96</v>
      </c>
      <c r="J58" s="28">
        <f t="shared" si="4"/>
        <v>96</v>
      </c>
      <c r="K58" s="28">
        <v>20</v>
      </c>
      <c r="L58" s="30">
        <v>6532</v>
      </c>
      <c r="M58" s="30">
        <v>2701</v>
      </c>
      <c r="N58" s="30">
        <v>0</v>
      </c>
      <c r="O58" s="30">
        <v>3220</v>
      </c>
      <c r="P58" s="30">
        <v>611</v>
      </c>
      <c r="Q58" s="30">
        <f t="shared" si="5"/>
        <v>3831</v>
      </c>
      <c r="R58" s="31">
        <v>53119</v>
      </c>
      <c r="S58" s="31">
        <v>6210</v>
      </c>
      <c r="T58" s="31">
        <v>46909</v>
      </c>
      <c r="U58" s="30">
        <v>2005</v>
      </c>
      <c r="V58" s="28">
        <v>1</v>
      </c>
      <c r="W58" s="28">
        <v>1</v>
      </c>
      <c r="X58" s="28">
        <v>0</v>
      </c>
      <c r="Y58" s="28">
        <v>0</v>
      </c>
      <c r="Z58" s="2" t="s">
        <v>441</v>
      </c>
      <c r="AA58" s="1" t="s">
        <v>442</v>
      </c>
      <c r="AB58" s="46" t="s">
        <v>443</v>
      </c>
      <c r="AC58" s="32">
        <v>42338</v>
      </c>
      <c r="AD58" s="66">
        <v>709266351.5</v>
      </c>
      <c r="AE58" s="66">
        <v>3527280221.299994</v>
      </c>
      <c r="AF58" s="66">
        <v>4989325000</v>
      </c>
      <c r="AG58" s="71">
        <v>5252940000</v>
      </c>
      <c r="AH58" s="77">
        <v>12115</v>
      </c>
      <c r="AI58" s="78">
        <v>14493</v>
      </c>
      <c r="AJ58" s="77">
        <v>2005</v>
      </c>
      <c r="AK58" s="87">
        <v>27822829</v>
      </c>
    </row>
    <row r="59" spans="1:37" x14ac:dyDescent="0.25">
      <c r="A59" s="27" t="s">
        <v>449</v>
      </c>
      <c r="B59" s="28">
        <v>73</v>
      </c>
      <c r="C59" s="1" t="s">
        <v>453</v>
      </c>
      <c r="D59" s="29" t="s">
        <v>454</v>
      </c>
      <c r="E59" s="1">
        <f t="shared" si="3"/>
        <v>1902</v>
      </c>
      <c r="F59" s="28">
        <v>628</v>
      </c>
      <c r="G59" s="28">
        <v>1274</v>
      </c>
      <c r="H59" s="28">
        <v>8</v>
      </c>
      <c r="I59" s="28">
        <v>1894</v>
      </c>
      <c r="J59" s="28">
        <f t="shared" si="4"/>
        <v>1902</v>
      </c>
      <c r="K59" s="28">
        <v>8</v>
      </c>
      <c r="L59" s="30">
        <v>23513</v>
      </c>
      <c r="M59" s="30">
        <v>21319</v>
      </c>
      <c r="N59" s="30">
        <v>599</v>
      </c>
      <c r="O59" s="30">
        <v>1080</v>
      </c>
      <c r="P59" s="30">
        <v>515</v>
      </c>
      <c r="Q59" s="30">
        <f t="shared" si="5"/>
        <v>1595</v>
      </c>
      <c r="R59" s="31">
        <v>192923</v>
      </c>
      <c r="S59" s="31">
        <v>88486</v>
      </c>
      <c r="T59" s="31">
        <v>104437</v>
      </c>
      <c r="U59" s="30">
        <v>8162</v>
      </c>
      <c r="V59" s="28">
        <v>1</v>
      </c>
      <c r="W59" s="28">
        <v>1</v>
      </c>
      <c r="X59" s="28">
        <v>1</v>
      </c>
      <c r="Y59" s="28">
        <v>0</v>
      </c>
      <c r="Z59" s="2" t="s">
        <v>455</v>
      </c>
      <c r="AA59" s="1" t="s">
        <v>456</v>
      </c>
      <c r="AB59" s="46" t="s">
        <v>457</v>
      </c>
      <c r="AC59" s="32">
        <v>42733</v>
      </c>
      <c r="AD59" s="66">
        <v>4997541890.4000044</v>
      </c>
      <c r="AE59" s="66">
        <v>25405422945.400978</v>
      </c>
      <c r="AF59" s="66">
        <v>27314650000</v>
      </c>
      <c r="AG59" s="71">
        <v>12338700000</v>
      </c>
      <c r="AH59" s="77">
        <v>70980</v>
      </c>
      <c r="AI59" s="78">
        <v>34540</v>
      </c>
      <c r="AJ59" s="77">
        <v>8162</v>
      </c>
      <c r="AK59" s="87">
        <v>67964261</v>
      </c>
    </row>
    <row r="60" spans="1:37" x14ac:dyDescent="0.25">
      <c r="A60" s="27" t="s">
        <v>449</v>
      </c>
      <c r="B60" s="28">
        <v>73</v>
      </c>
      <c r="C60" s="1" t="s">
        <v>450</v>
      </c>
      <c r="D60" s="29" t="s">
        <v>451</v>
      </c>
      <c r="E60" s="1">
        <f t="shared" si="3"/>
        <v>219</v>
      </c>
      <c r="F60" s="28">
        <v>105</v>
      </c>
      <c r="G60" s="28">
        <v>114</v>
      </c>
      <c r="H60" s="28"/>
      <c r="I60" s="28">
        <v>219</v>
      </c>
      <c r="J60" s="28">
        <f t="shared" si="4"/>
        <v>219</v>
      </c>
      <c r="K60" s="28">
        <v>12</v>
      </c>
      <c r="L60" s="30">
        <v>6304</v>
      </c>
      <c r="M60" s="30">
        <v>4954</v>
      </c>
      <c r="N60" s="30">
        <v>0</v>
      </c>
      <c r="O60" s="30">
        <v>1010</v>
      </c>
      <c r="P60" s="30">
        <v>340</v>
      </c>
      <c r="Q60" s="30">
        <f t="shared" si="5"/>
        <v>1350</v>
      </c>
      <c r="R60" s="31">
        <v>88204</v>
      </c>
      <c r="S60" s="31">
        <v>7812</v>
      </c>
      <c r="T60" s="31">
        <v>80392</v>
      </c>
      <c r="U60" s="30">
        <v>3179</v>
      </c>
      <c r="V60" s="28">
        <v>2</v>
      </c>
      <c r="W60" s="28">
        <v>1</v>
      </c>
      <c r="X60" s="28">
        <v>1</v>
      </c>
      <c r="Y60" s="28">
        <v>2</v>
      </c>
      <c r="Z60" s="2" t="s">
        <v>452</v>
      </c>
      <c r="AA60" s="1" t="s">
        <v>29</v>
      </c>
      <c r="AB60" s="46" t="s">
        <v>29</v>
      </c>
      <c r="AC60" s="32"/>
      <c r="AD60" s="66">
        <v>817795358.79999995</v>
      </c>
      <c r="AE60" s="66">
        <v>6357689802.6999607</v>
      </c>
      <c r="AF60" s="66">
        <v>8365170000</v>
      </c>
      <c r="AG60" s="71">
        <v>8762600000</v>
      </c>
      <c r="AH60" s="77">
        <v>20524</v>
      </c>
      <c r="AI60" s="78">
        <v>24120</v>
      </c>
      <c r="AJ60" s="77">
        <v>3179</v>
      </c>
      <c r="AK60" s="87">
        <v>118126429</v>
      </c>
    </row>
    <row r="61" spans="1:37" x14ac:dyDescent="0.25">
      <c r="A61" s="27" t="s">
        <v>188</v>
      </c>
      <c r="B61" s="28">
        <v>76</v>
      </c>
      <c r="C61" s="1" t="s">
        <v>474</v>
      </c>
      <c r="D61" s="29" t="s">
        <v>475</v>
      </c>
      <c r="E61" s="1">
        <f t="shared" si="3"/>
        <v>1254</v>
      </c>
      <c r="F61" s="28">
        <v>208</v>
      </c>
      <c r="G61" s="28">
        <v>1046</v>
      </c>
      <c r="H61" s="28">
        <v>24</v>
      </c>
      <c r="I61" s="28">
        <v>1230</v>
      </c>
      <c r="J61" s="28">
        <f t="shared" si="4"/>
        <v>1254</v>
      </c>
      <c r="K61" s="28">
        <v>7</v>
      </c>
      <c r="L61" s="30">
        <v>39609</v>
      </c>
      <c r="M61" s="30">
        <v>18936</v>
      </c>
      <c r="N61" s="30">
        <v>2208</v>
      </c>
      <c r="O61" s="30">
        <v>15540</v>
      </c>
      <c r="P61" s="30">
        <v>2925</v>
      </c>
      <c r="Q61" s="30">
        <f t="shared" si="5"/>
        <v>18465</v>
      </c>
      <c r="R61" s="31">
        <v>181947</v>
      </c>
      <c r="S61" s="31">
        <v>65995</v>
      </c>
      <c r="T61" s="31">
        <v>115952</v>
      </c>
      <c r="U61" s="30">
        <v>7353</v>
      </c>
      <c r="V61" s="28">
        <v>1</v>
      </c>
      <c r="W61" s="28">
        <v>1</v>
      </c>
      <c r="X61" s="28">
        <v>0</v>
      </c>
      <c r="Y61" s="28">
        <v>1</v>
      </c>
      <c r="Z61" s="2" t="s">
        <v>476</v>
      </c>
      <c r="AA61" s="1" t="s">
        <v>477</v>
      </c>
      <c r="AB61" s="46" t="s">
        <v>478</v>
      </c>
      <c r="AC61" s="32"/>
      <c r="AD61" s="66">
        <v>6845178552.8000002</v>
      </c>
      <c r="AE61" s="66">
        <v>16663276751.900417</v>
      </c>
      <c r="AF61" s="66">
        <v>21271965000</v>
      </c>
      <c r="AG61" s="71">
        <v>11341110000</v>
      </c>
      <c r="AH61" s="77">
        <v>54548</v>
      </c>
      <c r="AI61" s="78">
        <v>31467</v>
      </c>
      <c r="AJ61" s="77">
        <v>7353</v>
      </c>
      <c r="AK61" s="87">
        <v>98351657</v>
      </c>
    </row>
    <row r="62" spans="1:37" x14ac:dyDescent="0.25">
      <c r="A62" s="27" t="s">
        <v>188</v>
      </c>
      <c r="B62" s="28">
        <v>76</v>
      </c>
      <c r="C62" s="1" t="s">
        <v>194</v>
      </c>
      <c r="D62" s="29" t="s">
        <v>195</v>
      </c>
      <c r="E62" s="1">
        <f t="shared" si="3"/>
        <v>335</v>
      </c>
      <c r="F62" s="28">
        <v>335</v>
      </c>
      <c r="G62" s="28">
        <v>0</v>
      </c>
      <c r="H62" s="28">
        <v>12</v>
      </c>
      <c r="I62" s="28">
        <v>323</v>
      </c>
      <c r="J62" s="28">
        <f t="shared" si="4"/>
        <v>335</v>
      </c>
      <c r="K62" s="28">
        <v>18</v>
      </c>
      <c r="L62" s="30">
        <v>20544</v>
      </c>
      <c r="M62" s="30">
        <v>12614</v>
      </c>
      <c r="N62" s="30">
        <v>0</v>
      </c>
      <c r="O62" s="30">
        <v>5010</v>
      </c>
      <c r="P62" s="30">
        <v>2920</v>
      </c>
      <c r="Q62" s="30">
        <f t="shared" si="5"/>
        <v>7930</v>
      </c>
      <c r="R62" s="31">
        <v>195833</v>
      </c>
      <c r="S62" s="31">
        <v>9803</v>
      </c>
      <c r="T62" s="31">
        <v>186030</v>
      </c>
      <c r="U62" s="30">
        <v>6422</v>
      </c>
      <c r="V62" s="28">
        <v>2</v>
      </c>
      <c r="W62" s="28">
        <v>1</v>
      </c>
      <c r="X62" s="28">
        <v>2</v>
      </c>
      <c r="Y62" s="28">
        <v>3</v>
      </c>
      <c r="Z62" s="2" t="s">
        <v>196</v>
      </c>
      <c r="AA62" s="1" t="s">
        <v>197</v>
      </c>
      <c r="AB62" s="46" t="s">
        <v>198</v>
      </c>
      <c r="AC62" s="25">
        <v>42004</v>
      </c>
      <c r="AD62" s="66">
        <v>5275676166.727664</v>
      </c>
      <c r="AE62" s="66">
        <v>12231011523.527714</v>
      </c>
      <c r="AF62" s="66">
        <v>15688915000</v>
      </c>
      <c r="AG62" s="71">
        <v>22043560000</v>
      </c>
      <c r="AH62" s="77">
        <v>36888</v>
      </c>
      <c r="AI62" s="78">
        <v>61182</v>
      </c>
      <c r="AJ62" s="77">
        <v>6422</v>
      </c>
      <c r="AK62" s="87">
        <v>175256187</v>
      </c>
    </row>
    <row r="63" spans="1:37" x14ac:dyDescent="0.25">
      <c r="A63" s="27" t="s">
        <v>188</v>
      </c>
      <c r="B63" s="28">
        <v>76</v>
      </c>
      <c r="C63" s="1" t="s">
        <v>458</v>
      </c>
      <c r="D63" s="29" t="s">
        <v>459</v>
      </c>
      <c r="E63" s="1">
        <f t="shared" si="3"/>
        <v>209</v>
      </c>
      <c r="F63" s="28">
        <v>45</v>
      </c>
      <c r="G63" s="28">
        <v>164</v>
      </c>
      <c r="H63" s="28">
        <v>6</v>
      </c>
      <c r="I63" s="28">
        <v>203</v>
      </c>
      <c r="J63" s="28">
        <f t="shared" si="4"/>
        <v>209</v>
      </c>
      <c r="K63" s="28">
        <v>15</v>
      </c>
      <c r="L63" s="30">
        <v>4465</v>
      </c>
      <c r="M63" s="30">
        <v>3325</v>
      </c>
      <c r="N63" s="30">
        <v>0</v>
      </c>
      <c r="O63" s="30">
        <v>470</v>
      </c>
      <c r="P63" s="30">
        <v>670</v>
      </c>
      <c r="Q63" s="30">
        <f t="shared" si="5"/>
        <v>1140</v>
      </c>
      <c r="R63" s="31">
        <v>55417</v>
      </c>
      <c r="S63" s="31">
        <v>16891</v>
      </c>
      <c r="T63" s="31">
        <v>38526</v>
      </c>
      <c r="U63" s="30">
        <v>2192</v>
      </c>
      <c r="V63" s="28">
        <v>0</v>
      </c>
      <c r="W63" s="28">
        <v>1</v>
      </c>
      <c r="X63" s="28">
        <v>0</v>
      </c>
      <c r="Y63" s="28"/>
      <c r="Z63" s="2" t="s">
        <v>460</v>
      </c>
      <c r="AA63" s="1" t="s">
        <v>231</v>
      </c>
      <c r="AB63" s="46" t="s">
        <v>231</v>
      </c>
      <c r="AC63" s="25"/>
      <c r="AD63" s="66">
        <v>420649471.69999999</v>
      </c>
      <c r="AE63" s="66">
        <v>3992580733.4999704</v>
      </c>
      <c r="AF63" s="66">
        <v>6014415000</v>
      </c>
      <c r="AG63" s="71">
        <v>4753870000</v>
      </c>
      <c r="AH63" s="77">
        <v>14938</v>
      </c>
      <c r="AI63" s="78">
        <v>13139</v>
      </c>
      <c r="AJ63" s="77">
        <v>2192</v>
      </c>
      <c r="AK63" s="87">
        <v>50556618</v>
      </c>
    </row>
    <row r="64" spans="1:37" x14ac:dyDescent="0.25">
      <c r="A64" s="27" t="s">
        <v>188</v>
      </c>
      <c r="B64" s="28">
        <v>76</v>
      </c>
      <c r="C64" s="1" t="s">
        <v>189</v>
      </c>
      <c r="D64" s="29" t="s">
        <v>190</v>
      </c>
      <c r="E64" s="1">
        <f t="shared" si="3"/>
        <v>66</v>
      </c>
      <c r="F64" s="28">
        <v>5</v>
      </c>
      <c r="G64" s="28">
        <v>61</v>
      </c>
      <c r="H64" s="28">
        <v>4</v>
      </c>
      <c r="I64" s="28">
        <v>62</v>
      </c>
      <c r="J64" s="28">
        <f t="shared" si="4"/>
        <v>66</v>
      </c>
      <c r="K64" s="28">
        <v>12</v>
      </c>
      <c r="L64" s="30">
        <v>2140</v>
      </c>
      <c r="M64" s="30">
        <v>1601</v>
      </c>
      <c r="N64" s="30">
        <v>164</v>
      </c>
      <c r="O64" s="30">
        <v>300</v>
      </c>
      <c r="P64" s="30">
        <v>75</v>
      </c>
      <c r="Q64" s="30">
        <f t="shared" si="5"/>
        <v>375</v>
      </c>
      <c r="R64" s="31">
        <v>19888</v>
      </c>
      <c r="S64" s="31">
        <v>3227</v>
      </c>
      <c r="T64" s="31">
        <v>16661</v>
      </c>
      <c r="U64" s="30">
        <v>716</v>
      </c>
      <c r="V64" s="28">
        <v>2</v>
      </c>
      <c r="W64" s="28">
        <v>1</v>
      </c>
      <c r="X64" s="28">
        <v>1</v>
      </c>
      <c r="Y64" s="28">
        <v>0</v>
      </c>
      <c r="Z64" s="2" t="s">
        <v>191</v>
      </c>
      <c r="AA64" s="1" t="s">
        <v>192</v>
      </c>
      <c r="AB64" s="46" t="s">
        <v>193</v>
      </c>
      <c r="AC64" s="25">
        <v>42307</v>
      </c>
      <c r="AD64" s="66">
        <v>673415874.29999995</v>
      </c>
      <c r="AE64" s="66">
        <v>2085675495.0000036</v>
      </c>
      <c r="AF64" s="66">
        <v>2034945000</v>
      </c>
      <c r="AG64" s="71">
        <v>1835460000</v>
      </c>
      <c r="AH64" s="77">
        <v>5054</v>
      </c>
      <c r="AI64" s="78">
        <v>5062</v>
      </c>
      <c r="AJ64" s="77">
        <v>716</v>
      </c>
      <c r="AK64" s="87">
        <v>17955260</v>
      </c>
    </row>
    <row r="65" spans="1:37" x14ac:dyDescent="0.25">
      <c r="A65" s="27" t="s">
        <v>188</v>
      </c>
      <c r="B65" s="28">
        <v>76</v>
      </c>
      <c r="C65" s="1" t="s">
        <v>199</v>
      </c>
      <c r="D65" s="29" t="s">
        <v>200</v>
      </c>
      <c r="E65" s="1">
        <f t="shared" si="3"/>
        <v>45</v>
      </c>
      <c r="F65" s="28"/>
      <c r="G65" s="28">
        <v>45</v>
      </c>
      <c r="H65" s="28"/>
      <c r="I65" s="28">
        <v>45</v>
      </c>
      <c r="J65" s="28">
        <f t="shared" si="4"/>
        <v>45</v>
      </c>
      <c r="K65" s="28">
        <v>10</v>
      </c>
      <c r="L65" s="30">
        <v>4887</v>
      </c>
      <c r="M65" s="30">
        <v>1282</v>
      </c>
      <c r="N65" s="30">
        <v>182</v>
      </c>
      <c r="O65" s="30">
        <v>3400</v>
      </c>
      <c r="P65" s="30">
        <v>23</v>
      </c>
      <c r="Q65" s="30">
        <f t="shared" si="5"/>
        <v>3423</v>
      </c>
      <c r="R65" s="31">
        <v>22907</v>
      </c>
      <c r="S65" s="31">
        <v>1340</v>
      </c>
      <c r="T65" s="31">
        <v>21567</v>
      </c>
      <c r="U65" s="30">
        <v>752</v>
      </c>
      <c r="V65" s="28">
        <v>0</v>
      </c>
      <c r="W65" s="28">
        <v>1</v>
      </c>
      <c r="X65" s="28">
        <v>1</v>
      </c>
      <c r="Y65" s="28">
        <v>1</v>
      </c>
      <c r="Z65" s="2" t="s">
        <v>201</v>
      </c>
      <c r="AA65" s="1" t="s">
        <v>202</v>
      </c>
      <c r="AB65" s="46" t="s">
        <v>203</v>
      </c>
      <c r="AC65" s="25">
        <v>41577</v>
      </c>
      <c r="AD65" s="66">
        <v>1520631808.6999998</v>
      </c>
      <c r="AE65" s="66">
        <v>1831017973.8000031</v>
      </c>
      <c r="AF65" s="66">
        <v>2279090000</v>
      </c>
      <c r="AG65" s="71">
        <v>2149730000</v>
      </c>
      <c r="AH65" s="77">
        <v>5748</v>
      </c>
      <c r="AI65" s="78">
        <v>5781</v>
      </c>
      <c r="AJ65" s="77">
        <v>752</v>
      </c>
      <c r="AK65" s="87">
        <v>14592370</v>
      </c>
    </row>
    <row r="66" spans="1:37" x14ac:dyDescent="0.25">
      <c r="A66" s="27" t="s">
        <v>188</v>
      </c>
      <c r="B66" s="28">
        <v>76</v>
      </c>
      <c r="C66" s="1" t="s">
        <v>464</v>
      </c>
      <c r="D66" s="29" t="s">
        <v>465</v>
      </c>
      <c r="E66" s="1">
        <f t="shared" ref="E66:E97" si="6">F66+G66</f>
        <v>115</v>
      </c>
      <c r="F66" s="28">
        <v>107</v>
      </c>
      <c r="G66" s="28">
        <v>8</v>
      </c>
      <c r="H66" s="28">
        <v>2</v>
      </c>
      <c r="I66" s="28">
        <v>113</v>
      </c>
      <c r="J66" s="28">
        <f t="shared" ref="J66:J97" si="7">SUM(I66+H66)</f>
        <v>115</v>
      </c>
      <c r="K66" s="28">
        <v>11</v>
      </c>
      <c r="L66" s="30">
        <v>6902</v>
      </c>
      <c r="M66" s="30">
        <v>2967</v>
      </c>
      <c r="N66" s="30">
        <v>1850</v>
      </c>
      <c r="O66" s="30">
        <v>1600</v>
      </c>
      <c r="P66" s="30">
        <v>485</v>
      </c>
      <c r="Q66" s="30">
        <f t="shared" ref="Q66:Q97" si="8">+O66+P66</f>
        <v>2085</v>
      </c>
      <c r="R66" s="31">
        <v>47589</v>
      </c>
      <c r="S66" s="31">
        <v>10060</v>
      </c>
      <c r="T66" s="31">
        <v>37529</v>
      </c>
      <c r="U66" s="30">
        <v>1705</v>
      </c>
      <c r="V66" s="28">
        <v>0</v>
      </c>
      <c r="W66" s="28">
        <v>1</v>
      </c>
      <c r="X66" s="28">
        <v>1</v>
      </c>
      <c r="Y66" s="28">
        <v>1</v>
      </c>
      <c r="Z66" s="2" t="s">
        <v>466</v>
      </c>
      <c r="AA66" s="1" t="s">
        <v>467</v>
      </c>
      <c r="AB66" s="46" t="s">
        <v>468</v>
      </c>
      <c r="AC66" s="32">
        <v>42368</v>
      </c>
      <c r="AD66" s="66">
        <v>740961494.70000005</v>
      </c>
      <c r="AE66" s="66">
        <v>4197991286.8999834</v>
      </c>
      <c r="AF66" s="66">
        <v>4735445000</v>
      </c>
      <c r="AG66" s="71">
        <v>4457200000</v>
      </c>
      <c r="AH66" s="77">
        <v>11654</v>
      </c>
      <c r="AI66" s="78">
        <v>12265</v>
      </c>
      <c r="AJ66" s="77">
        <v>1705</v>
      </c>
      <c r="AK66" s="87">
        <v>113925635</v>
      </c>
    </row>
    <row r="67" spans="1:37" x14ac:dyDescent="0.25">
      <c r="A67" s="27" t="s">
        <v>188</v>
      </c>
      <c r="B67" s="28">
        <v>76</v>
      </c>
      <c r="C67" s="1" t="s">
        <v>469</v>
      </c>
      <c r="D67" s="29" t="s">
        <v>470</v>
      </c>
      <c r="E67" s="1">
        <f t="shared" si="6"/>
        <v>117</v>
      </c>
      <c r="F67" s="28">
        <v>80</v>
      </c>
      <c r="G67" s="28">
        <v>37</v>
      </c>
      <c r="H67" s="28">
        <v>1</v>
      </c>
      <c r="I67" s="28">
        <v>116</v>
      </c>
      <c r="J67" s="28">
        <f t="shared" si="7"/>
        <v>117</v>
      </c>
      <c r="K67" s="28">
        <v>9</v>
      </c>
      <c r="L67" s="30">
        <v>3761</v>
      </c>
      <c r="M67" s="30">
        <v>2503</v>
      </c>
      <c r="N67" s="30">
        <v>620</v>
      </c>
      <c r="O67" s="30">
        <v>510</v>
      </c>
      <c r="P67" s="30">
        <v>128</v>
      </c>
      <c r="Q67" s="30">
        <f t="shared" si="8"/>
        <v>638</v>
      </c>
      <c r="R67" s="31">
        <v>35565</v>
      </c>
      <c r="S67" s="31">
        <v>6852</v>
      </c>
      <c r="T67" s="31">
        <v>28713</v>
      </c>
      <c r="U67" s="30">
        <v>1136</v>
      </c>
      <c r="V67" s="28">
        <v>1</v>
      </c>
      <c r="W67" s="28">
        <v>1</v>
      </c>
      <c r="X67" s="28">
        <v>1</v>
      </c>
      <c r="Y67" s="28">
        <v>1</v>
      </c>
      <c r="Z67" s="2" t="s">
        <v>471</v>
      </c>
      <c r="AA67" s="1" t="s">
        <v>472</v>
      </c>
      <c r="AB67" s="46" t="s">
        <v>473</v>
      </c>
      <c r="AC67" s="32">
        <v>42356</v>
      </c>
      <c r="AD67" s="66">
        <v>797864926.45973992</v>
      </c>
      <c r="AE67" s="66">
        <v>3361441152.6597276</v>
      </c>
      <c r="AF67" s="66">
        <v>3596670000</v>
      </c>
      <c r="AG67" s="71">
        <v>3336850000</v>
      </c>
      <c r="AH67" s="77">
        <v>8899</v>
      </c>
      <c r="AI67" s="78">
        <v>9220</v>
      </c>
      <c r="AJ67" s="77">
        <v>1136</v>
      </c>
      <c r="AK67" s="87">
        <v>10871579</v>
      </c>
    </row>
    <row r="68" spans="1:37" x14ac:dyDescent="0.25">
      <c r="A68" s="33" t="s">
        <v>227</v>
      </c>
      <c r="B68" s="20">
        <v>81</v>
      </c>
      <c r="C68" s="1" t="s">
        <v>228</v>
      </c>
      <c r="D68" s="29" t="s">
        <v>229</v>
      </c>
      <c r="E68" s="1">
        <f t="shared" si="6"/>
        <v>471</v>
      </c>
      <c r="F68" s="28">
        <v>100</v>
      </c>
      <c r="G68" s="28">
        <v>371</v>
      </c>
      <c r="H68" s="28">
        <v>19</v>
      </c>
      <c r="I68" s="28">
        <v>452</v>
      </c>
      <c r="J68" s="28">
        <f t="shared" si="7"/>
        <v>471</v>
      </c>
      <c r="K68" s="28">
        <v>8</v>
      </c>
      <c r="L68" s="30">
        <v>5992</v>
      </c>
      <c r="M68" s="30">
        <v>5353</v>
      </c>
      <c r="N68" s="30">
        <v>639</v>
      </c>
      <c r="O68" s="30">
        <v>0</v>
      </c>
      <c r="P68" s="30">
        <v>0</v>
      </c>
      <c r="Q68" s="30">
        <f t="shared" si="8"/>
        <v>0</v>
      </c>
      <c r="R68" s="31">
        <v>58391</v>
      </c>
      <c r="S68" s="31">
        <v>21009</v>
      </c>
      <c r="T68" s="31">
        <v>37382</v>
      </c>
      <c r="U68" s="30">
        <v>2418</v>
      </c>
      <c r="V68" s="28">
        <v>1</v>
      </c>
      <c r="W68" s="28">
        <v>2</v>
      </c>
      <c r="X68" s="28">
        <v>0</v>
      </c>
      <c r="Y68" s="28">
        <v>2</v>
      </c>
      <c r="Z68" s="2" t="s">
        <v>230</v>
      </c>
      <c r="AA68" s="1" t="s">
        <v>231</v>
      </c>
      <c r="AB68" s="46" t="s">
        <v>231</v>
      </c>
      <c r="AC68" s="25"/>
      <c r="AD68" s="66">
        <v>1156446727.8999999</v>
      </c>
      <c r="AE68" s="66">
        <v>6008233511.9999428</v>
      </c>
      <c r="AF68" s="66">
        <v>7815060000</v>
      </c>
      <c r="AG68" s="71">
        <v>4160090000</v>
      </c>
      <c r="AH68" s="77">
        <v>20457</v>
      </c>
      <c r="AI68" s="78">
        <v>11373</v>
      </c>
      <c r="AJ68" s="77">
        <v>2418</v>
      </c>
      <c r="AK68" s="87">
        <v>489992</v>
      </c>
    </row>
    <row r="69" spans="1:37" x14ac:dyDescent="0.25">
      <c r="A69" s="42" t="s">
        <v>291</v>
      </c>
      <c r="B69" s="20">
        <v>85</v>
      </c>
      <c r="C69" s="1" t="s">
        <v>292</v>
      </c>
      <c r="D69" s="29" t="s">
        <v>293</v>
      </c>
      <c r="E69" s="1">
        <f t="shared" si="6"/>
        <v>531</v>
      </c>
      <c r="F69" s="28">
        <v>94</v>
      </c>
      <c r="G69" s="28">
        <v>437</v>
      </c>
      <c r="H69" s="28">
        <v>30</v>
      </c>
      <c r="I69" s="28">
        <v>501</v>
      </c>
      <c r="J69" s="28">
        <f t="shared" si="7"/>
        <v>531</v>
      </c>
      <c r="K69" s="28">
        <v>4</v>
      </c>
      <c r="L69" s="30">
        <v>8761</v>
      </c>
      <c r="M69" s="30">
        <v>5821</v>
      </c>
      <c r="N69" s="30">
        <v>200</v>
      </c>
      <c r="O69" s="30">
        <v>1100</v>
      </c>
      <c r="P69" s="30">
        <v>1640</v>
      </c>
      <c r="Q69" s="30">
        <f t="shared" si="8"/>
        <v>2740</v>
      </c>
      <c r="R69" s="31">
        <v>60568</v>
      </c>
      <c r="S69" s="31">
        <v>18449</v>
      </c>
      <c r="T69" s="31">
        <v>42119</v>
      </c>
      <c r="U69" s="30">
        <v>2530</v>
      </c>
      <c r="V69" s="28">
        <v>2</v>
      </c>
      <c r="W69" s="28">
        <v>1</v>
      </c>
      <c r="X69" s="28">
        <v>1</v>
      </c>
      <c r="Y69" s="28">
        <v>1</v>
      </c>
      <c r="Z69" s="2" t="s">
        <v>294</v>
      </c>
      <c r="AA69" s="1" t="s">
        <v>295</v>
      </c>
      <c r="AB69" s="46" t="s">
        <v>296</v>
      </c>
      <c r="AC69" s="25">
        <v>41996</v>
      </c>
      <c r="AD69" s="66">
        <v>2536206221.7000003</v>
      </c>
      <c r="AE69" s="66">
        <v>5224806123.1999588</v>
      </c>
      <c r="AF69" s="66">
        <v>7789540000</v>
      </c>
      <c r="AG69" s="71">
        <v>4607130000</v>
      </c>
      <c r="AH69" s="77">
        <v>20388</v>
      </c>
      <c r="AI69" s="78">
        <v>12511</v>
      </c>
      <c r="AJ69" s="77">
        <v>2530</v>
      </c>
      <c r="AK69" s="87">
        <v>20099700</v>
      </c>
    </row>
    <row r="70" spans="1:37" x14ac:dyDescent="0.25">
      <c r="A70" s="27" t="s">
        <v>171</v>
      </c>
      <c r="B70" s="28">
        <v>86</v>
      </c>
      <c r="C70" s="1" t="s">
        <v>380</v>
      </c>
      <c r="D70" s="29" t="s">
        <v>381</v>
      </c>
      <c r="E70" s="1">
        <f t="shared" si="6"/>
        <v>948</v>
      </c>
      <c r="F70" s="28">
        <v>171</v>
      </c>
      <c r="G70" s="28">
        <v>777</v>
      </c>
      <c r="H70" s="28">
        <v>50</v>
      </c>
      <c r="I70" s="28">
        <v>898</v>
      </c>
      <c r="J70" s="28">
        <f t="shared" si="7"/>
        <v>948</v>
      </c>
      <c r="K70" s="28">
        <v>7</v>
      </c>
      <c r="L70" s="30">
        <v>12055</v>
      </c>
      <c r="M70" s="30">
        <v>8632</v>
      </c>
      <c r="N70" s="30">
        <v>13</v>
      </c>
      <c r="O70" s="30">
        <v>2580</v>
      </c>
      <c r="P70" s="30">
        <v>830</v>
      </c>
      <c r="Q70" s="30">
        <f t="shared" si="8"/>
        <v>3410</v>
      </c>
      <c r="R70" s="31">
        <v>81865</v>
      </c>
      <c r="S70" s="31">
        <v>34420</v>
      </c>
      <c r="T70" s="31">
        <v>47445</v>
      </c>
      <c r="U70" s="30">
        <v>3835</v>
      </c>
      <c r="V70" s="28">
        <v>1</v>
      </c>
      <c r="W70" s="28">
        <v>0</v>
      </c>
      <c r="X70" s="28">
        <v>0</v>
      </c>
      <c r="Y70" s="28">
        <v>4</v>
      </c>
      <c r="Z70" s="2" t="s">
        <v>382</v>
      </c>
      <c r="AA70" s="1" t="s">
        <v>383</v>
      </c>
      <c r="AB70" s="46" t="s">
        <v>384</v>
      </c>
      <c r="AC70" s="32">
        <v>42335</v>
      </c>
      <c r="AD70" s="66">
        <v>1544873054.062067</v>
      </c>
      <c r="AE70" s="66">
        <v>11637749239.762224</v>
      </c>
      <c r="AF70" s="66">
        <v>11513865000</v>
      </c>
      <c r="AG70" s="71">
        <v>5553900000</v>
      </c>
      <c r="AH70" s="77">
        <v>30328</v>
      </c>
      <c r="AI70" s="78">
        <v>15205</v>
      </c>
      <c r="AJ70" s="77">
        <v>3835</v>
      </c>
      <c r="AK70" s="87">
        <v>56418586</v>
      </c>
    </row>
    <row r="71" spans="1:37" ht="21" customHeight="1" x14ac:dyDescent="0.25">
      <c r="A71" s="34" t="s">
        <v>30</v>
      </c>
      <c r="B71" s="35">
        <v>88</v>
      </c>
      <c r="C71" s="36" t="s">
        <v>31</v>
      </c>
      <c r="D71" s="21" t="s">
        <v>32</v>
      </c>
      <c r="E71" s="3">
        <f t="shared" si="6"/>
        <v>25</v>
      </c>
      <c r="F71" s="22">
        <v>24</v>
      </c>
      <c r="G71" s="22">
        <v>1</v>
      </c>
      <c r="H71" s="22"/>
      <c r="I71" s="22">
        <v>25</v>
      </c>
      <c r="J71" s="22">
        <f t="shared" si="7"/>
        <v>25</v>
      </c>
      <c r="K71" s="22">
        <v>2</v>
      </c>
      <c r="L71" s="23">
        <v>6628</v>
      </c>
      <c r="M71" s="23">
        <v>1090</v>
      </c>
      <c r="N71" s="23">
        <v>828</v>
      </c>
      <c r="O71" s="23">
        <v>4710</v>
      </c>
      <c r="P71" s="23">
        <v>0</v>
      </c>
      <c r="Q71" s="23">
        <f t="shared" si="8"/>
        <v>4710</v>
      </c>
      <c r="R71" s="24">
        <v>9814</v>
      </c>
      <c r="S71" s="24">
        <v>5106</v>
      </c>
      <c r="T71" s="24">
        <v>4708</v>
      </c>
      <c r="U71" s="23">
        <v>414</v>
      </c>
      <c r="V71" s="22">
        <v>1</v>
      </c>
      <c r="W71" s="22">
        <v>1</v>
      </c>
      <c r="X71" s="22">
        <v>1</v>
      </c>
      <c r="Y71" s="22">
        <v>1</v>
      </c>
      <c r="Z71" s="4" t="s">
        <v>33</v>
      </c>
      <c r="AA71" s="3" t="s">
        <v>34</v>
      </c>
      <c r="AB71" s="4" t="s">
        <v>35</v>
      </c>
      <c r="AC71" s="32">
        <v>41242</v>
      </c>
      <c r="AD71" s="89">
        <v>70362898.400000006</v>
      </c>
      <c r="AE71" s="89">
        <v>5914466142.2999964</v>
      </c>
      <c r="AF71" s="89">
        <v>1132615000</v>
      </c>
      <c r="AG71" s="90">
        <v>757680000</v>
      </c>
      <c r="AH71" s="77">
        <v>2853</v>
      </c>
      <c r="AI71" s="78">
        <v>2071</v>
      </c>
      <c r="AJ71" s="77">
        <v>414</v>
      </c>
      <c r="AK71" s="87">
        <v>659949</v>
      </c>
    </row>
    <row r="72" spans="1:37" x14ac:dyDescent="0.25">
      <c r="A72" s="19" t="s">
        <v>96</v>
      </c>
      <c r="B72" s="20">
        <v>91</v>
      </c>
      <c r="C72" s="3" t="s">
        <v>97</v>
      </c>
      <c r="D72" s="21" t="s">
        <v>98</v>
      </c>
      <c r="E72" s="3">
        <f t="shared" si="6"/>
        <v>109</v>
      </c>
      <c r="F72" s="22">
        <v>18</v>
      </c>
      <c r="G72" s="22">
        <v>91</v>
      </c>
      <c r="H72" s="22">
        <v>5</v>
      </c>
      <c r="I72" s="22">
        <v>104</v>
      </c>
      <c r="J72" s="22">
        <f t="shared" si="7"/>
        <v>109</v>
      </c>
      <c r="K72" s="22">
        <v>10</v>
      </c>
      <c r="L72" s="23">
        <v>6187</v>
      </c>
      <c r="M72" s="23">
        <v>1542</v>
      </c>
      <c r="N72" s="23">
        <v>565</v>
      </c>
      <c r="O72" s="23">
        <v>3940</v>
      </c>
      <c r="P72" s="23">
        <v>140</v>
      </c>
      <c r="Q72" s="23">
        <f t="shared" si="8"/>
        <v>4080</v>
      </c>
      <c r="R72" s="24">
        <v>19932</v>
      </c>
      <c r="S72" s="24">
        <v>8729</v>
      </c>
      <c r="T72" s="24">
        <v>11203</v>
      </c>
      <c r="U72" s="23">
        <v>793</v>
      </c>
      <c r="V72" s="22">
        <v>1</v>
      </c>
      <c r="W72" s="22">
        <v>1</v>
      </c>
      <c r="X72" s="22">
        <v>0</v>
      </c>
      <c r="Y72" s="22">
        <v>2</v>
      </c>
      <c r="Z72" s="3" t="s">
        <v>99</v>
      </c>
      <c r="AA72" s="3" t="s">
        <v>100</v>
      </c>
      <c r="AB72" s="4" t="s">
        <v>101</v>
      </c>
      <c r="AC72" s="25">
        <v>42307</v>
      </c>
      <c r="AD72" s="66">
        <v>1624295894.4000001</v>
      </c>
      <c r="AE72" s="66">
        <v>1554594216.0000029</v>
      </c>
      <c r="AF72" s="66">
        <v>2436060000</v>
      </c>
      <c r="AG72" s="71">
        <v>1482580000</v>
      </c>
      <c r="AH72" s="77">
        <v>6207</v>
      </c>
      <c r="AI72" s="78">
        <v>4051</v>
      </c>
      <c r="AJ72" s="77">
        <v>793</v>
      </c>
      <c r="AK72" s="87">
        <v>11758062</v>
      </c>
    </row>
    <row r="73" spans="1:37" x14ac:dyDescent="0.25">
      <c r="A73" s="27" t="s">
        <v>340</v>
      </c>
      <c r="B73" s="28">
        <v>94</v>
      </c>
      <c r="C73" s="1" t="s">
        <v>341</v>
      </c>
      <c r="D73" s="29" t="s">
        <v>342</v>
      </c>
      <c r="E73" s="1">
        <f t="shared" si="6"/>
        <v>91</v>
      </c>
      <c r="F73" s="28">
        <v>28</v>
      </c>
      <c r="G73" s="28">
        <v>63</v>
      </c>
      <c r="H73" s="28">
        <v>2</v>
      </c>
      <c r="I73" s="28">
        <v>89</v>
      </c>
      <c r="J73" s="28">
        <f t="shared" si="7"/>
        <v>91</v>
      </c>
      <c r="K73" s="28">
        <v>12</v>
      </c>
      <c r="L73" s="30">
        <v>1618</v>
      </c>
      <c r="M73" s="30">
        <v>1038</v>
      </c>
      <c r="N73" s="30">
        <v>130</v>
      </c>
      <c r="O73" s="30">
        <v>0</v>
      </c>
      <c r="P73" s="30">
        <v>450</v>
      </c>
      <c r="Q73" s="30">
        <f t="shared" si="8"/>
        <v>450</v>
      </c>
      <c r="R73" s="31">
        <v>13570</v>
      </c>
      <c r="S73" s="31">
        <v>7665</v>
      </c>
      <c r="T73" s="31">
        <v>5905</v>
      </c>
      <c r="U73" s="30">
        <v>417</v>
      </c>
      <c r="V73" s="28">
        <v>1</v>
      </c>
      <c r="W73" s="28">
        <v>0</v>
      </c>
      <c r="X73" s="28">
        <v>1</v>
      </c>
      <c r="Y73" s="28">
        <v>0</v>
      </c>
      <c r="Z73" s="2" t="s">
        <v>343</v>
      </c>
      <c r="AA73" s="1" t="s">
        <v>344</v>
      </c>
      <c r="AB73" s="46" t="s">
        <v>345</v>
      </c>
      <c r="AC73" s="32">
        <v>41628</v>
      </c>
      <c r="AD73" s="66">
        <v>203569048.5</v>
      </c>
      <c r="AE73" s="66">
        <v>1147402959.3000021</v>
      </c>
      <c r="AF73" s="66">
        <v>1798060000</v>
      </c>
      <c r="AG73" s="71">
        <v>926860000</v>
      </c>
      <c r="AH73" s="77">
        <v>4682</v>
      </c>
      <c r="AI73" s="78">
        <v>2517</v>
      </c>
      <c r="AJ73" s="77">
        <v>417</v>
      </c>
      <c r="AK73" s="87">
        <v>17858674</v>
      </c>
    </row>
    <row r="74" spans="1:37" x14ac:dyDescent="0.25">
      <c r="A74" s="27" t="s">
        <v>346</v>
      </c>
      <c r="B74" s="28">
        <v>95</v>
      </c>
      <c r="C74" s="1" t="s">
        <v>347</v>
      </c>
      <c r="D74" s="29" t="s">
        <v>348</v>
      </c>
      <c r="E74" s="1">
        <f t="shared" si="6"/>
        <v>253</v>
      </c>
      <c r="F74" s="28">
        <v>38</v>
      </c>
      <c r="G74" s="28">
        <v>215</v>
      </c>
      <c r="H74" s="28">
        <v>6</v>
      </c>
      <c r="I74" s="28">
        <v>247</v>
      </c>
      <c r="J74" s="28">
        <f t="shared" si="7"/>
        <v>253</v>
      </c>
      <c r="K74" s="28">
        <v>8</v>
      </c>
      <c r="L74" s="30">
        <v>3508</v>
      </c>
      <c r="M74" s="30">
        <v>2330</v>
      </c>
      <c r="N74" s="30">
        <v>168</v>
      </c>
      <c r="O74" s="30">
        <v>1010</v>
      </c>
      <c r="P74" s="30">
        <v>0</v>
      </c>
      <c r="Q74" s="30">
        <f t="shared" si="8"/>
        <v>1010</v>
      </c>
      <c r="R74" s="31">
        <v>21259</v>
      </c>
      <c r="S74" s="31">
        <v>9601</v>
      </c>
      <c r="T74" s="31">
        <v>11658</v>
      </c>
      <c r="U74" s="30">
        <v>885</v>
      </c>
      <c r="V74" s="28">
        <v>1</v>
      </c>
      <c r="W74" s="28">
        <v>1</v>
      </c>
      <c r="X74" s="28">
        <v>1</v>
      </c>
      <c r="Y74" s="28">
        <v>0</v>
      </c>
      <c r="Z74" s="2" t="s">
        <v>349</v>
      </c>
      <c r="AA74" s="1" t="s">
        <v>350</v>
      </c>
      <c r="AB74" s="46" t="s">
        <v>351</v>
      </c>
      <c r="AC74" s="32">
        <v>42699</v>
      </c>
      <c r="AD74" s="66">
        <v>945679755.29999995</v>
      </c>
      <c r="AE74" s="66">
        <v>2151980856.0000062</v>
      </c>
      <c r="AF74" s="66">
        <v>3070430000</v>
      </c>
      <c r="AG74" s="71">
        <v>1393480000</v>
      </c>
      <c r="AH74" s="77">
        <v>8121</v>
      </c>
      <c r="AI74" s="78">
        <v>3831</v>
      </c>
      <c r="AJ74" s="77">
        <v>885</v>
      </c>
      <c r="AK74" s="87">
        <v>2151118</v>
      </c>
    </row>
    <row r="75" spans="1:37" x14ac:dyDescent="0.25">
      <c r="A75" s="1" t="s">
        <v>480</v>
      </c>
      <c r="B75" s="28">
        <v>97</v>
      </c>
      <c r="C75" s="1" t="s">
        <v>481</v>
      </c>
      <c r="D75" s="29" t="s">
        <v>482</v>
      </c>
      <c r="E75" s="1">
        <f t="shared" si="6"/>
        <v>119</v>
      </c>
      <c r="F75" s="28">
        <v>15</v>
      </c>
      <c r="G75" s="28">
        <v>104</v>
      </c>
      <c r="H75" s="28">
        <v>7</v>
      </c>
      <c r="I75" s="28">
        <v>112</v>
      </c>
      <c r="J75" s="28">
        <f t="shared" si="7"/>
        <v>119</v>
      </c>
      <c r="K75" s="28">
        <v>8</v>
      </c>
      <c r="L75" s="30">
        <v>1101</v>
      </c>
      <c r="M75" s="30">
        <v>1038</v>
      </c>
      <c r="N75" s="30">
        <v>63</v>
      </c>
      <c r="O75" s="30">
        <v>0</v>
      </c>
      <c r="P75" s="30">
        <v>0</v>
      </c>
      <c r="Q75" s="30">
        <f t="shared" si="8"/>
        <v>0</v>
      </c>
      <c r="R75" s="31">
        <v>9395</v>
      </c>
      <c r="S75" s="31">
        <v>5152</v>
      </c>
      <c r="T75" s="31">
        <v>4243</v>
      </c>
      <c r="U75" s="30">
        <v>374</v>
      </c>
      <c r="V75" s="28">
        <v>0</v>
      </c>
      <c r="W75" s="28">
        <v>1</v>
      </c>
      <c r="X75" s="28">
        <v>1</v>
      </c>
      <c r="Y75" s="28">
        <v>0</v>
      </c>
      <c r="Z75" s="2" t="s">
        <v>483</v>
      </c>
      <c r="AA75" s="1" t="s">
        <v>484</v>
      </c>
      <c r="AB75" s="46" t="s">
        <v>485</v>
      </c>
      <c r="AC75" s="32">
        <v>42335</v>
      </c>
      <c r="AD75" s="66">
        <v>116323425.5</v>
      </c>
      <c r="AE75" s="66">
        <v>1261446299.1000028</v>
      </c>
      <c r="AF75" s="66">
        <v>1453925000</v>
      </c>
      <c r="AG75" s="71">
        <v>513150000</v>
      </c>
      <c r="AH75" s="77">
        <v>3810</v>
      </c>
      <c r="AI75" s="78">
        <v>1480</v>
      </c>
      <c r="AJ75" s="77">
        <v>374</v>
      </c>
      <c r="AK75" s="87">
        <v>879932</v>
      </c>
    </row>
    <row r="76" spans="1:37" x14ac:dyDescent="0.25">
      <c r="A76" s="1" t="s">
        <v>486</v>
      </c>
      <c r="B76" s="28">
        <v>99</v>
      </c>
      <c r="C76" s="1" t="s">
        <v>487</v>
      </c>
      <c r="D76" s="29" t="s">
        <v>488</v>
      </c>
      <c r="E76" s="1">
        <f t="shared" si="6"/>
        <v>186</v>
      </c>
      <c r="F76" s="28">
        <v>92</v>
      </c>
      <c r="G76" s="28">
        <v>94</v>
      </c>
      <c r="H76" s="28">
        <v>8</v>
      </c>
      <c r="I76" s="28">
        <v>178</v>
      </c>
      <c r="J76" s="28">
        <f t="shared" si="7"/>
        <v>186</v>
      </c>
      <c r="K76" s="28">
        <v>9</v>
      </c>
      <c r="L76" s="30">
        <v>1963</v>
      </c>
      <c r="M76" s="30">
        <v>1821</v>
      </c>
      <c r="N76" s="30">
        <v>142</v>
      </c>
      <c r="O76" s="30">
        <v>0</v>
      </c>
      <c r="P76" s="30">
        <v>0</v>
      </c>
      <c r="Q76" s="30">
        <f t="shared" si="8"/>
        <v>0</v>
      </c>
      <c r="R76" s="31">
        <v>17654</v>
      </c>
      <c r="S76" s="31">
        <v>10798</v>
      </c>
      <c r="T76" s="31">
        <v>6856</v>
      </c>
      <c r="U76" s="30">
        <v>694</v>
      </c>
      <c r="V76" s="28">
        <v>1</v>
      </c>
      <c r="W76" s="28">
        <v>2</v>
      </c>
      <c r="X76" s="28">
        <v>0</v>
      </c>
      <c r="Y76" s="28">
        <v>2</v>
      </c>
      <c r="Z76" s="2" t="s">
        <v>489</v>
      </c>
      <c r="AA76" s="1" t="s">
        <v>490</v>
      </c>
      <c r="AB76" s="46" t="s">
        <v>491</v>
      </c>
      <c r="AC76" s="32">
        <v>41999</v>
      </c>
      <c r="AD76" s="66">
        <v>410646406.69999999</v>
      </c>
      <c r="AE76" s="66">
        <v>2152145575.6000051</v>
      </c>
      <c r="AF76" s="66">
        <v>2625535000</v>
      </c>
      <c r="AG76" s="71">
        <v>980320000</v>
      </c>
      <c r="AH76" s="77">
        <v>6802</v>
      </c>
      <c r="AI76" s="78">
        <v>2754</v>
      </c>
      <c r="AJ76" s="77">
        <v>694</v>
      </c>
      <c r="AK76" s="87">
        <v>11939456</v>
      </c>
    </row>
    <row r="77" spans="1:37" x14ac:dyDescent="0.25">
      <c r="A77" s="1" t="s">
        <v>119</v>
      </c>
      <c r="B77" s="28">
        <v>8</v>
      </c>
      <c r="C77" s="1" t="s">
        <v>235</v>
      </c>
      <c r="D77" s="29" t="s">
        <v>236</v>
      </c>
      <c r="E77" s="1">
        <f t="shared" si="6"/>
        <v>18</v>
      </c>
      <c r="F77" s="28">
        <v>18</v>
      </c>
      <c r="G77" s="28">
        <v>0</v>
      </c>
      <c r="H77" s="28"/>
      <c r="I77" s="28">
        <v>18</v>
      </c>
      <c r="J77" s="28">
        <f t="shared" si="7"/>
        <v>18</v>
      </c>
      <c r="K77" s="28">
        <v>13</v>
      </c>
      <c r="L77" s="30">
        <v>1164</v>
      </c>
      <c r="M77" s="30">
        <v>996</v>
      </c>
      <c r="N77" s="30">
        <v>168</v>
      </c>
      <c r="O77" s="30">
        <v>0</v>
      </c>
      <c r="P77" s="30">
        <v>0</v>
      </c>
      <c r="Q77" s="30">
        <f t="shared" si="8"/>
        <v>0</v>
      </c>
      <c r="R77" s="31">
        <v>15651</v>
      </c>
      <c r="S77" s="31">
        <v>1371</v>
      </c>
      <c r="T77" s="31">
        <v>14280</v>
      </c>
      <c r="U77" s="30">
        <v>523</v>
      </c>
      <c r="V77" s="28">
        <v>1</v>
      </c>
      <c r="W77" s="28">
        <v>1</v>
      </c>
      <c r="X77" s="28">
        <v>1</v>
      </c>
      <c r="Y77" s="28">
        <v>0</v>
      </c>
      <c r="Z77" s="2" t="s">
        <v>237</v>
      </c>
      <c r="AA77" s="1" t="s">
        <v>238</v>
      </c>
      <c r="AB77" s="46" t="s">
        <v>239</v>
      </c>
      <c r="AC77" s="32">
        <v>41971</v>
      </c>
      <c r="AD77" s="66">
        <v>674732980.5</v>
      </c>
      <c r="AE77" s="66">
        <v>1034406404.5</v>
      </c>
      <c r="AF77" s="66">
        <v>1535325000</v>
      </c>
      <c r="AG77" s="71">
        <v>1476200000</v>
      </c>
      <c r="AH77" s="77">
        <v>3890</v>
      </c>
      <c r="AI77" s="78">
        <v>3940</v>
      </c>
      <c r="AJ77" s="77">
        <v>523</v>
      </c>
      <c r="AK77" s="87">
        <v>17244355</v>
      </c>
    </row>
    <row r="78" spans="1:37" s="37" customFormat="1" x14ac:dyDescent="0.25">
      <c r="A78" s="1" t="s">
        <v>171</v>
      </c>
      <c r="B78" s="28">
        <v>86</v>
      </c>
      <c r="C78" s="1" t="s">
        <v>497</v>
      </c>
      <c r="D78" s="29" t="s">
        <v>172</v>
      </c>
      <c r="E78" s="1">
        <f t="shared" si="6"/>
        <v>126</v>
      </c>
      <c r="F78" s="28">
        <v>24</v>
      </c>
      <c r="G78" s="28">
        <v>102</v>
      </c>
      <c r="H78" s="28">
        <v>2</v>
      </c>
      <c r="I78" s="28">
        <v>124</v>
      </c>
      <c r="J78" s="28">
        <f t="shared" si="7"/>
        <v>126</v>
      </c>
      <c r="K78" s="28">
        <v>12</v>
      </c>
      <c r="L78" s="30">
        <v>4981</v>
      </c>
      <c r="M78" s="30">
        <v>2748</v>
      </c>
      <c r="N78" s="30">
        <v>273</v>
      </c>
      <c r="O78" s="30">
        <v>1960</v>
      </c>
      <c r="P78" s="30">
        <v>0</v>
      </c>
      <c r="Q78" s="30">
        <f t="shared" si="8"/>
        <v>1960</v>
      </c>
      <c r="R78" s="31">
        <v>34407</v>
      </c>
      <c r="S78" s="31">
        <v>2686</v>
      </c>
      <c r="T78" s="31">
        <v>31721</v>
      </c>
      <c r="U78" s="30">
        <v>1556</v>
      </c>
      <c r="V78" s="28">
        <v>1</v>
      </c>
      <c r="W78" s="28">
        <v>1</v>
      </c>
      <c r="X78" s="28">
        <v>0</v>
      </c>
      <c r="Y78" s="28">
        <v>0</v>
      </c>
      <c r="Z78" s="2" t="s">
        <v>173</v>
      </c>
      <c r="AA78" s="1" t="s">
        <v>174</v>
      </c>
      <c r="AB78" s="46" t="s">
        <v>175</v>
      </c>
      <c r="AC78" s="32">
        <v>42338</v>
      </c>
      <c r="AD78" s="66">
        <v>815385625.9000001</v>
      </c>
      <c r="AE78" s="66">
        <v>3536908575.8999901</v>
      </c>
      <c r="AF78" s="66">
        <v>3785375000</v>
      </c>
      <c r="AG78" s="71">
        <v>2942170000</v>
      </c>
      <c r="AH78" s="77">
        <v>9525</v>
      </c>
      <c r="AI78" s="78">
        <v>8049</v>
      </c>
      <c r="AJ78" s="77">
        <v>1556</v>
      </c>
      <c r="AK78" s="87">
        <v>27164968</v>
      </c>
    </row>
    <row r="79" spans="1:37" x14ac:dyDescent="0.25">
      <c r="A79" s="1" t="s">
        <v>182</v>
      </c>
      <c r="B79" s="28">
        <v>66</v>
      </c>
      <c r="C79" s="1" t="s">
        <v>398</v>
      </c>
      <c r="D79" s="29" t="s">
        <v>399</v>
      </c>
      <c r="E79" s="1">
        <f t="shared" si="6"/>
        <v>156</v>
      </c>
      <c r="F79" s="28">
        <v>21</v>
      </c>
      <c r="G79" s="28">
        <v>135</v>
      </c>
      <c r="H79" s="28">
        <v>4</v>
      </c>
      <c r="I79" s="28">
        <v>152</v>
      </c>
      <c r="J79" s="28">
        <f t="shared" si="7"/>
        <v>156</v>
      </c>
      <c r="K79" s="28">
        <v>10</v>
      </c>
      <c r="L79" s="30">
        <v>2962</v>
      </c>
      <c r="M79" s="30">
        <v>1909</v>
      </c>
      <c r="N79" s="30">
        <v>0</v>
      </c>
      <c r="O79" s="30">
        <v>780</v>
      </c>
      <c r="P79" s="30">
        <v>273</v>
      </c>
      <c r="Q79" s="30">
        <f t="shared" si="8"/>
        <v>1053</v>
      </c>
      <c r="R79" s="31">
        <v>35178</v>
      </c>
      <c r="S79" s="31">
        <v>14321</v>
      </c>
      <c r="T79" s="31">
        <v>20857</v>
      </c>
      <c r="U79" s="30">
        <v>1099</v>
      </c>
      <c r="V79" s="28">
        <v>1</v>
      </c>
      <c r="W79" s="28">
        <v>1</v>
      </c>
      <c r="X79" s="28">
        <v>1</v>
      </c>
      <c r="Y79" s="28">
        <v>1</v>
      </c>
      <c r="Z79" s="4" t="s">
        <v>400</v>
      </c>
      <c r="AA79" s="1" t="s">
        <v>401</v>
      </c>
      <c r="AB79" s="46" t="s">
        <v>402</v>
      </c>
      <c r="AC79" s="32">
        <v>42369</v>
      </c>
      <c r="AD79" s="66">
        <v>219399637.19999996</v>
      </c>
      <c r="AE79" s="66">
        <v>3135986500.7999864</v>
      </c>
      <c r="AF79" s="66">
        <v>4149970000</v>
      </c>
      <c r="AG79" s="71">
        <v>2727890000</v>
      </c>
      <c r="AH79" s="77">
        <v>10559</v>
      </c>
      <c r="AI79" s="78">
        <v>7408</v>
      </c>
      <c r="AJ79" s="77">
        <v>1099</v>
      </c>
      <c r="AK79" s="87">
        <v>20198980</v>
      </c>
    </row>
    <row r="80" spans="1:37" x14ac:dyDescent="0.25">
      <c r="A80" s="1" t="s">
        <v>36</v>
      </c>
      <c r="B80" s="28">
        <v>44</v>
      </c>
      <c r="C80" s="44" t="s">
        <v>42</v>
      </c>
      <c r="D80" s="29" t="s">
        <v>43</v>
      </c>
      <c r="E80" s="1">
        <f t="shared" si="6"/>
        <v>182</v>
      </c>
      <c r="F80" s="28">
        <v>37</v>
      </c>
      <c r="G80" s="28">
        <v>145</v>
      </c>
      <c r="H80" s="28">
        <v>21</v>
      </c>
      <c r="I80" s="28">
        <v>161</v>
      </c>
      <c r="J80" s="28">
        <f t="shared" si="7"/>
        <v>182</v>
      </c>
      <c r="K80" s="28">
        <v>13</v>
      </c>
      <c r="L80" s="30">
        <v>3881</v>
      </c>
      <c r="M80" s="30">
        <v>2801</v>
      </c>
      <c r="N80" s="30">
        <v>0</v>
      </c>
      <c r="O80" s="30">
        <v>900</v>
      </c>
      <c r="P80" s="30">
        <v>180</v>
      </c>
      <c r="Q80" s="30">
        <f t="shared" si="8"/>
        <v>1080</v>
      </c>
      <c r="R80" s="31">
        <v>46629</v>
      </c>
      <c r="S80" s="31">
        <v>16711</v>
      </c>
      <c r="T80" s="31">
        <v>29918</v>
      </c>
      <c r="U80" s="30">
        <v>1208</v>
      </c>
      <c r="V80" s="28">
        <v>2</v>
      </c>
      <c r="W80" s="28">
        <v>1</v>
      </c>
      <c r="X80" s="28">
        <v>1</v>
      </c>
      <c r="Y80" s="28">
        <v>0</v>
      </c>
      <c r="Z80" s="2" t="s">
        <v>44</v>
      </c>
      <c r="AA80" s="1" t="s">
        <v>45</v>
      </c>
      <c r="AB80" s="46" t="s">
        <v>46</v>
      </c>
      <c r="AC80" s="32">
        <v>42307</v>
      </c>
      <c r="AD80" s="66">
        <v>296410191.30000001</v>
      </c>
      <c r="AE80" s="66">
        <v>4466381900.899972</v>
      </c>
      <c r="AF80" s="66">
        <v>5348805000</v>
      </c>
      <c r="AG80" s="71">
        <v>3750120000</v>
      </c>
      <c r="AH80" s="77">
        <v>13596</v>
      </c>
      <c r="AI80" s="78">
        <v>10164</v>
      </c>
      <c r="AJ80" s="77">
        <v>1208</v>
      </c>
      <c r="AK80" s="87">
        <v>19442637</v>
      </c>
    </row>
    <row r="81" spans="1:37" x14ac:dyDescent="0.25">
      <c r="A81" s="1" t="s">
        <v>36</v>
      </c>
      <c r="B81" s="28">
        <v>44</v>
      </c>
      <c r="C81" s="44" t="s">
        <v>47</v>
      </c>
      <c r="D81" s="29" t="s">
        <v>48</v>
      </c>
      <c r="E81" s="1">
        <f t="shared" si="6"/>
        <v>30</v>
      </c>
      <c r="F81" s="28">
        <v>22</v>
      </c>
      <c r="G81" s="28">
        <v>8</v>
      </c>
      <c r="H81" s="28"/>
      <c r="I81" s="28">
        <v>30</v>
      </c>
      <c r="J81" s="28">
        <f t="shared" si="7"/>
        <v>30</v>
      </c>
      <c r="K81" s="28">
        <v>16</v>
      </c>
      <c r="L81" s="30">
        <v>2918</v>
      </c>
      <c r="M81" s="30">
        <v>1273</v>
      </c>
      <c r="N81" s="30">
        <v>655</v>
      </c>
      <c r="O81" s="30">
        <v>840</v>
      </c>
      <c r="P81" s="30">
        <v>150</v>
      </c>
      <c r="Q81" s="30">
        <f t="shared" si="8"/>
        <v>990</v>
      </c>
      <c r="R81" s="31">
        <v>29299</v>
      </c>
      <c r="S81" s="31">
        <v>23719</v>
      </c>
      <c r="T81" s="31">
        <v>5580</v>
      </c>
      <c r="U81" s="30">
        <v>434</v>
      </c>
      <c r="V81" s="28">
        <v>1</v>
      </c>
      <c r="W81" s="28">
        <v>0</v>
      </c>
      <c r="X81" s="28">
        <v>1</v>
      </c>
      <c r="Y81" s="28">
        <v>1</v>
      </c>
      <c r="Z81" s="2" t="s">
        <v>49</v>
      </c>
      <c r="AA81" s="1" t="s">
        <v>50</v>
      </c>
      <c r="AB81" s="46" t="s">
        <v>51</v>
      </c>
      <c r="AC81" s="32">
        <v>41631</v>
      </c>
      <c r="AD81" s="66">
        <v>148836292</v>
      </c>
      <c r="AE81" s="66">
        <v>2356613307.9000025</v>
      </c>
      <c r="AF81" s="66">
        <v>3339600000</v>
      </c>
      <c r="AG81" s="71">
        <v>2308790000</v>
      </c>
      <c r="AH81" s="77">
        <v>8645</v>
      </c>
      <c r="AI81" s="78">
        <v>6013</v>
      </c>
      <c r="AJ81" s="77">
        <v>434</v>
      </c>
      <c r="AK81" s="87">
        <v>3772895</v>
      </c>
    </row>
    <row r="82" spans="1:37" x14ac:dyDescent="0.25">
      <c r="A82" s="1" t="s">
        <v>361</v>
      </c>
      <c r="B82" s="28">
        <v>52</v>
      </c>
      <c r="C82" s="1" t="s">
        <v>362</v>
      </c>
      <c r="D82" s="29" t="s">
        <v>363</v>
      </c>
      <c r="E82" s="1">
        <f t="shared" si="6"/>
        <v>81</v>
      </c>
      <c r="F82" s="28">
        <v>58</v>
      </c>
      <c r="G82" s="28">
        <v>23</v>
      </c>
      <c r="H82" s="28">
        <v>1</v>
      </c>
      <c r="I82" s="28">
        <v>80</v>
      </c>
      <c r="J82" s="28">
        <f t="shared" si="7"/>
        <v>81</v>
      </c>
      <c r="K82" s="28">
        <v>11</v>
      </c>
      <c r="L82" s="30">
        <v>4783</v>
      </c>
      <c r="M82" s="30">
        <v>1438</v>
      </c>
      <c r="N82" s="30">
        <v>175</v>
      </c>
      <c r="O82" s="30">
        <v>3170</v>
      </c>
      <c r="P82" s="30">
        <v>0</v>
      </c>
      <c r="Q82" s="30">
        <f t="shared" si="8"/>
        <v>3170</v>
      </c>
      <c r="R82" s="31">
        <v>23244</v>
      </c>
      <c r="S82" s="31">
        <v>5693</v>
      </c>
      <c r="T82" s="31">
        <v>17551</v>
      </c>
      <c r="U82" s="30">
        <v>952</v>
      </c>
      <c r="V82" s="28">
        <v>0</v>
      </c>
      <c r="W82" s="28">
        <v>1</v>
      </c>
      <c r="X82" s="28">
        <v>1</v>
      </c>
      <c r="Y82" s="28">
        <v>1</v>
      </c>
      <c r="Z82" s="2" t="s">
        <v>364</v>
      </c>
      <c r="AA82" s="1" t="s">
        <v>365</v>
      </c>
      <c r="AB82" s="46" t="s">
        <v>366</v>
      </c>
      <c r="AC82" s="32">
        <v>42338</v>
      </c>
      <c r="AD82" s="66">
        <v>1336143018</v>
      </c>
      <c r="AE82" s="66">
        <v>1454648623.1000028</v>
      </c>
      <c r="AF82" s="66">
        <v>2583625000</v>
      </c>
      <c r="AG82" s="71">
        <v>1951510000</v>
      </c>
      <c r="AH82" s="77">
        <v>6525</v>
      </c>
      <c r="AI82" s="78">
        <v>5322</v>
      </c>
      <c r="AJ82" s="77">
        <v>952</v>
      </c>
      <c r="AK82" s="87">
        <v>8694512</v>
      </c>
    </row>
    <row r="83" spans="1:37" x14ac:dyDescent="0.25">
      <c r="A83" s="1" t="s">
        <v>409</v>
      </c>
      <c r="B83" s="28">
        <v>68</v>
      </c>
      <c r="C83" s="1" t="s">
        <v>428</v>
      </c>
      <c r="D83" s="29" t="s">
        <v>429</v>
      </c>
      <c r="E83" s="1">
        <f t="shared" si="6"/>
        <v>79</v>
      </c>
      <c r="F83" s="28">
        <v>32</v>
      </c>
      <c r="G83" s="28">
        <v>47</v>
      </c>
      <c r="H83" s="28">
        <v>1</v>
      </c>
      <c r="I83" s="28">
        <v>78</v>
      </c>
      <c r="J83" s="28">
        <f t="shared" si="7"/>
        <v>79</v>
      </c>
      <c r="K83" s="28">
        <v>12</v>
      </c>
      <c r="L83" s="30">
        <v>2232</v>
      </c>
      <c r="M83" s="30">
        <v>1611</v>
      </c>
      <c r="N83" s="30">
        <v>503</v>
      </c>
      <c r="O83" s="30">
        <v>0</v>
      </c>
      <c r="P83" s="30">
        <v>118</v>
      </c>
      <c r="Q83" s="30">
        <f t="shared" si="8"/>
        <v>118</v>
      </c>
      <c r="R83" s="31">
        <v>25625</v>
      </c>
      <c r="S83" s="31">
        <v>6761</v>
      </c>
      <c r="T83" s="31">
        <v>18864</v>
      </c>
      <c r="U83" s="30">
        <v>993</v>
      </c>
      <c r="V83" s="28">
        <v>1</v>
      </c>
      <c r="W83" s="28">
        <v>1</v>
      </c>
      <c r="X83" s="28">
        <v>1</v>
      </c>
      <c r="Y83" s="28">
        <v>0</v>
      </c>
      <c r="Z83" s="2" t="s">
        <v>430</v>
      </c>
      <c r="AA83" s="1" t="s">
        <v>431</v>
      </c>
      <c r="AB83" s="46" t="s">
        <v>432</v>
      </c>
      <c r="AC83" s="32">
        <v>41624</v>
      </c>
      <c r="AD83" s="66">
        <v>250096221.89999992</v>
      </c>
      <c r="AE83" s="66">
        <v>2035870528.800005</v>
      </c>
      <c r="AF83" s="66">
        <v>2586870000</v>
      </c>
      <c r="AG83" s="71">
        <v>2389860000</v>
      </c>
      <c r="AH83" s="77">
        <v>6464</v>
      </c>
      <c r="AI83" s="78">
        <v>6517</v>
      </c>
      <c r="AJ83" s="77">
        <v>993</v>
      </c>
      <c r="AK83" s="87">
        <v>38505009</v>
      </c>
    </row>
    <row r="84" spans="1:37" x14ac:dyDescent="0.25">
      <c r="A84" s="27" t="s">
        <v>188</v>
      </c>
      <c r="B84" s="28">
        <v>76</v>
      </c>
      <c r="C84" s="1" t="s">
        <v>495</v>
      </c>
      <c r="D84" s="29" t="s">
        <v>461</v>
      </c>
      <c r="E84" s="1">
        <f t="shared" si="6"/>
        <v>68</v>
      </c>
      <c r="F84" s="28">
        <v>20</v>
      </c>
      <c r="G84" s="28">
        <v>48</v>
      </c>
      <c r="H84" s="28">
        <v>2</v>
      </c>
      <c r="I84" s="28">
        <v>66</v>
      </c>
      <c r="J84" s="28">
        <f t="shared" si="7"/>
        <v>68</v>
      </c>
      <c r="K84" s="28">
        <v>13</v>
      </c>
      <c r="L84" s="30">
        <v>5846</v>
      </c>
      <c r="M84" s="30">
        <v>1340</v>
      </c>
      <c r="N84" s="30">
        <v>374</v>
      </c>
      <c r="O84" s="30">
        <v>4030</v>
      </c>
      <c r="P84" s="30">
        <v>102</v>
      </c>
      <c r="Q84" s="30">
        <f t="shared" si="8"/>
        <v>4132</v>
      </c>
      <c r="R84" s="31">
        <v>23244</v>
      </c>
      <c r="S84" s="31">
        <v>10926</v>
      </c>
      <c r="T84" s="31">
        <v>12318</v>
      </c>
      <c r="U84" s="30">
        <v>657</v>
      </c>
      <c r="V84" s="28">
        <v>0</v>
      </c>
      <c r="W84" s="28">
        <v>1</v>
      </c>
      <c r="X84" s="28">
        <v>0</v>
      </c>
      <c r="Y84" s="28">
        <v>0</v>
      </c>
      <c r="Z84" s="2" t="s">
        <v>460</v>
      </c>
      <c r="AA84" s="1" t="s">
        <v>462</v>
      </c>
      <c r="AB84" s="46" t="s">
        <v>463</v>
      </c>
      <c r="AC84" s="32">
        <v>42356</v>
      </c>
      <c r="AD84" s="66">
        <v>1654474281.5</v>
      </c>
      <c r="AE84" s="66">
        <v>1968559172.9000025</v>
      </c>
      <c r="AF84" s="66">
        <v>2630815000</v>
      </c>
      <c r="AG84" s="71">
        <v>1886170000</v>
      </c>
      <c r="AH84" s="77">
        <v>6743</v>
      </c>
      <c r="AI84" s="78">
        <v>5049</v>
      </c>
      <c r="AJ84" s="77">
        <v>657</v>
      </c>
      <c r="AK84" s="87">
        <v>34987478</v>
      </c>
    </row>
    <row r="85" spans="1:37" x14ac:dyDescent="0.25">
      <c r="A85" s="91" t="s">
        <v>188</v>
      </c>
      <c r="B85" s="94">
        <v>76</v>
      </c>
      <c r="C85" s="44" t="s">
        <v>479</v>
      </c>
      <c r="D85" s="60">
        <v>4832</v>
      </c>
      <c r="E85" s="59"/>
      <c r="F85" s="61"/>
      <c r="G85" s="61"/>
      <c r="H85" s="61"/>
      <c r="I85" s="61"/>
      <c r="J85" s="61"/>
      <c r="K85" s="61"/>
      <c r="L85" s="62"/>
      <c r="M85" s="62"/>
      <c r="N85" s="62"/>
      <c r="O85" s="62"/>
      <c r="P85" s="62"/>
      <c r="Q85" s="62"/>
      <c r="R85" s="63"/>
      <c r="S85" s="63"/>
      <c r="T85" s="63"/>
      <c r="U85" s="62">
        <v>0</v>
      </c>
      <c r="V85" s="61"/>
      <c r="W85" s="61"/>
      <c r="X85" s="61"/>
      <c r="Y85" s="61"/>
      <c r="Z85" s="64"/>
      <c r="AA85" s="59"/>
      <c r="AB85" s="73"/>
      <c r="AC85" s="65"/>
      <c r="AD85" s="69">
        <v>3390275485</v>
      </c>
      <c r="AE85" s="69">
        <v>3124400497</v>
      </c>
      <c r="AF85" s="66">
        <v>1906190000</v>
      </c>
      <c r="AG85" s="71">
        <v>1863840000</v>
      </c>
      <c r="AH85" s="77">
        <v>4693</v>
      </c>
      <c r="AI85" s="78">
        <v>5098</v>
      </c>
      <c r="AJ85" s="77">
        <v>0</v>
      </c>
      <c r="AK85" s="87">
        <v>0</v>
      </c>
    </row>
    <row r="86" spans="1:37" x14ac:dyDescent="0.25">
      <c r="A86" s="93" t="s">
        <v>291</v>
      </c>
      <c r="B86" s="43">
        <v>85</v>
      </c>
      <c r="C86" s="1" t="s">
        <v>297</v>
      </c>
      <c r="D86" s="29" t="s">
        <v>298</v>
      </c>
      <c r="E86" s="1">
        <f t="shared" ref="E86:E96" si="9">F86+G86</f>
        <v>87</v>
      </c>
      <c r="F86" s="28">
        <v>51</v>
      </c>
      <c r="G86" s="28">
        <v>36</v>
      </c>
      <c r="H86" s="28">
        <v>1</v>
      </c>
      <c r="I86" s="28">
        <v>86</v>
      </c>
      <c r="J86" s="28">
        <f t="shared" ref="J86:J96" si="10">SUM(I86+H86)</f>
        <v>87</v>
      </c>
      <c r="K86" s="28">
        <v>9</v>
      </c>
      <c r="L86" s="30">
        <v>2810</v>
      </c>
      <c r="M86" s="30">
        <v>1625</v>
      </c>
      <c r="N86" s="30">
        <v>0</v>
      </c>
      <c r="O86" s="30">
        <v>960</v>
      </c>
      <c r="P86" s="30">
        <v>225</v>
      </c>
      <c r="Q86" s="30">
        <f t="shared" ref="Q86:Q96" si="11">+O86+P86</f>
        <v>1185</v>
      </c>
      <c r="R86" s="31">
        <v>35991</v>
      </c>
      <c r="S86" s="31">
        <v>8205</v>
      </c>
      <c r="T86" s="31">
        <v>27786</v>
      </c>
      <c r="U86" s="30">
        <v>1261</v>
      </c>
      <c r="V86" s="28">
        <v>1</v>
      </c>
      <c r="W86" s="28">
        <v>1</v>
      </c>
      <c r="X86" s="28">
        <v>1</v>
      </c>
      <c r="Y86" s="28">
        <v>2</v>
      </c>
      <c r="Z86" s="2" t="s">
        <v>299</v>
      </c>
      <c r="AA86" s="1" t="s">
        <v>300</v>
      </c>
      <c r="AB86" s="46" t="s">
        <v>301</v>
      </c>
      <c r="AC86" s="32">
        <v>42338</v>
      </c>
      <c r="AD86" s="66">
        <v>351249563.39999998</v>
      </c>
      <c r="AE86" s="66">
        <v>2867516981.9999967</v>
      </c>
      <c r="AF86" s="66">
        <v>3458895000</v>
      </c>
      <c r="AG86" s="71">
        <v>3576210000</v>
      </c>
      <c r="AH86" s="77">
        <v>8669</v>
      </c>
      <c r="AI86" s="78">
        <v>9712</v>
      </c>
      <c r="AJ86" s="77">
        <v>1261</v>
      </c>
      <c r="AK86" s="87">
        <v>33089423</v>
      </c>
    </row>
    <row r="87" spans="1:37" x14ac:dyDescent="0.25">
      <c r="A87" s="27" t="s">
        <v>119</v>
      </c>
      <c r="B87" s="28">
        <v>8</v>
      </c>
      <c r="C87" s="1" t="s">
        <v>232</v>
      </c>
      <c r="D87" s="29" t="s">
        <v>233</v>
      </c>
      <c r="E87" s="1">
        <f t="shared" si="9"/>
        <v>210</v>
      </c>
      <c r="F87" s="28">
        <v>157</v>
      </c>
      <c r="G87" s="28">
        <v>53</v>
      </c>
      <c r="H87" s="28"/>
      <c r="I87" s="28">
        <v>210</v>
      </c>
      <c r="J87" s="28">
        <f t="shared" si="10"/>
        <v>210</v>
      </c>
      <c r="K87" s="28">
        <v>9</v>
      </c>
      <c r="L87" s="30">
        <v>10360</v>
      </c>
      <c r="M87" s="30">
        <v>9190</v>
      </c>
      <c r="N87" s="30">
        <v>0</v>
      </c>
      <c r="O87" s="30">
        <v>780</v>
      </c>
      <c r="P87" s="30">
        <v>390</v>
      </c>
      <c r="Q87" s="30">
        <f t="shared" si="11"/>
        <v>1170</v>
      </c>
      <c r="R87" s="31">
        <v>182842</v>
      </c>
      <c r="S87" s="31">
        <v>0</v>
      </c>
      <c r="T87" s="31">
        <v>182842</v>
      </c>
      <c r="U87" s="30">
        <v>6918</v>
      </c>
      <c r="V87" s="28">
        <v>2</v>
      </c>
      <c r="W87" s="28">
        <v>1</v>
      </c>
      <c r="X87" s="28">
        <v>0</v>
      </c>
      <c r="Y87" s="28">
        <v>1</v>
      </c>
      <c r="Z87" s="2" t="s">
        <v>234</v>
      </c>
      <c r="AA87" s="1" t="s">
        <v>231</v>
      </c>
      <c r="AB87" s="46" t="s">
        <v>231</v>
      </c>
      <c r="AC87" s="25"/>
      <c r="AD87" s="66">
        <v>1757519145.1649399</v>
      </c>
      <c r="AE87" s="66">
        <v>12303493198.065008</v>
      </c>
      <c r="AF87" s="66">
        <v>13714525000</v>
      </c>
      <c r="AG87" s="71">
        <v>21497300000</v>
      </c>
      <c r="AH87" s="77">
        <v>32380</v>
      </c>
      <c r="AI87" s="78">
        <v>59085</v>
      </c>
      <c r="AJ87" s="77">
        <v>6918</v>
      </c>
      <c r="AK87" s="87">
        <v>111342604</v>
      </c>
    </row>
    <row r="88" spans="1:37" x14ac:dyDescent="0.25">
      <c r="A88" s="1" t="s">
        <v>125</v>
      </c>
      <c r="B88" s="28">
        <v>13</v>
      </c>
      <c r="C88" s="1" t="s">
        <v>126</v>
      </c>
      <c r="D88" s="29" t="s">
        <v>127</v>
      </c>
      <c r="E88" s="1">
        <f t="shared" si="9"/>
        <v>183</v>
      </c>
      <c r="F88" s="28">
        <v>170</v>
      </c>
      <c r="G88" s="28">
        <v>13</v>
      </c>
      <c r="H88" s="28">
        <v>1</v>
      </c>
      <c r="I88" s="28">
        <v>182</v>
      </c>
      <c r="J88" s="28">
        <f t="shared" si="10"/>
        <v>183</v>
      </c>
      <c r="K88" s="28">
        <v>16</v>
      </c>
      <c r="L88" s="30">
        <v>8252</v>
      </c>
      <c r="M88" s="30">
        <v>6846</v>
      </c>
      <c r="N88" s="30">
        <v>1406</v>
      </c>
      <c r="O88" s="30">
        <v>0</v>
      </c>
      <c r="P88" s="30">
        <v>0</v>
      </c>
      <c r="Q88" s="30">
        <f t="shared" si="11"/>
        <v>0</v>
      </c>
      <c r="R88" s="31">
        <v>150140</v>
      </c>
      <c r="S88" s="31">
        <v>19378</v>
      </c>
      <c r="T88" s="31">
        <v>130762</v>
      </c>
      <c r="U88" s="30">
        <v>4879</v>
      </c>
      <c r="V88" s="28">
        <v>1</v>
      </c>
      <c r="W88" s="28">
        <v>1</v>
      </c>
      <c r="X88" s="28">
        <v>0</v>
      </c>
      <c r="Y88" s="28">
        <v>1</v>
      </c>
      <c r="Z88" s="2" t="s">
        <v>128</v>
      </c>
      <c r="AA88" s="1" t="s">
        <v>129</v>
      </c>
      <c r="AB88" s="46" t="s">
        <v>130</v>
      </c>
      <c r="AC88" s="25">
        <v>41638</v>
      </c>
      <c r="AD88" s="66">
        <v>754571861.29999995</v>
      </c>
      <c r="AE88" s="66">
        <v>9268698719.2999401</v>
      </c>
      <c r="AF88" s="66">
        <v>12234475000</v>
      </c>
      <c r="AG88" s="71">
        <v>16687550000</v>
      </c>
      <c r="AH88" s="77">
        <v>29145</v>
      </c>
      <c r="AI88" s="78">
        <v>45985</v>
      </c>
      <c r="AJ88" s="77">
        <v>4879</v>
      </c>
      <c r="AK88" s="87">
        <v>82143210</v>
      </c>
    </row>
    <row r="89" spans="1:37" x14ac:dyDescent="0.25">
      <c r="A89" s="92" t="s">
        <v>403</v>
      </c>
      <c r="B89" s="28">
        <v>47</v>
      </c>
      <c r="C89" s="1" t="s">
        <v>404</v>
      </c>
      <c r="D89" s="29" t="s">
        <v>405</v>
      </c>
      <c r="E89" s="1">
        <f t="shared" si="9"/>
        <v>177</v>
      </c>
      <c r="F89" s="28">
        <v>36</v>
      </c>
      <c r="G89" s="28">
        <v>141</v>
      </c>
      <c r="H89" s="28">
        <v>9</v>
      </c>
      <c r="I89" s="28">
        <v>168</v>
      </c>
      <c r="J89" s="28">
        <f t="shared" si="10"/>
        <v>177</v>
      </c>
      <c r="K89" s="28">
        <v>22</v>
      </c>
      <c r="L89" s="30">
        <v>6766</v>
      </c>
      <c r="M89" s="30">
        <v>4862</v>
      </c>
      <c r="N89" s="30">
        <v>1874</v>
      </c>
      <c r="O89" s="30">
        <v>30</v>
      </c>
      <c r="P89" s="30">
        <v>0</v>
      </c>
      <c r="Q89" s="30">
        <f t="shared" si="11"/>
        <v>30</v>
      </c>
      <c r="R89" s="31">
        <v>99486</v>
      </c>
      <c r="S89" s="31">
        <v>17849</v>
      </c>
      <c r="T89" s="31">
        <v>81637</v>
      </c>
      <c r="U89" s="30">
        <v>3006</v>
      </c>
      <c r="V89" s="28">
        <v>3</v>
      </c>
      <c r="W89" s="28">
        <v>1</v>
      </c>
      <c r="X89" s="28">
        <v>1</v>
      </c>
      <c r="Y89" s="28">
        <v>1</v>
      </c>
      <c r="Z89" s="2" t="s">
        <v>406</v>
      </c>
      <c r="AA89" s="1" t="s">
        <v>407</v>
      </c>
      <c r="AB89" s="46" t="s">
        <v>408</v>
      </c>
      <c r="AC89" s="32"/>
      <c r="AD89" s="66">
        <v>947482683.70000052</v>
      </c>
      <c r="AE89" s="66">
        <v>6581884969.3999577</v>
      </c>
      <c r="AF89" s="66">
        <v>9425130000</v>
      </c>
      <c r="AG89" s="71">
        <v>9802870000</v>
      </c>
      <c r="AH89" s="77">
        <v>23236</v>
      </c>
      <c r="AI89" s="78">
        <v>26764</v>
      </c>
      <c r="AJ89" s="77">
        <v>3006</v>
      </c>
      <c r="AK89" s="87">
        <v>49864869</v>
      </c>
    </row>
    <row r="90" spans="1:37" x14ac:dyDescent="0.25">
      <c r="A90" s="27" t="s">
        <v>102</v>
      </c>
      <c r="B90" s="28">
        <v>5</v>
      </c>
      <c r="C90" s="1" t="s">
        <v>214</v>
      </c>
      <c r="D90" s="29" t="s">
        <v>215</v>
      </c>
      <c r="E90" s="1">
        <f t="shared" si="9"/>
        <v>40</v>
      </c>
      <c r="F90" s="28">
        <v>29</v>
      </c>
      <c r="G90" s="28">
        <v>11</v>
      </c>
      <c r="H90" s="28"/>
      <c r="I90" s="28">
        <v>40</v>
      </c>
      <c r="J90" s="28">
        <f t="shared" si="10"/>
        <v>40</v>
      </c>
      <c r="K90" s="28">
        <v>10</v>
      </c>
      <c r="L90" s="30">
        <v>7388</v>
      </c>
      <c r="M90" s="30">
        <v>1133</v>
      </c>
      <c r="N90" s="30">
        <v>705</v>
      </c>
      <c r="O90" s="30">
        <v>4160</v>
      </c>
      <c r="P90" s="30">
        <v>1390</v>
      </c>
      <c r="Q90" s="30">
        <f t="shared" si="11"/>
        <v>5550</v>
      </c>
      <c r="R90" s="31">
        <v>20660</v>
      </c>
      <c r="S90" s="31">
        <v>6255</v>
      </c>
      <c r="T90" s="31">
        <v>14405</v>
      </c>
      <c r="U90" s="30">
        <v>677</v>
      </c>
      <c r="V90" s="28">
        <v>1</v>
      </c>
      <c r="W90" s="28">
        <v>0</v>
      </c>
      <c r="X90" s="28">
        <v>1</v>
      </c>
      <c r="Y90" s="28">
        <v>0</v>
      </c>
      <c r="Z90" s="2" t="s">
        <v>216</v>
      </c>
      <c r="AA90" s="1" t="s">
        <v>29</v>
      </c>
      <c r="AB90" s="46" t="s">
        <v>29</v>
      </c>
      <c r="AC90" s="32"/>
      <c r="AD90" s="66">
        <v>1504534026.5999999</v>
      </c>
      <c r="AE90" s="66">
        <v>1526415726.7000024</v>
      </c>
      <c r="AF90" s="66">
        <v>2043250000</v>
      </c>
      <c r="AG90" s="71">
        <v>1946340000</v>
      </c>
      <c r="AH90" s="77">
        <v>5125</v>
      </c>
      <c r="AI90" s="78">
        <v>5248</v>
      </c>
      <c r="AJ90" s="77">
        <v>677</v>
      </c>
      <c r="AK90" s="87">
        <v>6619813</v>
      </c>
    </row>
    <row r="91" spans="1:37" x14ac:dyDescent="0.25">
      <c r="A91" s="27" t="s">
        <v>102</v>
      </c>
      <c r="B91" s="20">
        <v>5</v>
      </c>
      <c r="C91" s="1" t="s">
        <v>493</v>
      </c>
      <c r="D91" s="29" t="s">
        <v>108</v>
      </c>
      <c r="E91" s="1">
        <f t="shared" si="9"/>
        <v>57</v>
      </c>
      <c r="F91" s="28">
        <v>27</v>
      </c>
      <c r="G91" s="28">
        <v>30</v>
      </c>
      <c r="H91" s="28"/>
      <c r="I91" s="28">
        <v>57</v>
      </c>
      <c r="J91" s="28">
        <f t="shared" si="10"/>
        <v>57</v>
      </c>
      <c r="K91" s="28">
        <v>11</v>
      </c>
      <c r="L91" s="30">
        <v>3745</v>
      </c>
      <c r="M91" s="30">
        <v>2012</v>
      </c>
      <c r="N91" s="30">
        <v>608</v>
      </c>
      <c r="O91" s="30">
        <v>900</v>
      </c>
      <c r="P91" s="30">
        <v>225</v>
      </c>
      <c r="Q91" s="30">
        <f t="shared" si="11"/>
        <v>1125</v>
      </c>
      <c r="R91" s="31">
        <v>29759</v>
      </c>
      <c r="S91" s="31">
        <v>7222</v>
      </c>
      <c r="T91" s="31">
        <v>22537</v>
      </c>
      <c r="U91" s="30">
        <v>802</v>
      </c>
      <c r="V91" s="28">
        <v>1</v>
      </c>
      <c r="W91" s="28">
        <v>1</v>
      </c>
      <c r="X91" s="28">
        <v>1</v>
      </c>
      <c r="Y91" s="28">
        <v>0</v>
      </c>
      <c r="Z91" s="2" t="s">
        <v>109</v>
      </c>
      <c r="AA91" s="1" t="s">
        <v>110</v>
      </c>
      <c r="AB91" s="46" t="s">
        <v>111</v>
      </c>
      <c r="AC91" s="25">
        <v>42328</v>
      </c>
      <c r="AD91" s="66">
        <v>1155732018.2</v>
      </c>
      <c r="AE91" s="66">
        <v>1984597915.6000025</v>
      </c>
      <c r="AF91" s="66">
        <v>3082970000</v>
      </c>
      <c r="AG91" s="71">
        <v>2693350000</v>
      </c>
      <c r="AH91" s="77">
        <v>7834</v>
      </c>
      <c r="AI91" s="78">
        <v>7220</v>
      </c>
      <c r="AJ91" s="77">
        <v>802</v>
      </c>
      <c r="AK91" s="87">
        <v>26266766</v>
      </c>
    </row>
    <row r="92" spans="1:37" x14ac:dyDescent="0.25">
      <c r="A92" s="27" t="s">
        <v>102</v>
      </c>
      <c r="B92" s="28">
        <v>5</v>
      </c>
      <c r="C92" s="1" t="s">
        <v>217</v>
      </c>
      <c r="D92" s="29" t="s">
        <v>218</v>
      </c>
      <c r="E92" s="1">
        <f t="shared" si="9"/>
        <v>9</v>
      </c>
      <c r="F92" s="28">
        <v>9</v>
      </c>
      <c r="G92" s="28">
        <v>0</v>
      </c>
      <c r="H92" s="28"/>
      <c r="I92" s="28">
        <v>9</v>
      </c>
      <c r="J92" s="28">
        <f t="shared" si="10"/>
        <v>9</v>
      </c>
      <c r="K92" s="28">
        <v>10</v>
      </c>
      <c r="L92" s="30">
        <v>386</v>
      </c>
      <c r="M92" s="30">
        <v>386</v>
      </c>
      <c r="N92" s="30">
        <v>0</v>
      </c>
      <c r="O92" s="30">
        <v>0</v>
      </c>
      <c r="P92" s="30">
        <v>0</v>
      </c>
      <c r="Q92" s="30">
        <f t="shared" si="11"/>
        <v>0</v>
      </c>
      <c r="R92" s="31">
        <v>6961</v>
      </c>
      <c r="S92" s="31">
        <v>1957</v>
      </c>
      <c r="T92" s="31">
        <v>5004</v>
      </c>
      <c r="U92" s="30">
        <v>244</v>
      </c>
      <c r="V92" s="28">
        <v>1</v>
      </c>
      <c r="W92" s="28">
        <v>1</v>
      </c>
      <c r="X92" s="28">
        <v>0</v>
      </c>
      <c r="Y92" s="28">
        <v>1</v>
      </c>
      <c r="Z92" s="2" t="s">
        <v>219</v>
      </c>
      <c r="AA92" s="1" t="s">
        <v>220</v>
      </c>
      <c r="AB92" s="46" t="s">
        <v>221</v>
      </c>
      <c r="AC92" s="32">
        <v>41607</v>
      </c>
      <c r="AD92" s="66">
        <v>4293428</v>
      </c>
      <c r="AE92" s="66">
        <v>512536557.59999973</v>
      </c>
      <c r="AF92" s="66">
        <v>657030000</v>
      </c>
      <c r="AG92" s="71">
        <v>683320000</v>
      </c>
      <c r="AH92" s="77">
        <v>1666</v>
      </c>
      <c r="AI92" s="78">
        <v>1829</v>
      </c>
      <c r="AJ92" s="77">
        <v>244</v>
      </c>
      <c r="AK92" s="87">
        <v>1759864</v>
      </c>
    </row>
    <row r="93" spans="1:37" x14ac:dyDescent="0.25">
      <c r="A93" s="27" t="s">
        <v>140</v>
      </c>
      <c r="B93" s="28">
        <v>25</v>
      </c>
      <c r="C93" s="1" t="s">
        <v>330</v>
      </c>
      <c r="D93" s="29" t="s">
        <v>331</v>
      </c>
      <c r="E93" s="1">
        <f t="shared" si="9"/>
        <v>28</v>
      </c>
      <c r="F93" s="28">
        <v>2</v>
      </c>
      <c r="G93" s="28">
        <v>26</v>
      </c>
      <c r="H93" s="28"/>
      <c r="I93" s="28">
        <v>28</v>
      </c>
      <c r="J93" s="28">
        <f t="shared" si="10"/>
        <v>28</v>
      </c>
      <c r="K93" s="28">
        <v>10</v>
      </c>
      <c r="L93" s="30">
        <v>1517</v>
      </c>
      <c r="M93" s="30">
        <v>1110</v>
      </c>
      <c r="N93" s="30">
        <v>407</v>
      </c>
      <c r="O93" s="30">
        <v>0</v>
      </c>
      <c r="P93" s="30">
        <v>0</v>
      </c>
      <c r="Q93" s="30">
        <f t="shared" si="11"/>
        <v>0</v>
      </c>
      <c r="R93" s="31">
        <v>20918</v>
      </c>
      <c r="S93" s="31">
        <v>2059</v>
      </c>
      <c r="T93" s="31">
        <v>18859</v>
      </c>
      <c r="U93" s="30">
        <v>779</v>
      </c>
      <c r="V93" s="28">
        <v>1</v>
      </c>
      <c r="W93" s="28">
        <v>2</v>
      </c>
      <c r="X93" s="28">
        <v>1</v>
      </c>
      <c r="Y93" s="28">
        <v>1</v>
      </c>
      <c r="Z93" s="2" t="s">
        <v>332</v>
      </c>
      <c r="AA93" s="1" t="s">
        <v>333</v>
      </c>
      <c r="AB93" s="46" t="s">
        <v>334</v>
      </c>
      <c r="AC93" s="25">
        <v>41623</v>
      </c>
      <c r="AD93" s="66">
        <v>23150008.300000001</v>
      </c>
      <c r="AE93" s="66">
        <v>1433060256.3000026</v>
      </c>
      <c r="AF93" s="66">
        <v>1907400000</v>
      </c>
      <c r="AG93" s="71">
        <v>2129710000</v>
      </c>
      <c r="AH93" s="77">
        <v>4680</v>
      </c>
      <c r="AI93" s="78">
        <v>5787</v>
      </c>
      <c r="AJ93" s="77">
        <v>779</v>
      </c>
      <c r="AK93" s="87">
        <v>10820239</v>
      </c>
    </row>
    <row r="94" spans="1:37" s="70" customFormat="1" x14ac:dyDescent="0.25">
      <c r="A94" s="1" t="s">
        <v>140</v>
      </c>
      <c r="B94" s="95">
        <v>25</v>
      </c>
      <c r="C94" s="1" t="s">
        <v>151</v>
      </c>
      <c r="D94" s="29" t="s">
        <v>152</v>
      </c>
      <c r="E94" s="1">
        <f t="shared" si="9"/>
        <v>18</v>
      </c>
      <c r="F94" s="28">
        <v>18</v>
      </c>
      <c r="G94" s="28">
        <v>0</v>
      </c>
      <c r="H94" s="28">
        <v>1</v>
      </c>
      <c r="I94" s="28">
        <v>17</v>
      </c>
      <c r="J94" s="28">
        <f t="shared" si="10"/>
        <v>18</v>
      </c>
      <c r="K94" s="28">
        <v>12</v>
      </c>
      <c r="L94" s="30">
        <v>1314</v>
      </c>
      <c r="M94" s="30">
        <v>534</v>
      </c>
      <c r="N94" s="30">
        <v>0</v>
      </c>
      <c r="O94" s="30">
        <v>480</v>
      </c>
      <c r="P94" s="30">
        <v>300</v>
      </c>
      <c r="Q94" s="30">
        <f t="shared" si="11"/>
        <v>780</v>
      </c>
      <c r="R94" s="31">
        <v>15210</v>
      </c>
      <c r="S94" s="31">
        <v>2339</v>
      </c>
      <c r="T94" s="31">
        <v>12871</v>
      </c>
      <c r="U94" s="30">
        <v>448</v>
      </c>
      <c r="V94" s="28">
        <v>0</v>
      </c>
      <c r="W94" s="28">
        <v>1</v>
      </c>
      <c r="X94" s="28">
        <v>0</v>
      </c>
      <c r="Y94" s="28">
        <v>0</v>
      </c>
      <c r="Z94" s="2" t="s">
        <v>153</v>
      </c>
      <c r="AA94" s="1" t="s">
        <v>154</v>
      </c>
      <c r="AB94" s="46" t="s">
        <v>155</v>
      </c>
      <c r="AC94" s="32">
        <v>42369</v>
      </c>
      <c r="AD94" s="66">
        <v>82504071.799999997</v>
      </c>
      <c r="AE94" s="66">
        <v>1212435807.5000007</v>
      </c>
      <c r="AF94" s="66">
        <v>1384075000</v>
      </c>
      <c r="AG94" s="71">
        <v>1546600000</v>
      </c>
      <c r="AH94" s="77">
        <v>3415</v>
      </c>
      <c r="AI94" s="78">
        <v>4195</v>
      </c>
      <c r="AJ94" s="77">
        <v>448</v>
      </c>
      <c r="AK94" s="87">
        <v>4259779</v>
      </c>
    </row>
    <row r="95" spans="1:37" x14ac:dyDescent="0.25">
      <c r="A95" s="1" t="s">
        <v>140</v>
      </c>
      <c r="B95" s="28">
        <v>25</v>
      </c>
      <c r="C95" s="7" t="s">
        <v>494</v>
      </c>
      <c r="D95" s="29" t="s">
        <v>323</v>
      </c>
      <c r="E95" s="7">
        <f t="shared" si="9"/>
        <v>22</v>
      </c>
      <c r="F95" s="48">
        <v>13</v>
      </c>
      <c r="G95" s="48">
        <v>9</v>
      </c>
      <c r="H95" s="48">
        <v>1</v>
      </c>
      <c r="I95" s="48">
        <v>21</v>
      </c>
      <c r="J95" s="48">
        <f t="shared" si="10"/>
        <v>22</v>
      </c>
      <c r="K95" s="48">
        <v>9</v>
      </c>
      <c r="L95" s="30">
        <v>1689</v>
      </c>
      <c r="M95" s="30">
        <v>649</v>
      </c>
      <c r="N95" s="30">
        <v>0</v>
      </c>
      <c r="O95" s="30">
        <v>780</v>
      </c>
      <c r="P95" s="30">
        <v>260</v>
      </c>
      <c r="Q95" s="30">
        <f t="shared" si="11"/>
        <v>1040</v>
      </c>
      <c r="R95" s="49">
        <v>13922</v>
      </c>
      <c r="S95" s="49">
        <v>7088</v>
      </c>
      <c r="T95" s="49">
        <v>6834</v>
      </c>
      <c r="U95" s="50">
        <v>578</v>
      </c>
      <c r="V95" s="48">
        <v>0</v>
      </c>
      <c r="W95" s="48">
        <v>2</v>
      </c>
      <c r="X95" s="48">
        <v>1</v>
      </c>
      <c r="Y95" s="48">
        <v>0</v>
      </c>
      <c r="Z95" s="8" t="s">
        <v>324</v>
      </c>
      <c r="AA95" s="7" t="s">
        <v>231</v>
      </c>
      <c r="AB95" s="74" t="s">
        <v>231</v>
      </c>
      <c r="AC95" s="97" t="s">
        <v>231</v>
      </c>
      <c r="AD95" s="66">
        <v>261983765.09999996</v>
      </c>
      <c r="AE95" s="66">
        <v>1537243562.2000008</v>
      </c>
      <c r="AF95" s="66">
        <v>1438580000</v>
      </c>
      <c r="AG95" s="71">
        <v>1242340000</v>
      </c>
      <c r="AH95" s="77">
        <v>3676</v>
      </c>
      <c r="AI95" s="78">
        <v>3298</v>
      </c>
      <c r="AJ95" s="77">
        <v>578</v>
      </c>
      <c r="AK95" s="87">
        <v>16848725</v>
      </c>
    </row>
    <row r="96" spans="1:37" ht="15.75" thickBot="1" x14ac:dyDescent="0.3">
      <c r="A96" s="27" t="s">
        <v>140</v>
      </c>
      <c r="B96" s="28">
        <v>25</v>
      </c>
      <c r="C96" s="9" t="s">
        <v>335</v>
      </c>
      <c r="D96" s="29" t="s">
        <v>336</v>
      </c>
      <c r="E96" s="9">
        <f t="shared" si="9"/>
        <v>35</v>
      </c>
      <c r="F96" s="51">
        <v>31</v>
      </c>
      <c r="G96" s="51">
        <v>4</v>
      </c>
      <c r="H96" s="51"/>
      <c r="I96" s="51">
        <v>35</v>
      </c>
      <c r="J96" s="51">
        <f t="shared" si="10"/>
        <v>35</v>
      </c>
      <c r="K96" s="51">
        <v>7</v>
      </c>
      <c r="L96" s="30">
        <v>1557</v>
      </c>
      <c r="M96" s="30">
        <v>994</v>
      </c>
      <c r="N96" s="30">
        <v>0</v>
      </c>
      <c r="O96" s="30">
        <v>390</v>
      </c>
      <c r="P96" s="30">
        <v>173</v>
      </c>
      <c r="Q96" s="30">
        <f t="shared" si="11"/>
        <v>563</v>
      </c>
      <c r="R96" s="52">
        <v>16330</v>
      </c>
      <c r="S96" s="52">
        <v>2311</v>
      </c>
      <c r="T96" s="52">
        <v>14019</v>
      </c>
      <c r="U96" s="53">
        <v>636</v>
      </c>
      <c r="V96" s="51">
        <v>1</v>
      </c>
      <c r="W96" s="51">
        <v>2</v>
      </c>
      <c r="X96" s="51">
        <v>1</v>
      </c>
      <c r="Y96" s="51">
        <v>0</v>
      </c>
      <c r="Z96" s="10" t="s">
        <v>337</v>
      </c>
      <c r="AA96" s="9" t="s">
        <v>338</v>
      </c>
      <c r="AB96" s="75" t="s">
        <v>339</v>
      </c>
      <c r="AC96" s="54">
        <v>42369</v>
      </c>
      <c r="AD96" s="66">
        <v>235108201.29999995</v>
      </c>
      <c r="AE96" s="66">
        <v>1642569617.1000023</v>
      </c>
      <c r="AF96" s="66">
        <v>1562770000</v>
      </c>
      <c r="AG96" s="71">
        <v>1595880000</v>
      </c>
      <c r="AH96" s="77">
        <v>3844</v>
      </c>
      <c r="AI96" s="78">
        <v>4361</v>
      </c>
      <c r="AJ96" s="77">
        <v>636</v>
      </c>
      <c r="AK96" s="87">
        <v>21592618</v>
      </c>
    </row>
    <row r="97" spans="5:37" x14ac:dyDescent="0.25">
      <c r="AK97" s="79">
        <v>4361007494</v>
      </c>
    </row>
    <row r="99" spans="5:37" x14ac:dyDescent="0.25">
      <c r="E99" s="98"/>
      <c r="F99" s="98"/>
      <c r="G99" s="98"/>
      <c r="H99" s="98"/>
      <c r="I99" s="98"/>
      <c r="J99" s="98"/>
      <c r="K99" s="98"/>
      <c r="L99" s="99"/>
      <c r="M99" s="99"/>
      <c r="N99" s="99"/>
      <c r="O99" s="99"/>
      <c r="P99" s="99"/>
      <c r="Q99" s="99"/>
      <c r="V99" s="98"/>
      <c r="W99" s="98"/>
      <c r="X99" s="98"/>
      <c r="Y99" s="100"/>
      <c r="Z99" s="101"/>
      <c r="AA99" s="100"/>
    </row>
  </sheetData>
  <autoFilter ref="A1:AJ96"/>
  <sortState ref="A2:AK96">
    <sortCondition ref="D2:D96"/>
  </sortState>
  <mergeCells count="4">
    <mergeCell ref="E99:K99"/>
    <mergeCell ref="L99:Q99"/>
    <mergeCell ref="V99:Y99"/>
    <mergeCell ref="Z99:AA9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20"/>
  <sheetViews>
    <sheetView workbookViewId="0">
      <selection activeCell="D19" activeCellId="3" sqref="D5 D12 D16 D19"/>
    </sheetView>
  </sheetViews>
  <sheetFormatPr baseColWidth="10" defaultRowHeight="15" x14ac:dyDescent="0.25"/>
  <cols>
    <col min="4" max="4" width="13.140625" bestFit="1" customWidth="1"/>
    <col min="5" max="5" width="13.7109375" bestFit="1" customWidth="1"/>
  </cols>
  <sheetData>
    <row r="1" spans="3:7" x14ac:dyDescent="0.25">
      <c r="D1" s="80" t="s">
        <v>509</v>
      </c>
    </row>
    <row r="2" spans="3:7" x14ac:dyDescent="0.25">
      <c r="D2">
        <v>255000000</v>
      </c>
      <c r="E2">
        <f>+D2/2500</f>
        <v>102000</v>
      </c>
    </row>
    <row r="3" spans="3:7" x14ac:dyDescent="0.25">
      <c r="D3">
        <v>226000000</v>
      </c>
      <c r="E3">
        <f>+D3/7800</f>
        <v>28974.358974358973</v>
      </c>
    </row>
    <row r="4" spans="3:7" x14ac:dyDescent="0.25">
      <c r="D4">
        <f>SUM(D2:D3)</f>
        <v>481000000</v>
      </c>
    </row>
    <row r="5" spans="3:7" x14ac:dyDescent="0.25">
      <c r="C5" t="s">
        <v>510</v>
      </c>
      <c r="D5" s="81">
        <f>+D4/9615</f>
        <v>50026.001040041599</v>
      </c>
      <c r="E5" s="82">
        <f>+D5*27</f>
        <v>1350702.0280811233</v>
      </c>
    </row>
    <row r="8" spans="3:7" x14ac:dyDescent="0.25">
      <c r="D8" s="80" t="s">
        <v>511</v>
      </c>
      <c r="G8" s="83">
        <f>SUM(E5:E20)</f>
        <v>56577684.880753368</v>
      </c>
    </row>
    <row r="9" spans="3:7" x14ac:dyDescent="0.25">
      <c r="D9" s="84">
        <v>191592500</v>
      </c>
    </row>
    <row r="10" spans="3:7" x14ac:dyDescent="0.25">
      <c r="D10" s="85">
        <v>259000000</v>
      </c>
    </row>
    <row r="11" spans="3:7" x14ac:dyDescent="0.25">
      <c r="D11">
        <f>SUM(D9:D10)</f>
        <v>450592500</v>
      </c>
    </row>
    <row r="12" spans="3:7" x14ac:dyDescent="0.25">
      <c r="C12" t="s">
        <v>510</v>
      </c>
      <c r="D12" s="81">
        <f>+D11/4180</f>
        <v>107797.24880382775</v>
      </c>
      <c r="E12" s="82">
        <f>+D12*45</f>
        <v>4850876.1961722486</v>
      </c>
    </row>
    <row r="15" spans="3:7" x14ac:dyDescent="0.25">
      <c r="D15" s="80" t="s">
        <v>512</v>
      </c>
    </row>
    <row r="16" spans="3:7" x14ac:dyDescent="0.25">
      <c r="D16" s="81">
        <v>350000</v>
      </c>
    </row>
    <row r="18" spans="4:5" x14ac:dyDescent="0.25">
      <c r="D18" s="80" t="s">
        <v>513</v>
      </c>
    </row>
    <row r="19" spans="4:5" x14ac:dyDescent="0.25">
      <c r="D19" s="81">
        <v>219982.99849999999</v>
      </c>
    </row>
    <row r="20" spans="4:5" x14ac:dyDescent="0.25">
      <c r="D20">
        <v>229</v>
      </c>
      <c r="E20" s="82">
        <f>+D19*D20</f>
        <v>50376106.656499997</v>
      </c>
    </row>
  </sheetData>
  <pageMargins left="0.7" right="0.7" top="0.75" bottom="0.75" header="0.3" footer="0.3"/>
  <pageSetup paperSiz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Plantilla_perfiles</vt:lpstr>
      <vt:lpstr>Valor formación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Jasmid Buitrago Rosero</dc:creator>
  <cp:lastModifiedBy>Senia María Díaz Salazar</cp:lastModifiedBy>
  <dcterms:created xsi:type="dcterms:W3CDTF">2015-04-20T13:16:05Z</dcterms:created>
  <dcterms:modified xsi:type="dcterms:W3CDTF">2015-07-09T19:28:17Z</dcterms:modified>
</cp:coreProperties>
</file>