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9440" windowHeight="10425"/>
  </bookViews>
  <sheets>
    <sheet name="sentencias y prestaciones" sheetId="1" r:id="rId1"/>
    <sheet name="Contab" sheetId="2" r:id="rId2"/>
    <sheet name="2014" sheetId="3" r:id="rId3"/>
    <sheet name="2013" sheetId="4" r:id="rId4"/>
    <sheet name="2012" sheetId="5" r:id="rId5"/>
  </sheets>
  <definedNames>
    <definedName name="_xlnm._FilterDatabase" localSheetId="0" hidden="1">'sentencias y prestaciones'!$A$3:$E$75</definedName>
    <definedName name="_xlnm.Print_Area" localSheetId="0">'sentencias y prestaciones'!$A$1:$E$90</definedName>
    <definedName name="NombreRango1" localSheetId="2">'2014'!$A$1:$F$187</definedName>
    <definedName name="NombreRango1">'2013'!$A$1:$F$198</definedName>
  </definedNames>
  <calcPr calcId="145621"/>
</workbook>
</file>

<file path=xl/calcChain.xml><?xml version="1.0" encoding="utf-8"?>
<calcChain xmlns="http://schemas.openxmlformats.org/spreadsheetml/2006/main">
  <c r="C75" i="1" l="1"/>
  <c r="B14" i="5" l="1"/>
  <c r="B56" i="4"/>
  <c r="B369" i="3" s="1"/>
  <c r="B375" i="3"/>
  <c r="B371" i="3"/>
  <c r="B368" i="3"/>
  <c r="B365" i="3"/>
  <c r="B370" i="3" s="1"/>
  <c r="B363" i="3"/>
  <c r="B362" i="3"/>
  <c r="B361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39" i="3"/>
  <c r="D56" i="2"/>
  <c r="B372" i="3" l="1"/>
</calcChain>
</file>

<file path=xl/sharedStrings.xml><?xml version="1.0" encoding="utf-8"?>
<sst xmlns="http://schemas.openxmlformats.org/spreadsheetml/2006/main" count="1314" uniqueCount="644">
  <si>
    <t>BENEFICIARIO</t>
  </si>
  <si>
    <t>VALOR</t>
  </si>
  <si>
    <t>CONCEPTO</t>
  </si>
  <si>
    <t>ENRIQUE GARCIA PIMIENTA</t>
  </si>
  <si>
    <t>Cesantias - Resolucion No 000859 del 30 de Abr/14</t>
  </si>
  <si>
    <t>ALFONSO FUENTES RUIZ</t>
  </si>
  <si>
    <t>Cesantias - Resolucion No 002352 del 19 de Dic/13</t>
  </si>
  <si>
    <t>MILADIS HERNANDEZ ROMERO</t>
  </si>
  <si>
    <t>Valores dejados de cancelar según resolucion No 000292 del 27 de Feb/13.</t>
  </si>
  <si>
    <t>ALIDA VIZCAINO LARA</t>
  </si>
  <si>
    <t>Valores dejados de cancelar según resolucion No 001345 del 20 de ago/13. 001856 del 5 de nov/13.</t>
  </si>
  <si>
    <t>LUCIA DIAZ DE FUENTES</t>
  </si>
  <si>
    <t>Valores dejados de cancelar según resolucion No 002297 del 18 de dic/13</t>
  </si>
  <si>
    <t>CLAUDIA VILLADIEGO CABALLERO</t>
  </si>
  <si>
    <t>valores dejados de cancelar  según resolución N° 002301 de fecha 19 de diciembre de 2013, 000286 del 6 de feb/14</t>
  </si>
  <si>
    <t>OK</t>
  </si>
  <si>
    <t>CARMELA ARIZA SUAREZ</t>
  </si>
  <si>
    <t>Valores dejados de cancelar según resolucion No 000329 del 11 de Feb/14. 0001463 del 11 de sept/13</t>
  </si>
  <si>
    <t>MARTIN MANUEL MARTINEZ PALMERA</t>
  </si>
  <si>
    <t>Valores dejados de cancelar segun resolucion N° 000422 del 20 de feb/14, 001448 del 10 Sep/13</t>
  </si>
  <si>
    <t>SORAYA NAVARRO PUGLIESSE</t>
  </si>
  <si>
    <t>Valores dejados de cancelar segun resolucion N° 000565 del 17 de Mar/14</t>
  </si>
  <si>
    <t>YOLANDA MARTINEZ MANJARREZ</t>
  </si>
  <si>
    <t>Valores dejados de cancelar segun resolucion N° 000426 del 24 de Feb/14, 1362 del 20 de Ago/13</t>
  </si>
  <si>
    <t>MERCEDES CARRILLO CANTILLO</t>
  </si>
  <si>
    <t>Valores dejados de cancelar segun resolucion N° 000510 del 12 de Mar/14</t>
  </si>
  <si>
    <t>JULIO BERRIO BATISTA</t>
  </si>
  <si>
    <t>Valores dejados de cancelar segun resolucion N° 000562 del 17 de Mar/14</t>
  </si>
  <si>
    <t>VILMA SEGURA PEREZ</t>
  </si>
  <si>
    <t>Valores dejados de cancelar segun resolucion N° 000563 del 17 de Mar/14</t>
  </si>
  <si>
    <t>HUGO PEREZ TORRES</t>
  </si>
  <si>
    <t>Valores dejados de cancelar segun resolucion N° 000680 del 31 de Mar/2014, 001359 del 20 de Ago/13</t>
  </si>
  <si>
    <t>MANUEL GANDARA MARTINEZ</t>
  </si>
  <si>
    <t>Valores dejados de cancelar segun resolucion N° 000733 del 07 de Abr/14, 000675 del 31 de Mar/14, 002312 del 19 de Dic/13, 000072 del 22 de Ene/13</t>
  </si>
  <si>
    <t>ELISEO VILORIA VELEZ</t>
  </si>
  <si>
    <t>Valores dejados de cancelar segun resolucion N° 000566 del 17 de Mar/14</t>
  </si>
  <si>
    <t>ROBINSON JIMENEZ JIMENEZ</t>
  </si>
  <si>
    <t>Valores dejados de cancelar segun resolucion N° 000678 del 31 de Mar/14</t>
  </si>
  <si>
    <t>LUIS MONTERO MACHADO</t>
  </si>
  <si>
    <t>Valores dejados de cancelar segun resolucion N° 000349 del 11 de Febr/14</t>
  </si>
  <si>
    <t>ROSALBA JULIO ESCORCIA</t>
  </si>
  <si>
    <t>Valores dejados de cancelar segun resolucion N° 000278 del 06 de Febr/14</t>
  </si>
  <si>
    <t>RAFAEL OSORIO PEÑA</t>
  </si>
  <si>
    <t>Valores dejados de cancelar segun resolucion N° 000777 del 08 de Abr/14</t>
  </si>
  <si>
    <t>HENRY GRANDFIELD</t>
  </si>
  <si>
    <t>Valores dejados de cancelar segun resolucion N° 000371 del 13 de Feb/14, 001226 del 08 de Ago/13</t>
  </si>
  <si>
    <t>JUAN BARRIOS VILLAREAL</t>
  </si>
  <si>
    <t>Valores dejados de cancelar segun resolucion N° 000259 del 04 de Feb/14</t>
  </si>
  <si>
    <t>ASMEL PEREA OLIVARES</t>
  </si>
  <si>
    <t>Valores dejados de cancelar segun resolucion N° 000729 del 07 de Abr/14</t>
  </si>
  <si>
    <t>EDUARDO ALVAREZ YEPES</t>
  </si>
  <si>
    <t>Valores dejados de cancelar segun resolucion N° 000623 del 27 de Mar/14</t>
  </si>
  <si>
    <t>MATZARY CORCHO MOLINARES</t>
  </si>
  <si>
    <t>Valores dejados de cancelar segun resolucion N° 000345 del 11 de Feb/14</t>
  </si>
  <si>
    <t>Valores dejados de cancelar segun resolucion N° 002313 del 19 de Dic/13</t>
  </si>
  <si>
    <t>ALVARO CORRO INSIGNARES</t>
  </si>
  <si>
    <t>Valores dejados de cancelar segun resolucion N° 000483 del 07 de Mar/14</t>
  </si>
  <si>
    <t>YESIGNIA ALTAMIRANDA DIAZ</t>
  </si>
  <si>
    <t>Valores dejados de cancelar segun resolucion N° 000618 del 27 de Mar/14</t>
  </si>
  <si>
    <t>CARLOS HIGGINS ECHEVERRIA</t>
  </si>
  <si>
    <t>Valores dejados de cancelar segun resolucion N° 000680 del 31 de Mar/14, 002317 del 19 de Dic/13, 000404 del 18 de Mar/13</t>
  </si>
  <si>
    <t>MERANAMIS PEREZ MORENO</t>
  </si>
  <si>
    <t>Valores dejados de cancelar segun resolucion N° 000619 del 27 de Mar/14</t>
  </si>
  <si>
    <t>SANTANDER BOLIVAR SOLANO</t>
  </si>
  <si>
    <t>Valores dejados de cancelar segun resolucion N° 000369 del 13 de Feb/14</t>
  </si>
  <si>
    <t>MARIA YUNES ESCOBAR</t>
  </si>
  <si>
    <t>Valores dejados de cancelar segun resolucion N° 000375 del 13 de Feb/14</t>
  </si>
  <si>
    <t>EVER MENDOZA COLINA</t>
  </si>
  <si>
    <t>Valores dejados de cancelar segun resolucion N° 000564 del 17 de Mar/14</t>
  </si>
  <si>
    <t>CARMEN CONSUEGRA CONSUEGRA</t>
  </si>
  <si>
    <t>Valores dejados de cancelar segun resolucion N° 000676 del 31 de Mar/14, 000261 del 04 de Feb/14, 002304 del 19 de Dic/13, 001319 del 13 de Ago/13</t>
  </si>
  <si>
    <t>ROBERTO HERNANDEZ ESQUIAQUI</t>
  </si>
  <si>
    <t>Valores dejados de cancelar segun resolucion N° 000368 del 13 de Feb/14</t>
  </si>
  <si>
    <t>MELVA ESPITALETA OSORIO</t>
  </si>
  <si>
    <t>Valores dejados de cancelar segun resolucion N° 000254 del 04 de Feb/14</t>
  </si>
  <si>
    <t>MARITZA NOLASCO BARRANCO</t>
  </si>
  <si>
    <t>Valores dejados de cancelar segun resolucion N° 000728 del 07 de Abr/14</t>
  </si>
  <si>
    <t>Valores dejados de cancelar segun resolucion N° 000674 del 31 de Mar/14</t>
  </si>
  <si>
    <t>ANTONIO MARTINEZ CHARRIS</t>
  </si>
  <si>
    <t>Valores dejados de cancelar segun resolucion N° 000253 del 04 de Feb/14</t>
  </si>
  <si>
    <t>JOSE SANDOVAL MOLINA</t>
  </si>
  <si>
    <t>Valores dejados de cancelar segun resolucion N° 000370 del 13 de Feb/14</t>
  </si>
  <si>
    <t>NORBERTO BERNAL CARRASCAL</t>
  </si>
  <si>
    <t>Valores dejados de cancelar segun resolucion N° 000629 del 27 de Mar/14</t>
  </si>
  <si>
    <t>LUIS AREVALO VARONA</t>
  </si>
  <si>
    <t>Valores dejados de cancelar segun resolucion N° 000626 del 27 de Mar/14</t>
  </si>
  <si>
    <t>LETICIA HUNDEK PICHON</t>
  </si>
  <si>
    <t>Valores dejados de cancelar segun resolucion N° 000359 del 13 de Febr/14</t>
  </si>
  <si>
    <t>DARIO OTERO MAZO</t>
  </si>
  <si>
    <t>Valores dejados de cancelar segun resolucion N° 000867 del 30 de Abr/14, 000365 del 13 de Feb/14</t>
  </si>
  <si>
    <t>EDILBERTO ALTAHONA ROMERO</t>
  </si>
  <si>
    <t>Valores dejados de cancelar segun resolucion N° 000347 del 11 de Feb/14</t>
  </si>
  <si>
    <t>NORBERTO PEÑA RIVERA</t>
  </si>
  <si>
    <t>Valores dejados de cancelar segun resolucion N° 000813 del 21 de Abr/14</t>
  </si>
  <si>
    <t>JAVIER FERNANDEZ PALIS</t>
  </si>
  <si>
    <t>Valores dejados de cancelar segun resolucion N° 000984 del 13 de May/14</t>
  </si>
  <si>
    <t>MAGALY REBECA MARTINEZ BADILLO</t>
  </si>
  <si>
    <t>Valores dejados de cancelar segun resolucion N° 000625 del 27 de Mar/14, 2104 del 27 Nov/13, 000059 del 22 Ene/13</t>
  </si>
  <si>
    <t>GUSTAVO ANDRADE DE LA VEGA</t>
  </si>
  <si>
    <t>Valores dejados de cancelar segun resolucion N° 000366 del 13 de Feb/14</t>
  </si>
  <si>
    <t>BIENVENIDO MARIN ZAMBRANO</t>
  </si>
  <si>
    <t>Valores dejados de cancelar segun resolucion N° 000677 del 31 de Mar/14</t>
  </si>
  <si>
    <t>EMELDA ROLON DIAZ</t>
  </si>
  <si>
    <t>Valores dejados de cancelar segun resolucion N° 000255 del 04 de Feb/14</t>
  </si>
  <si>
    <t>YESID PACHECO CABANA</t>
  </si>
  <si>
    <t>Valores dejados de cancelar segun resolucion N° 000621 del 27 de Mar/14</t>
  </si>
  <si>
    <t>ESTHER OLIVERA CASTRO</t>
  </si>
  <si>
    <t>Valores dejados de cancelar segun resolucion N° 000367 del 13 de Feb/14</t>
  </si>
  <si>
    <t>OMAIRA CASTAÑO MENESES</t>
  </si>
  <si>
    <t>Valores dejados de cancelar segun resolucion N° 000055 del 04 de Dic/13</t>
  </si>
  <si>
    <t>GUADALUPE VASQUEZ LOPEZ</t>
  </si>
  <si>
    <t>Valores dejados de cancelar segun resolucion N° 000620 del 27 de Mar/14</t>
  </si>
  <si>
    <t>CLAUDIA ISABEL RODRIGUEZ REYES</t>
  </si>
  <si>
    <t>Valores dejados de cancelar segun resolucion N° 000692 del 02 de Abr/14, 001949 de 08 nov/13, 001265 de 12 Ago/13, 000855 del 14 de Jun/14.</t>
  </si>
  <si>
    <t>NOHORA BEATRIZ BONILLA CUBIDES</t>
  </si>
  <si>
    <t>Valores dejados de cancelar segun la resolucion N° 000622 del 27 de Mar/14</t>
  </si>
  <si>
    <t>GUILLERMO DEL RIO MARTINEZ</t>
  </si>
  <si>
    <t>Valores dejados de cancelar segun resolucion N° 000731 del 07 de Abr/14, 000348 del 11 de Feb/14, 000919 del 26 Jun/13.</t>
  </si>
  <si>
    <t>JAIRO JAVIER ORELLANO ROBLES</t>
  </si>
  <si>
    <t>Valores dejados de cancelar segun la resolucion N° 000627 del 27 de Mar/14</t>
  </si>
  <si>
    <t>MILENA MARENCO BEOKHOUDT</t>
  </si>
  <si>
    <t>Valores dejados de cancelar segun resolucion Nº 0015000 del 20 de Sep/13</t>
  </si>
  <si>
    <t>MARIO DE JESUS FERNANDEZ CABEZA</t>
  </si>
  <si>
    <t>Valores dejados de cancelar segun resolucion Nº 000868 del 30 de Abr/14</t>
  </si>
  <si>
    <t>JOSE ULISES RODRIGUEZ PEROZO</t>
  </si>
  <si>
    <t>Valores dejados de cancelar segun resolucion Nº 000336 del 11 de Feb /14</t>
  </si>
  <si>
    <t>INES AMINTA RODRIGUEZ RAMIREZ</t>
  </si>
  <si>
    <t>Valores dejados de cancelar segun resolucion Nº 000939 del 08 de May/14</t>
  </si>
  <si>
    <t>Vlores dejados de cancelar segun resolucion Nº 000762 del 21 de Jun/11, 000798 del 29 de May/13</t>
  </si>
  <si>
    <t>2013080003 2014070051</t>
  </si>
  <si>
    <t>TOTAL</t>
  </si>
  <si>
    <t>NIT</t>
  </si>
  <si>
    <t>Beneficiario</t>
  </si>
  <si>
    <t>Concepto (Favor colocar N° Contrato/Orden de Compra y N° Factura)</t>
  </si>
  <si>
    <t>Valor</t>
  </si>
  <si>
    <t>106 gran boulevard s.a.</t>
  </si>
  <si>
    <t>factura LT-18794</t>
  </si>
  <si>
    <t>Tesoreria</t>
  </si>
  <si>
    <t>cuentas por pagar factura 18795</t>
  </si>
  <si>
    <t>analytica s.a.</t>
  </si>
  <si>
    <t>cuentas por pagar factura 205421</t>
  </si>
  <si>
    <t>cuentas por pagar factura 205473</t>
  </si>
  <si>
    <t>aurelio cepeda angarita</t>
  </si>
  <si>
    <t>reserva prestacion de servicio</t>
  </si>
  <si>
    <t>bertilda suarez almeida</t>
  </si>
  <si>
    <t>cuentas por pagar factura  002392</t>
  </si>
  <si>
    <t>cuentas por pagar factura  002232</t>
  </si>
  <si>
    <t>cuentas por pagar factura  002261</t>
  </si>
  <si>
    <t>cuentas por pagar factura 2390</t>
  </si>
  <si>
    <t>cuentas por pagar factura  002391</t>
  </si>
  <si>
    <t>cuentas por pagar factura 2147</t>
  </si>
  <si>
    <t>c4 pascal ltda</t>
  </si>
  <si>
    <t>factura 4771</t>
  </si>
  <si>
    <t>comercializadora caribean internacional</t>
  </si>
  <si>
    <t>cuentas por pagar factura 0006</t>
  </si>
  <si>
    <t>dora riquet ( katherine molinares serpa)</t>
  </si>
  <si>
    <t>acreencias ley 550</t>
  </si>
  <si>
    <t>dotaciones quimico clinicas ltda</t>
  </si>
  <si>
    <t>cuentas por pagar factura 69851</t>
  </si>
  <si>
    <t>reserva factura 70756-70416-</t>
  </si>
  <si>
    <t>fabian socarras rojas</t>
  </si>
  <si>
    <t>cuentas por pagar 4978</t>
  </si>
  <si>
    <t>grupo all service s.a.s.</t>
  </si>
  <si>
    <t>cuentas por pagar factura 1423</t>
  </si>
  <si>
    <t>grupo constructor</t>
  </si>
  <si>
    <t>cuentas por pagar factura 0040</t>
  </si>
  <si>
    <t>hospiquimicos de la costa</t>
  </si>
  <si>
    <t>cuentas por pagar factura 8393</t>
  </si>
  <si>
    <t>hotel country internacional</t>
  </si>
  <si>
    <t>reserva factura 149916</t>
  </si>
  <si>
    <t>industrias litograficas boston sas</t>
  </si>
  <si>
    <t>cuentas por pagar factura 91933</t>
  </si>
  <si>
    <t>insercop distrilan &amp; cia ltda</t>
  </si>
  <si>
    <t>reserva factura 9937</t>
  </si>
  <si>
    <t>insercop, distrilan y cia ltda</t>
  </si>
  <si>
    <t>factura 10043</t>
  </si>
  <si>
    <t>insercop,distrilan y cia ltda</t>
  </si>
  <si>
    <t>factura 9937</t>
  </si>
  <si>
    <t>inter radios comunicaciones</t>
  </si>
  <si>
    <t>cuentas por pagar factura 13204</t>
  </si>
  <si>
    <t>luis molano infante</t>
  </si>
  <si>
    <t>reserva cuenta de cobro No 1</t>
  </si>
  <si>
    <t>luz elena lopez cardona/ casa del deporte</t>
  </si>
  <si>
    <t>reserva factura 112846</t>
  </si>
  <si>
    <t>cuentas por pagar factura  110458</t>
  </si>
  <si>
    <t>reserva factura 001580</t>
  </si>
  <si>
    <t>metrologia instrumentacion y control mic</t>
  </si>
  <si>
    <t>cuentas por pagar factura 9286</t>
  </si>
  <si>
    <t>molto publicidad s.a.s.</t>
  </si>
  <si>
    <t>cuentas por pagar factura 1507</t>
  </si>
  <si>
    <t>cuentas por pagar factura 1543</t>
  </si>
  <si>
    <t>reserva factura 1530</t>
  </si>
  <si>
    <t>nicca</t>
  </si>
  <si>
    <t>reserva factura 002536</t>
  </si>
  <si>
    <t>papeleria el cid</t>
  </si>
  <si>
    <t>reserva factura 81288</t>
  </si>
  <si>
    <t>papeleria el cid s.a.</t>
  </si>
  <si>
    <t>factura 00081288</t>
  </si>
  <si>
    <t>quimifex s.a.s.</t>
  </si>
  <si>
    <t>reserva factura 13143</t>
  </si>
  <si>
    <t>reserva factura 12572-12569-12190-12186-12361-12674-12152-</t>
  </si>
  <si>
    <t>reserva factura 11338-11590-</t>
  </si>
  <si>
    <t>reserva factura 13469</t>
  </si>
  <si>
    <t>cuentas por pagar 12863</t>
  </si>
  <si>
    <t>reserva factura 11337</t>
  </si>
  <si>
    <t>reserva factura 11860</t>
  </si>
  <si>
    <t>quimirel quimicos y reactivos</t>
  </si>
  <si>
    <t>cuentas por pagar factura 34-10957</t>
  </si>
  <si>
    <t>ricafex ltda</t>
  </si>
  <si>
    <t>factura 8193</t>
  </si>
  <si>
    <t>sito comercial ltda</t>
  </si>
  <si>
    <t>reserva factura 4357</t>
  </si>
  <si>
    <t>soluciones en ingenierias s.a.s.</t>
  </si>
  <si>
    <t>cuentas por pagar factura 0397</t>
  </si>
  <si>
    <t>vatic consulting group sas</t>
  </si>
  <si>
    <t>cuentas por pagar factura 2319</t>
  </si>
  <si>
    <t>victor pupo quintero</t>
  </si>
  <si>
    <t>cuentas por pagar honorarios</t>
  </si>
  <si>
    <t>CASALIMPIA</t>
  </si>
  <si>
    <t>DATECSA</t>
  </si>
  <si>
    <t>AMI</t>
  </si>
  <si>
    <t>VALOR</t>
  </si>
  <si>
    <t>CONCEPTO</t>
  </si>
  <si>
    <t>CAUSACION</t>
  </si>
  <si>
    <t>OBSERVACION</t>
  </si>
  <si>
    <t>JAIRO SOTO MOLINA</t>
  </si>
  <si>
    <t>VIATICOS</t>
  </si>
  <si>
    <t>Pendiente legalizacion año 2013</t>
  </si>
  <si>
    <t>NEIL TORRES LOPEZ</t>
  </si>
  <si>
    <t>LUIS GUTIERREZ MORENO</t>
  </si>
  <si>
    <t>AVANCE</t>
  </si>
  <si>
    <t>No tiene recursos</t>
  </si>
  <si>
    <t>ZULAY SARMIENTO AREVALO</t>
  </si>
  <si>
    <t>APOYO ECONOMICO</t>
  </si>
  <si>
    <t>Pendiente Doc. Identidad, Cuenta Bancaria o Aut. Daviplata</t>
  </si>
  <si>
    <t>JAIRO RANGEL REDONDO</t>
  </si>
  <si>
    <t>GERARDO POLO MERCADO</t>
  </si>
  <si>
    <t>CAROLINA RUIZ CARMONA</t>
  </si>
  <si>
    <t>FUNDACION BIOMIMESIS CARIBE</t>
  </si>
  <si>
    <t>INSCRIPCIONES</t>
  </si>
  <si>
    <t>Pendiente Factura Original</t>
  </si>
  <si>
    <t>MARIA TRILLOS AMAYA</t>
  </si>
  <si>
    <t>Pendiente Legalizacion, Poliza de Cumplimiento y Autorizacion de Descuento</t>
  </si>
  <si>
    <t>Pendiente Legalizacion año 2013</t>
  </si>
  <si>
    <t>JORGE BORRERO BOLAÑO</t>
  </si>
  <si>
    <t>LISETH VILLAR GUERRA</t>
  </si>
  <si>
    <t>Pendiente carta Autorizacion de Descuento</t>
  </si>
  <si>
    <t>SUNAMI RODRIGUEZ LINARES</t>
  </si>
  <si>
    <t>HORACIO BUSTILLO HERNANDEZ</t>
  </si>
  <si>
    <t>OLGA PARODI BLANCO</t>
  </si>
  <si>
    <t>PAOLA SERRANO MASSIRY</t>
  </si>
  <si>
    <t>JHONATAN CASTAÑEDA SILVA</t>
  </si>
  <si>
    <t>GLADIS MENDOZA PELUFFO</t>
  </si>
  <si>
    <t>PROVEEDOR</t>
  </si>
  <si>
    <t>PROTECCION SA</t>
  </si>
  <si>
    <t>BONO PENSIONAL</t>
  </si>
  <si>
    <t>MARIA MARIN BALDOVINO</t>
  </si>
  <si>
    <t>SGS COLOMBIA S.A.</t>
  </si>
  <si>
    <t>UNIVERSIDAD EXTERNADO DE COLOMBIA</t>
  </si>
  <si>
    <t>UNIVERSIDAD MILITAR NUEVA GRANADA</t>
  </si>
  <si>
    <t>JORGE PEREZ SIERRA</t>
  </si>
  <si>
    <t>LUZ MIRANDA REBOLLEDO</t>
  </si>
  <si>
    <t>JORGE SANTIAGO ALTAMAR</t>
  </si>
  <si>
    <t>SERVICIOS POSTALES NACIONALES S.A.</t>
  </si>
  <si>
    <t>UNIVERSIDAD DEL ATLANTICO</t>
  </si>
  <si>
    <t>ALEXANDRA VIERA ARIAS</t>
  </si>
  <si>
    <t>NEIS MARTINEZ HERNANDEZ</t>
  </si>
  <si>
    <t>ANGELA RINCON MURCIA</t>
  </si>
  <si>
    <t>GASTOS DE MOVILIZACION</t>
  </si>
  <si>
    <t>MARIA AGUDELO BEDOYA</t>
  </si>
  <si>
    <t>PEDRO SANCHEZ PALOMINO</t>
  </si>
  <si>
    <t>HENRY REYES PINEDA</t>
  </si>
  <si>
    <t>LUIS ARBOLEDA APARICIO</t>
  </si>
  <si>
    <t>JOSE GOMEZ AREVALO</t>
  </si>
  <si>
    <t>LUIS AREVALO VIVEROS</t>
  </si>
  <si>
    <t>JORGE MIZUNO HAYDAR</t>
  </si>
  <si>
    <t>CARLOS DIAZ SOLER</t>
  </si>
  <si>
    <t>JESUS BOLIVAR BOLIVAR</t>
  </si>
  <si>
    <t>PEDRO CASTELLON PATIÑO</t>
  </si>
  <si>
    <t>GASPAR HERNANDEZ CAAMAÑO</t>
  </si>
  <si>
    <t>JAIME DE SANTIS VILLADIEGO</t>
  </si>
  <si>
    <t>LUIS ALARCON MENESES</t>
  </si>
  <si>
    <t>JORGE CONDE CALDERON</t>
  </si>
  <si>
    <t>DATALASER S.A.S.</t>
  </si>
  <si>
    <t>YURI GOMEZ JIMENEZ</t>
  </si>
  <si>
    <t>DARIO ROCHA JIMENEZ</t>
  </si>
  <si>
    <t>ADA PEREIRA PALOMINO</t>
  </si>
  <si>
    <t>NATALY RIAÑO CARMONA</t>
  </si>
  <si>
    <t>ORLANDO ALMARIO BARRIOS</t>
  </si>
  <si>
    <t>MANUEL PINZON ALFONSO</t>
  </si>
  <si>
    <t>EUCARIS GUERRA HERNANDEZ</t>
  </si>
  <si>
    <t>NOVATEK DEL CARIBE S.A.S.</t>
  </si>
  <si>
    <t>FUNDACION RED COLOMBIANA DE SEMILLEROS</t>
  </si>
  <si>
    <t>F &amp; C CONSULTORES S.A.S.</t>
  </si>
  <si>
    <t>ASOCIACION COLOMBIANA DE FACULTADES DE DERECHO - ACOFADE</t>
  </si>
  <si>
    <t>BERTILDA SUAREZ ALMEIDA</t>
  </si>
  <si>
    <t>MOLTO PUBLICIDAD S.A.S.</t>
  </si>
  <si>
    <t>EDUARDO TORRES GARCIA</t>
  </si>
  <si>
    <t>SANDRA ABAD GOMEZ</t>
  </si>
  <si>
    <t>ASOCIACION COLOMBIANA DE FACULTADES DE ARQUITECTURA</t>
  </si>
  <si>
    <t>AVANCES</t>
  </si>
  <si>
    <t>IVAN CISNERO CANO</t>
  </si>
  <si>
    <t>JUAN ORTIZ MARTINEZ</t>
  </si>
  <si>
    <t>GASTOS DE VIAJE</t>
  </si>
  <si>
    <t>ALFONSO DIAZ ORDOSGOITIA</t>
  </si>
  <si>
    <t>GONZALO LIZARAZO MEJIA</t>
  </si>
  <si>
    <t>NADIA MONCALEANO PIÑA</t>
  </si>
  <si>
    <t>ROSARIO SOTO CHING</t>
  </si>
  <si>
    <t>JUAN LANCHEROS BELTRAN</t>
  </si>
  <si>
    <t>CASA DEL DEPORTE</t>
  </si>
  <si>
    <t>JAIRO SOTO HERNANDEZ</t>
  </si>
  <si>
    <t>LEYTON BARRIOS TORRES</t>
  </si>
  <si>
    <t>PENDIENTE LEGALIZACION 2013</t>
  </si>
  <si>
    <t>MARGARETH CHARRY ANAYA</t>
  </si>
  <si>
    <t>RUTA CARIBE</t>
  </si>
  <si>
    <t>RAFAEL OLIVEROS VERBEL</t>
  </si>
  <si>
    <t>ALEXY FLOREZ VERGARA</t>
  </si>
  <si>
    <t>EDUAR ORTEGA DAVID</t>
  </si>
  <si>
    <t>DANIEL ESPITIA SERNA</t>
  </si>
  <si>
    <t>CONTRALORIA GENERAL DEL DEPARTAMENTO</t>
  </si>
  <si>
    <t>CUOTA DE FISCALIZACION</t>
  </si>
  <si>
    <t>JULIA PAEZ SANJUAN</t>
  </si>
  <si>
    <t>JANETH TOVAR GUERRA</t>
  </si>
  <si>
    <t>GUILLERMO CARBO RENDEROS</t>
  </si>
  <si>
    <t>JUAN DAVILA VERA</t>
  </si>
  <si>
    <t>MARLEYN SERRANO RAMIREZ</t>
  </si>
  <si>
    <t>SONIA PEÑA CONTRERAS</t>
  </si>
  <si>
    <t>MARCO VENEGAS POLO</t>
  </si>
  <si>
    <t>COOPERATIVA DE TRABAJO ASOCIADO METODOS Y ENLACES C.T.A.</t>
  </si>
  <si>
    <t>ANDRES SALAZAR BARROS</t>
  </si>
  <si>
    <t>LUISA ECHEVERRIA KING</t>
  </si>
  <si>
    <t>LIGIA RIAÑO GONZALEZ</t>
  </si>
  <si>
    <t>MERLYS DIAZ GERALDINO</t>
  </si>
  <si>
    <t>CENTRO MAYORISTA PAPELERO TAURO S.A.</t>
  </si>
  <si>
    <t>CREDITITULOS S.A.</t>
  </si>
  <si>
    <t>CLAUDIA RODRIGUEZ ALBOR</t>
  </si>
  <si>
    <t>LIGIA CANTILLO BARRIOS</t>
  </si>
  <si>
    <t>GLORIA NARANJO AFRICANO</t>
  </si>
  <si>
    <t>INTER RADIOS COMUNICACIONES S.A.S.</t>
  </si>
  <si>
    <t>ABUGAL S.A.S.</t>
  </si>
  <si>
    <t>HERNANDO ANTONIO ROMERO PEREIRA</t>
  </si>
  <si>
    <t>CARLOS SALAZAR DIAZ</t>
  </si>
  <si>
    <t>PROSEGUR VIGILANCIA Y SEGURIDAD PRIVADA LTDA.</t>
  </si>
  <si>
    <t>EXTINTORES PROFUEGOS S.A.S.</t>
  </si>
  <si>
    <t>LA PREVISORA S.A. COMPAÑIA DE SEGUROS</t>
  </si>
  <si>
    <t>PENDIENTE PLANILLA CESANTIAS HORIZONTE</t>
  </si>
  <si>
    <t>CARLOS ARAUJO MARTINEZ</t>
  </si>
  <si>
    <t>INTERESES POR CESANTIAS</t>
  </si>
  <si>
    <t>SERVICIOS MEDICOS OLIMPUS IPS LTDA</t>
  </si>
  <si>
    <t>SALES &amp; BOOKS S.A.S.</t>
  </si>
  <si>
    <t>JUAN TRUJILLO LORA</t>
  </si>
  <si>
    <t>UNIVERSIDAD NACIONAL DE COLOMBIA</t>
  </si>
  <si>
    <t>PENDIENTE FACTURA ORIGINAL</t>
  </si>
  <si>
    <t>CORPORACION ZOOM CANAL UNIVERSITARIO NACIONAL</t>
  </si>
  <si>
    <t>ANGEL BRITTON HORWARD</t>
  </si>
  <si>
    <t>ELIZABETH DIAS ESLAIT</t>
  </si>
  <si>
    <t>EDWARD ROSSIANO PONTON</t>
  </si>
  <si>
    <t>EDGARDO CAMARGO BROCHERO</t>
  </si>
  <si>
    <t>ARMANDO CABRERA MARRIAGA</t>
  </si>
  <si>
    <t>EDWIND CASTILLO RODRIGUEZ</t>
  </si>
  <si>
    <t>STEPHANIE AGAMEZ MOLINARES</t>
  </si>
  <si>
    <t>DAVID SEPULVEDA VILORIA</t>
  </si>
  <si>
    <t>MARIA HERRERA BARANDICA</t>
  </si>
  <si>
    <t>ANDRES VASQUEZ RODRIGUEZ</t>
  </si>
  <si>
    <t>CORPORACION PARA EVENTOS DEPORTIVOS Y CULTURALES</t>
  </si>
  <si>
    <t>SAMUEL VILLAFAÑE LAGUNA</t>
  </si>
  <si>
    <t>RECONOMIENTO</t>
  </si>
  <si>
    <t>JORGE TRILLERAS VASQUEZ</t>
  </si>
  <si>
    <t>PENDIENTE LEGALIZACION 2012</t>
  </si>
  <si>
    <t>MONICA DONADO ESCORCIA</t>
  </si>
  <si>
    <t>AUXILIOS</t>
  </si>
  <si>
    <t>PENDIENTES DATOS PARA CONSIGNAR</t>
  </si>
  <si>
    <t>KEIDY ROBLES MENDOZA</t>
  </si>
  <si>
    <t>MARLENE CERA DE ALBA</t>
  </si>
  <si>
    <t>INSERCOP DISTRILAN &amp; CIA LTDA</t>
  </si>
  <si>
    <t>HOTELES VILLASANTOS S.A.S.</t>
  </si>
  <si>
    <t>NICCA</t>
  </si>
  <si>
    <t>ASOCIACION COLOMBIANA DE FACULTADES DE CIENCIAS</t>
  </si>
  <si>
    <t>ARIEL CASTILLO MIER</t>
  </si>
  <si>
    <t>MARGARITA FERNANDEZ ALEAN</t>
  </si>
  <si>
    <t>ALBERTO MORENO ROSSI</t>
  </si>
  <si>
    <t>ANA MESA DE CUERVO</t>
  </si>
  <si>
    <t>FREDDY DIAZ MENDOZA</t>
  </si>
  <si>
    <t>IVAN VALENCIA MARTINEZ</t>
  </si>
  <si>
    <t>JAIME BARROS VALENCIA</t>
  </si>
  <si>
    <t>CRISTIAN ANNICCHIARICO TORRES</t>
  </si>
  <si>
    <t>VICTOR GUZMAN BOLAÑO</t>
  </si>
  <si>
    <t>COMISION PARA EL INTERCAMBIO EDUCATIVO - COMISION FULBRIGHT</t>
  </si>
  <si>
    <t>CONVENIOS</t>
  </si>
  <si>
    <t>CORPORACION ATLANTICO COMPETITIVO</t>
  </si>
  <si>
    <t>DIANA HERAS LLANOS</t>
  </si>
  <si>
    <t>ASOCIACION COLOMBIANA DE UNIVERSIDADES - ASCUN</t>
  </si>
  <si>
    <t>QUIMIFEX S.A.S.</t>
  </si>
  <si>
    <t>ASISTENCIA MEDICA INMEDIATA</t>
  </si>
  <si>
    <t>DECORPLANTAS DEL CARIBE LTDA.</t>
  </si>
  <si>
    <t>TECNOLOGIAS AMBIENTALES DE COLOMBIA S.A. E.S.P.</t>
  </si>
  <si>
    <t>AVANTIKA COLOMBIA S.A.S.</t>
  </si>
  <si>
    <t>FUNDACION CENTRO DE DESARROLLO SOCIAL</t>
  </si>
  <si>
    <t>PAPELERIA EL CID</t>
  </si>
  <si>
    <t>SERVIENTREGA INTERNACIONAL S.A.</t>
  </si>
  <si>
    <t>INVERMUSIC GE S.A.</t>
  </si>
  <si>
    <t>ALBERTO ALBIS ARRIETA</t>
  </si>
  <si>
    <t>MARIA BERDUGO ARANGO</t>
  </si>
  <si>
    <t>JOSE NIÑO MORENO</t>
  </si>
  <si>
    <t>HOSPIQUIMICO DE LA COSTA</t>
  </si>
  <si>
    <t>CALIDAD GRAFICA S.A.</t>
  </si>
  <si>
    <t>MES CARIBE LTDA.</t>
  </si>
  <si>
    <t>MARTINEZ ROJAS LTDA.</t>
  </si>
  <si>
    <t>GRUPO KTDRA LTDA.</t>
  </si>
  <si>
    <t>IMPRESORES LA LIBERTAD E.U.</t>
  </si>
  <si>
    <t>BMTECH BOMBAS - MONTAJES S.A.S.</t>
  </si>
  <si>
    <t>ITWORKS S.A.S.</t>
  </si>
  <si>
    <t>HONORARIOS</t>
  </si>
  <si>
    <t>TRABAJANDO.COM COLOMBIA CONSULTORIA S.A.S.</t>
  </si>
  <si>
    <t>SUSCRIPCIONES</t>
  </si>
  <si>
    <t>JUAN BURGOS CORRALES</t>
  </si>
  <si>
    <t>FUNDACION PARA EL DESARROLLO DE LA RAZA NEGRA</t>
  </si>
  <si>
    <t>UNIVERSIDAD DE CIENCIAS APLICADAS Y AMBIENTALES - UDCA</t>
  </si>
  <si>
    <t>SANDRA SIERRA LOPEZ</t>
  </si>
  <si>
    <t>RECIO TURISMO LTDA.</t>
  </si>
  <si>
    <t>LIFE AND BODY STORE S.A.S.</t>
  </si>
  <si>
    <t>MAYORDOMIA Y SERVICIOS LTDA.</t>
  </si>
  <si>
    <t>OSVALDO SAMPAYO COVO</t>
  </si>
  <si>
    <t>INVERSIONES HOTELES OTERO LEON S.A.S.</t>
  </si>
  <si>
    <t>GINILIBETH FERNANDEZ GONZALEZ</t>
  </si>
  <si>
    <t>DUSTIN OLASCUAGA RAMOS</t>
  </si>
  <si>
    <t>MARIELA SANTIAGO GONZALEZ</t>
  </si>
  <si>
    <t>DANTIA DE LA HOZ GALLARDO</t>
  </si>
  <si>
    <t>CARLOS PEREZ MONTAÑO</t>
  </si>
  <si>
    <t>ISOLUCIONES SISTEMA INTEGRADO DE GESTION</t>
  </si>
  <si>
    <t>LUIS OROZCO DE LA CRUZ</t>
  </si>
  <si>
    <t>YOSY RAMIREZ PACHECO</t>
  </si>
  <si>
    <t>CARLOS HENRIQUEZ GONZALEZ</t>
  </si>
  <si>
    <t>RAMON MEDINA VALDEZ</t>
  </si>
  <si>
    <t>CARLOS MAURY FALS</t>
  </si>
  <si>
    <t>LIBRERIA TEMIS S.A.</t>
  </si>
  <si>
    <t>HOTEL COUNTRY INTERNACIONAL</t>
  </si>
  <si>
    <t>GESTION DE SEGURIDAD ELECTRONICA S.A.</t>
  </si>
  <si>
    <t>JUAN CALDERON CASALINS</t>
  </si>
  <si>
    <t>PENDIENTE CARTA AUTORIZACION DESCUENTO</t>
  </si>
  <si>
    <t>OFELIA LOPEZ CORENA</t>
  </si>
  <si>
    <t>PENDIENTE CARTA AUTORIZACION DESCUENTO - POLIZA DE CUMPLIMIENTO</t>
  </si>
  <si>
    <t>REMBERTO DE LA HOZ REYES</t>
  </si>
  <si>
    <t>CAJA MENOR</t>
  </si>
  <si>
    <t>HIJOS DE ENRIQUE ROCA LTDA.</t>
  </si>
  <si>
    <t>PAOLA PACHECO MARTINEZ</t>
  </si>
  <si>
    <t>qUIMIFEX S.A.S.</t>
  </si>
  <si>
    <t>ELIZABETH ACOSTA LOGREIRA</t>
  </si>
  <si>
    <t>ANA DE LA PARRA GUERRA</t>
  </si>
  <si>
    <t>GUSTAVO BARRIOS TORRENTE</t>
  </si>
  <si>
    <t>INES VILLALOBOS HERNANDEZ</t>
  </si>
  <si>
    <t>MARGENIA NASSIFF MARTINEZ</t>
  </si>
  <si>
    <t>YADELY ESTRADA DIAZ</t>
  </si>
  <si>
    <t>DARY MENDOZA DIAZ</t>
  </si>
  <si>
    <t>FERNANDO CASTILLEJO TAMAYO</t>
  </si>
  <si>
    <t>LUZ TORRES RONCALLO</t>
  </si>
  <si>
    <t>SAMIR GAZABON RADA</t>
  </si>
  <si>
    <t>DATECSA S.A.</t>
  </si>
  <si>
    <t>7 CONSULTORES PLUS S.A.S.</t>
  </si>
  <si>
    <t>ALEX BLANCO LEGUIZAMON</t>
  </si>
  <si>
    <t>DICKSON GERLEIN MARTINEZ</t>
  </si>
  <si>
    <t>CESANTIAS</t>
  </si>
  <si>
    <t>LUZ HERNANDEZ PEÑA</t>
  </si>
  <si>
    <t>ASOCIACION COLOMBIANA DE FACULTADES DE NUTRICION Y DIETETICA - ACOFANUD</t>
  </si>
  <si>
    <t>JHAN CHARRIS OLMOS</t>
  </si>
  <si>
    <t>JORGE ARBOLEDA VALENCIA</t>
  </si>
  <si>
    <t>PENDIENTE CARTA AUTORIZACION DESCUENTO Y LEGALIZACION AÑO 2013</t>
  </si>
  <si>
    <t>REEMBOLSOS</t>
  </si>
  <si>
    <t>MARIA AGUDELO GIRALDO</t>
  </si>
  <si>
    <t>JAVIER VASQUEZ HERNANDEZ</t>
  </si>
  <si>
    <t>ORIS MERCADO MALDONADO</t>
  </si>
  <si>
    <t>JUNTA REGIONAL DE CALIFICACION DE INVALIDEZ DEL ATLANTICO</t>
  </si>
  <si>
    <t>ASCAR FERNANDEZ BARRIOS / EVENTOS &amp; MARKETING</t>
  </si>
  <si>
    <t>CORPORACION CARIBE PARA EL DESARROLLO INTEGRAL SOSTENIBLE</t>
  </si>
  <si>
    <t>ROBERTO HENRIQUEZ NORIEGA</t>
  </si>
  <si>
    <t>JOSE CUESTA URIANA</t>
  </si>
  <si>
    <t>ROBERTO CAMARGO CABALLERO</t>
  </si>
  <si>
    <t>LEONILA ATENCIO BUSTILLO</t>
  </si>
  <si>
    <t>ARMANDO AROCA ARAUJO</t>
  </si>
  <si>
    <t>EDGAR DANIEL FIGUEROA</t>
  </si>
  <si>
    <t>RODOLFO WENGER CALVO</t>
  </si>
  <si>
    <t>FRANCISCO FADUL ALBOR</t>
  </si>
  <si>
    <t>JULIO MORALES GUERRERO</t>
  </si>
  <si>
    <t>PENDIENTE LEGALIZACION AÑO 2012</t>
  </si>
  <si>
    <t>STALIN SUAREZ ESCORCIA</t>
  </si>
  <si>
    <t>DAYANA DE LA ROSA CARBONELL</t>
  </si>
  <si>
    <t>JUBEIS DIAZ FRIAS</t>
  </si>
  <si>
    <t>JUAN VENEGAS HERMOSILLA</t>
  </si>
  <si>
    <t>JAIME BORRERO SAMPER</t>
  </si>
  <si>
    <t>LEDIS RONCALLO SARMIENTO</t>
  </si>
  <si>
    <t>MARIA CORDOBA GARCIA</t>
  </si>
  <si>
    <t>CARLOS DIAZ URIBE</t>
  </si>
  <si>
    <t>CARMIÑA VARGAS ZAPATA</t>
  </si>
  <si>
    <t>PENDIENTE LEGALIZACION AÑO 2011, 2012, 2013</t>
  </si>
  <si>
    <t>YAMILETH BETANCOURT CORDOBA</t>
  </si>
  <si>
    <t>JULIO TROCHEZ MONDRAGON</t>
  </si>
  <si>
    <t>FRANCISCO RACEDO NIEBLES</t>
  </si>
  <si>
    <t>ZULIA CAAMAÑO DE AVILA</t>
  </si>
  <si>
    <t>LEDA PERNETT BOLAÑO</t>
  </si>
  <si>
    <t>FARRAH CAÑAVERA BUELVAS</t>
  </si>
  <si>
    <t>JORGE RODRIGUEZ CONTRERAS</t>
  </si>
  <si>
    <t>RAFAEL OLIVERO VERBEL</t>
  </si>
  <si>
    <t>MARIO ALVARADO NARVAEZ</t>
  </si>
  <si>
    <t>GUILLERMO VALENCIA OCHOA</t>
  </si>
  <si>
    <t>GRACIELA FORERO DE LOPEZ</t>
  </si>
  <si>
    <t>JAIRO PLAZA CASTILLO</t>
  </si>
  <si>
    <t>BLANCA JASSIM ALVAREZ</t>
  </si>
  <si>
    <t>JAIRO CONTRERAS CAPELLA</t>
  </si>
  <si>
    <t>VERENA BAYUELO ESPITIA</t>
  </si>
  <si>
    <t>CLAUDIA BALOCO NAVARRO</t>
  </si>
  <si>
    <t>RUBEN VARGAS ZAPATA</t>
  </si>
  <si>
    <t>BANCO AGRARIO DE COLOMBIA</t>
  </si>
  <si>
    <t>COMISIONES</t>
  </si>
  <si>
    <t>TRIPLE A S.A. E.S.P.</t>
  </si>
  <si>
    <t>SERV PUBLICOS</t>
  </si>
  <si>
    <t>FIDEL LLINAS ZURITA</t>
  </si>
  <si>
    <t>JORGE MARUN CHAGIN</t>
  </si>
  <si>
    <t>RETENCION EN LA FUENTE NOMINAS</t>
  </si>
  <si>
    <t>TERCEROS DE NOMINAS JUNIO</t>
  </si>
  <si>
    <t>CLUB JUNIOR F.C. S.A.</t>
  </si>
  <si>
    <t>BODYTECH S.A.</t>
  </si>
  <si>
    <t>CAJACOPI (LIBRANZAS)</t>
  </si>
  <si>
    <t>BANCO AGRARIO DE COLOMBIA (EMBARGOS)</t>
  </si>
  <si>
    <t>FONDO DE EMPLEADOS Y PROFESORES DE LA UNIVERSIDAD DEL ATLANTICO</t>
  </si>
  <si>
    <t>COOPROINSPES</t>
  </si>
  <si>
    <t>COOTRAUDEA</t>
  </si>
  <si>
    <t>SINTRAOFIUA</t>
  </si>
  <si>
    <t>SINTRAUNICOL</t>
  </si>
  <si>
    <t>SINTRADEUA</t>
  </si>
  <si>
    <t>ASITPODA</t>
  </si>
  <si>
    <t>SINTRAPROVUA</t>
  </si>
  <si>
    <t>ASPU</t>
  </si>
  <si>
    <t>FIDUCIARIA DAVIVIENDA S.A. (PENS. VOLUNTARIAS)</t>
  </si>
  <si>
    <t>PENSIONES PROTECCION (VOLUNTARIAS)</t>
  </si>
  <si>
    <t>ESTAMPILLAS NOMINAS</t>
  </si>
  <si>
    <t>CHUBB DE COLOMBIA CIA. DE SEGUROS S.A.</t>
  </si>
  <si>
    <t>CIA. DE SEGUROS BOLIVAR S.A.</t>
  </si>
  <si>
    <t>MAPFRE COLOMBIA VIDA SEGUROS</t>
  </si>
  <si>
    <t>ASDAUA</t>
  </si>
  <si>
    <t>ASPROINSPES</t>
  </si>
  <si>
    <t>APORTES A SALUD</t>
  </si>
  <si>
    <t>APORTES A PENSION</t>
  </si>
  <si>
    <t>APORTES A FONDO DE SOLIDARIDAD</t>
  </si>
  <si>
    <t>AÑO 2012</t>
  </si>
  <si>
    <t>AÑO 2013</t>
  </si>
  <si>
    <t>AÑO 2014</t>
  </si>
  <si>
    <t>SENTENCIAS Y PRESTACIONES</t>
  </si>
  <si>
    <t>TOTAL CON CORTE FECHA JUNIO 27 DE 2014</t>
  </si>
  <si>
    <t>INDUSTRIAS</t>
  </si>
  <si>
    <t>ntro</t>
  </si>
  <si>
    <t>VOBO</t>
  </si>
  <si>
    <t>JHONATAN CERVANTES SUAREZ</t>
  </si>
  <si>
    <t>VICTOR GONZALEZ MARTINEZ</t>
  </si>
  <si>
    <t>LINDA JIMENEZ CASTRO</t>
  </si>
  <si>
    <t>JESUS OROZCO MARTINEZ</t>
  </si>
  <si>
    <t>HERMES MARTINEZ BARRIOS</t>
  </si>
  <si>
    <t>JORGE PRUDENCIO LOZANO BOTACHE</t>
  </si>
  <si>
    <t>NOEL SALAZAR VILLALBA</t>
  </si>
  <si>
    <t>JUAN TAMAYO ESCOBAR</t>
  </si>
  <si>
    <t>MARTIN OROZCO RADA</t>
  </si>
  <si>
    <t>VALOR DEJADO DE PAGAR</t>
  </si>
  <si>
    <t>KARLOS CABALLERO ARGUMEDO</t>
  </si>
  <si>
    <t>CONTINGENCIAS</t>
  </si>
  <si>
    <t>SOCIEDAD ESPAÑOLA DE OPTICA SEDO</t>
  </si>
  <si>
    <t>JHONATAN JOSE CERVANTES SUAREZ</t>
  </si>
  <si>
    <t>VICTOR RICARDO GONZALEZ MARTINEZ</t>
  </si>
  <si>
    <t>LINDA VANESSA JUMENEZ CASTRO</t>
  </si>
  <si>
    <t>JESUS GABRIEL OROZCO MARTINEZ</t>
  </si>
  <si>
    <t>HERMES EMILIO MARTINEZ BARRIOS</t>
  </si>
  <si>
    <t>JORGE PRUDENCIO LOZANO BOTACHE</t>
  </si>
  <si>
    <t>NOEL HUMBERTO SALAZAR VILLALBA</t>
  </si>
  <si>
    <t>JUAN FELIPE TAMAYO ESCOBAR</t>
  </si>
  <si>
    <t>KARLOS JOSE CABALLERO ARGUMEDO</t>
  </si>
  <si>
    <t>LUIS CARLOS GUTIERREZ MORENO</t>
  </si>
  <si>
    <t>DOTLIB SUCURSAL COLOMBIA</t>
  </si>
  <si>
    <t>EDITORIAL EL GLOBO S.A.</t>
  </si>
  <si>
    <t>COMERCIALIZADORA POINTER</t>
  </si>
  <si>
    <t>BERTILDA SUAREZ ALMEIDA</t>
  </si>
  <si>
    <t>HOSPIQUIMICO</t>
  </si>
  <si>
    <t>Pendiente Cert. Persona Natural 2014.</t>
  </si>
  <si>
    <t>Devuelta a contabilidad el 28-04-13</t>
  </si>
  <si>
    <t>EDICIONES HISPANOAMERICANAS LTDA</t>
  </si>
  <si>
    <t>Reclasificacion de Cuenta Neto a Pagar</t>
  </si>
  <si>
    <t>HOTELES DE VILLASANTOS SAS</t>
  </si>
  <si>
    <t>CAJA DE COMPENSACION CAJACOPI</t>
  </si>
  <si>
    <t>PRODUCTOS QUIMICOS PANAMERICANOS</t>
  </si>
  <si>
    <t>ASOCIACION DE INGENIEROS AGRONOMOS DEL ATLANTICO</t>
  </si>
  <si>
    <t>INCOSUELOS INGENIEROS CIVILES</t>
  </si>
  <si>
    <t>DONDE ESTA EL FISICO</t>
  </si>
  <si>
    <t>LUIS BOLAÑO MENDOZA</t>
  </si>
  <si>
    <t>ANDRES FELIPE ARIAS JIMENEZ</t>
  </si>
  <si>
    <t>SOLUCIONES EN INGENIERIA 1 AI S.A.S.</t>
  </si>
  <si>
    <t>FABIAN ENRIQUE SOCARRAS ROJAS</t>
  </si>
  <si>
    <t>COMERCIALIZADORA EL BIBLIOTECOLOGO LTDA</t>
  </si>
  <si>
    <t>ANALYTICA S.A.</t>
  </si>
  <si>
    <t>KGP CONSULTORIAS &amp; LOGISTICAS SAS</t>
  </si>
  <si>
    <t>PASIVO EXIGIBLE</t>
  </si>
  <si>
    <t>AVANTIKA</t>
  </si>
  <si>
    <t>DOTACIONES QUIMICO CLINICAS</t>
  </si>
  <si>
    <t>CALIDAD GRAFICA</t>
  </si>
  <si>
    <t>C4 PASCAL</t>
  </si>
  <si>
    <t>LIFE AND BODY STORE</t>
  </si>
  <si>
    <t>GESTION DE SEGURIDAD ELECTRONICA</t>
  </si>
  <si>
    <t>TELEVISION Y VIDEO DIGITAL</t>
  </si>
  <si>
    <t>CONVENIO SIN PLATA</t>
  </si>
  <si>
    <t>AURELIO HORTA MESA</t>
  </si>
  <si>
    <t>FALTAN DATOS PARA CONSIGNAR</t>
  </si>
  <si>
    <t>SINDY PAOLA FLORIAN MARTINEZ</t>
  </si>
  <si>
    <t>GLEIRA ALEJANDRA ACOSTA HERNANDEZ</t>
  </si>
  <si>
    <t>EDISMAIDIS GARCIA RAMOS</t>
  </si>
  <si>
    <t>JAIME DUVAN REYES RONCANCIO</t>
  </si>
  <si>
    <t>ASOCIACION COLOMBIANA DE HISTORIADORES</t>
  </si>
  <si>
    <t>OSCAR NICOLAS NUÑEZ VELANDIA</t>
  </si>
  <si>
    <t>JOSE MIGUEL ANILLO PALMA</t>
  </si>
  <si>
    <t>JULIA VILLAREAL DIAZ</t>
  </si>
  <si>
    <t>CAMILO ERNESTO ROMERO MORENO</t>
  </si>
  <si>
    <t>JOSE EDUARDO HENRIQUEZ TORRES</t>
  </si>
  <si>
    <t>FELIPE ACOSTA ARTETA</t>
  </si>
  <si>
    <t>PROTECCIÓN S.A. / MARTIN ALONSO OROZCO RADA</t>
  </si>
  <si>
    <t>JAIRO RAFAEL SIERRA NAVARRO</t>
  </si>
  <si>
    <t>MIRYAN JOSEFA CARMONA GARCIA</t>
  </si>
  <si>
    <t>RINA ESTHER NOVA CASTRO</t>
  </si>
  <si>
    <t>ESMEL E RODRIGUEZ CONTRERAS</t>
  </si>
  <si>
    <t>MIGUEL LEONARDO CAMARGO NIETO</t>
  </si>
  <si>
    <t>Prima Antigüedad y Bonif. Por Comp. Salarial - RESOLUCIÓN N° 000374 DE FECHA 13 DE FEBRERO DE 2014</t>
  </si>
  <si>
    <t>2014051100 2014051101</t>
  </si>
  <si>
    <t>Cesantias x Prima Antigüedad y Bonif. Por Comp. Salarial - RESOLUCIONES N° 000395 DE FECHA 15 DE MARZO DE 2013</t>
  </si>
  <si>
    <t>Prima Antigüedad - RESOLUCIÓN N° 000344 DE FECHA 11 DE FEBRERO DE 2014</t>
  </si>
  <si>
    <t>2014070056 2014070057</t>
  </si>
  <si>
    <t>Empleado Expestalozzi - RESOLUCIONES N° 000849 DE FECHA 24 DE ABRIL DE 2014, 002124 DE FECHA 04 DE DICIEMBRE DE 2013, 000444 DE FECHA 20 DE MARZO DE 2013</t>
  </si>
  <si>
    <t>2014070082
2014070083</t>
  </si>
  <si>
    <t>Prima de Antigüedad - RESOLUCIÓN N° 000624 DE FECHA 27 DE MARZO DE 2014</t>
  </si>
  <si>
    <t>Prima Antigüedad y Bonif. Por Comp. Salarial - RESOLUCIÓN N° 000275 DE FECHA 06 DE FEBRERO DE 2014</t>
  </si>
  <si>
    <t>2014070312
2014070313</t>
  </si>
  <si>
    <t>Empleado Expestalozzi - RESOLUCIONES N° 001052 DE FECHA 26 DE MAYO DE 2014, 000568 DE FECHA 17 DE MARZO DE 2014, 001409 DE FECHA 02 DE SEPTIEMBRE DE 2013</t>
  </si>
  <si>
    <t xml:space="preserve">2014070314 2014070315 </t>
  </si>
  <si>
    <t xml:space="preserve">ANA SOFIA MESA DE CUERVO </t>
  </si>
  <si>
    <t>Rectora</t>
  </si>
  <si>
    <t>Vicerrector Administrativo y Financiero</t>
  </si>
  <si>
    <t>Proyectó:</t>
  </si>
  <si>
    <t>Inés Villalobos H.</t>
  </si>
  <si>
    <t>Prof. Especializado</t>
  </si>
  <si>
    <t>ID</t>
  </si>
  <si>
    <t>ADA RAMOS DUVAL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</si>
</sst>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#######"/>
  </numFmts>
  <fonts count="7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4" fontId="7" fillId="6" borderId="10" xfId="0" applyNumberFormat="1" applyFont="1" applyFill="1" applyBorder="1" applyAlignment="1">
      <alignment horizontal="right"/>
    </xf>
    <xf numFmtId="4" fontId="8" fillId="7" borderId="11" xfId="0" applyNumberFormat="1" applyFont="1" applyFill="1" applyBorder="1" applyAlignment="1">
      <alignment horizontal="right"/>
    </xf>
    <xf numFmtId="0" fontId="0" fillId="8" borderId="12" xfId="0" applyFill="1" applyBorder="1" applyAlignment="1">
      <alignment wrapText="1"/>
    </xf>
    <xf numFmtId="0" fontId="9" fillId="9" borderId="13" xfId="0" applyFont="1" applyFill="1" applyBorder="1"/>
    <xf numFmtId="0" fontId="10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10" borderId="16" xfId="0" applyFill="1" applyBorder="1" applyAlignment="1">
      <alignment wrapText="1"/>
    </xf>
    <xf numFmtId="0" fontId="11" fillId="11" borderId="17" xfId="0" applyFont="1" applyFill="1" applyBorder="1" applyAlignment="1">
      <alignment horizontal="center" wrapText="1"/>
    </xf>
    <xf numFmtId="4" fontId="12" fillId="12" borderId="18" xfId="0" applyNumberFormat="1" applyFont="1" applyFill="1" applyBorder="1" applyAlignment="1">
      <alignment horizontal="right"/>
    </xf>
    <xf numFmtId="0" fontId="13" fillId="0" borderId="19" xfId="0" applyFont="1" applyBorder="1" applyAlignment="1">
      <alignment wrapText="1"/>
    </xf>
    <xf numFmtId="0" fontId="14" fillId="13" borderId="20" xfId="0" applyFont="1" applyFill="1" applyBorder="1" applyAlignment="1">
      <alignment horizontal="center" wrapText="1"/>
    </xf>
    <xf numFmtId="0" fontId="15" fillId="14" borderId="21" xfId="0" applyFont="1" applyFill="1" applyBorder="1" applyAlignment="1">
      <alignment horizontal="center" wrapText="1"/>
    </xf>
    <xf numFmtId="0" fontId="16" fillId="15" borderId="0" xfId="0" applyFont="1" applyFill="1" applyAlignment="1">
      <alignment horizontal="center" wrapText="1"/>
    </xf>
    <xf numFmtId="0" fontId="17" fillId="16" borderId="22" xfId="0" applyFont="1" applyFill="1" applyBorder="1" applyAlignment="1">
      <alignment horizontal="center" wrapText="1"/>
    </xf>
    <xf numFmtId="0" fontId="19" fillId="17" borderId="23" xfId="0" applyFont="1" applyFill="1" applyBorder="1" applyAlignment="1">
      <alignment horizontal="center" wrapText="1"/>
    </xf>
    <xf numFmtId="0" fontId="20" fillId="18" borderId="24" xfId="0" applyFont="1" applyFill="1" applyBorder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2" fillId="19" borderId="25" xfId="0" applyFont="1" applyFill="1" applyBorder="1" applyAlignment="1">
      <alignment horizontal="center" wrapText="1"/>
    </xf>
    <xf numFmtId="0" fontId="0" fillId="0" borderId="26" xfId="0" applyBorder="1" applyAlignment="1">
      <alignment wrapText="1"/>
    </xf>
    <xf numFmtId="4" fontId="23" fillId="20" borderId="27" xfId="0" applyNumberFormat="1" applyFont="1" applyFill="1" applyBorder="1" applyAlignment="1">
      <alignment horizontal="center"/>
    </xf>
    <xf numFmtId="0" fontId="24" fillId="21" borderId="28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5" fillId="22" borderId="29" xfId="0" applyFont="1" applyFill="1" applyBorder="1" applyAlignment="1">
      <alignment horizontal="center" wrapText="1"/>
    </xf>
    <xf numFmtId="0" fontId="26" fillId="23" borderId="30" xfId="0" applyFont="1" applyFill="1" applyBorder="1" applyAlignment="1">
      <alignment horizontal="center" wrapText="1"/>
    </xf>
    <xf numFmtId="0" fontId="27" fillId="24" borderId="31" xfId="0" applyFont="1" applyFill="1" applyBorder="1" applyAlignment="1">
      <alignment horizontal="center"/>
    </xf>
    <xf numFmtId="0" fontId="28" fillId="25" borderId="32" xfId="0" applyFont="1" applyFill="1" applyBorder="1" applyAlignment="1">
      <alignment horizontal="center" wrapText="1"/>
    </xf>
    <xf numFmtId="0" fontId="0" fillId="26" borderId="33" xfId="0" applyFill="1" applyBorder="1" applyAlignment="1">
      <alignment wrapText="1"/>
    </xf>
    <xf numFmtId="0" fontId="29" fillId="27" borderId="34" xfId="0" applyFont="1" applyFill="1" applyBorder="1" applyAlignment="1">
      <alignment horizontal="center" wrapText="1"/>
    </xf>
    <xf numFmtId="0" fontId="30" fillId="28" borderId="35" xfId="0" applyFont="1" applyFill="1" applyBorder="1" applyAlignment="1">
      <alignment horizontal="center" wrapText="1"/>
    </xf>
    <xf numFmtId="0" fontId="31" fillId="29" borderId="36" xfId="0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0" fontId="33" fillId="0" borderId="39" xfId="0" applyFont="1" applyBorder="1" applyAlignment="1">
      <alignment wrapText="1"/>
    </xf>
    <xf numFmtId="164" fontId="0" fillId="0" borderId="40" xfId="0" applyNumberFormat="1" applyBorder="1" applyAlignment="1">
      <alignment wrapText="1"/>
    </xf>
    <xf numFmtId="0" fontId="34" fillId="31" borderId="41" xfId="0" applyFont="1" applyFill="1" applyBorder="1" applyAlignment="1">
      <alignment horizontal="center"/>
    </xf>
    <xf numFmtId="4" fontId="36" fillId="33" borderId="43" xfId="0" applyNumberFormat="1" applyFont="1" applyFill="1" applyBorder="1" applyAlignment="1">
      <alignment horizontal="right"/>
    </xf>
    <xf numFmtId="0" fontId="0" fillId="34" borderId="44" xfId="0" applyFill="1" applyBorder="1" applyAlignment="1">
      <alignment wrapText="1"/>
    </xf>
    <xf numFmtId="0" fontId="37" fillId="35" borderId="45" xfId="0" applyFont="1" applyFill="1" applyBorder="1" applyAlignment="1">
      <alignment horizontal="center" wrapText="1"/>
    </xf>
    <xf numFmtId="0" fontId="38" fillId="36" borderId="46" xfId="0" applyFont="1" applyFill="1" applyBorder="1"/>
    <xf numFmtId="0" fontId="39" fillId="37" borderId="47" xfId="0" applyFont="1" applyFill="1" applyBorder="1" applyAlignment="1">
      <alignment horizontal="center" wrapText="1"/>
    </xf>
    <xf numFmtId="0" fontId="40" fillId="38" borderId="48" xfId="0" applyFont="1" applyFill="1" applyBorder="1" applyAlignment="1">
      <alignment horizontal="center"/>
    </xf>
    <xf numFmtId="0" fontId="41" fillId="39" borderId="49" xfId="0" applyFont="1" applyFill="1" applyBorder="1"/>
    <xf numFmtId="0" fontId="42" fillId="40" borderId="50" xfId="0" applyFont="1" applyFill="1" applyBorder="1" applyAlignment="1">
      <alignment horizontal="center" wrapText="1"/>
    </xf>
    <xf numFmtId="0" fontId="0" fillId="41" borderId="51" xfId="0" applyFill="1" applyBorder="1" applyAlignment="1">
      <alignment wrapText="1"/>
    </xf>
    <xf numFmtId="0" fontId="43" fillId="42" borderId="52" xfId="0" applyFont="1" applyFill="1" applyBorder="1"/>
    <xf numFmtId="0" fontId="0" fillId="0" borderId="53" xfId="0" applyBorder="1" applyAlignment="1">
      <alignment wrapText="1"/>
    </xf>
    <xf numFmtId="0" fontId="44" fillId="43" borderId="54" xfId="0" applyFont="1" applyFill="1" applyBorder="1" applyAlignment="1">
      <alignment horizontal="center"/>
    </xf>
    <xf numFmtId="0" fontId="45" fillId="44" borderId="55" xfId="0" applyFont="1" applyFill="1" applyBorder="1"/>
    <xf numFmtId="0" fontId="46" fillId="45" borderId="56" xfId="0" applyFont="1" applyFill="1" applyBorder="1"/>
    <xf numFmtId="0" fontId="47" fillId="46" borderId="57" xfId="0" applyFont="1" applyFill="1" applyBorder="1" applyAlignment="1">
      <alignment horizontal="center" wrapText="1"/>
    </xf>
    <xf numFmtId="0" fontId="48" fillId="47" borderId="58" xfId="0" applyFont="1" applyFill="1" applyBorder="1" applyAlignment="1">
      <alignment horizontal="center" wrapText="1"/>
    </xf>
    <xf numFmtId="4" fontId="49" fillId="48" borderId="59" xfId="0" applyNumberFormat="1" applyFont="1" applyFill="1" applyBorder="1" applyAlignment="1">
      <alignment horizontal="center"/>
    </xf>
    <xf numFmtId="4" fontId="50" fillId="49" borderId="60" xfId="0" applyNumberFormat="1" applyFont="1" applyFill="1" applyBorder="1" applyAlignment="1">
      <alignment horizontal="right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52" fillId="51" borderId="64" xfId="0" applyFont="1" applyFill="1" applyBorder="1" applyAlignment="1">
      <alignment horizontal="center" wrapText="1"/>
    </xf>
    <xf numFmtId="0" fontId="53" fillId="52" borderId="65" xfId="0" applyFont="1" applyFill="1" applyBorder="1" applyAlignment="1">
      <alignment horizontal="center"/>
    </xf>
    <xf numFmtId="0" fontId="0" fillId="0" borderId="66" xfId="0" applyBorder="1" applyAlignment="1">
      <alignment wrapText="1"/>
    </xf>
    <xf numFmtId="0" fontId="0" fillId="53" borderId="67" xfId="0" applyFill="1" applyBorder="1" applyAlignment="1">
      <alignment wrapText="1"/>
    </xf>
    <xf numFmtId="4" fontId="54" fillId="54" borderId="68" xfId="0" applyNumberFormat="1" applyFont="1" applyFill="1" applyBorder="1" applyAlignment="1">
      <alignment horizontal="right"/>
    </xf>
    <xf numFmtId="0" fontId="55" fillId="55" borderId="69" xfId="0" applyFont="1" applyFill="1" applyBorder="1"/>
    <xf numFmtId="3" fontId="56" fillId="0" borderId="0" xfId="0" applyNumberFormat="1" applyFont="1" applyAlignment="1">
      <alignment horizontal="center" wrapText="1"/>
    </xf>
    <xf numFmtId="0" fontId="57" fillId="0" borderId="70" xfId="0" applyFont="1" applyBorder="1" applyAlignment="1">
      <alignment wrapText="1"/>
    </xf>
    <xf numFmtId="0" fontId="0" fillId="0" borderId="71" xfId="0" applyBorder="1" applyAlignment="1">
      <alignment wrapText="1"/>
    </xf>
    <xf numFmtId="0" fontId="58" fillId="0" borderId="0" xfId="0" applyFont="1" applyAlignment="1">
      <alignment wrapText="1"/>
    </xf>
    <xf numFmtId="0" fontId="0" fillId="0" borderId="72" xfId="0" applyBorder="1" applyAlignment="1">
      <alignment wrapText="1"/>
    </xf>
    <xf numFmtId="0" fontId="59" fillId="56" borderId="73" xfId="0" applyFont="1" applyFill="1" applyBorder="1" applyAlignment="1">
      <alignment wrapText="1"/>
    </xf>
    <xf numFmtId="0" fontId="60" fillId="0" borderId="74" xfId="0" applyFont="1" applyBorder="1" applyAlignment="1">
      <alignment wrapText="1"/>
    </xf>
    <xf numFmtId="0" fontId="0" fillId="57" borderId="75" xfId="0" applyFill="1" applyBorder="1" applyAlignment="1">
      <alignment wrapText="1"/>
    </xf>
    <xf numFmtId="0" fontId="61" fillId="58" borderId="76" xfId="0" applyFont="1" applyFill="1" applyBorder="1"/>
    <xf numFmtId="0" fontId="62" fillId="59" borderId="77" xfId="0" applyFont="1" applyFill="1" applyBorder="1" applyAlignment="1">
      <alignment horizontal="center" wrapText="1"/>
    </xf>
    <xf numFmtId="0" fontId="0" fillId="60" borderId="78" xfId="0" applyFill="1" applyBorder="1" applyAlignment="1">
      <alignment wrapText="1"/>
    </xf>
    <xf numFmtId="0" fontId="0" fillId="0" borderId="79" xfId="0" applyBorder="1" applyAlignment="1">
      <alignment wrapText="1"/>
    </xf>
    <xf numFmtId="164" fontId="63" fillId="61" borderId="80" xfId="0" applyNumberFormat="1" applyFont="1" applyFill="1" applyBorder="1" applyAlignment="1">
      <alignment horizontal="right"/>
    </xf>
    <xf numFmtId="0" fontId="64" fillId="62" borderId="81" xfId="0" applyFont="1" applyFill="1" applyBorder="1" applyAlignment="1">
      <alignment wrapText="1"/>
    </xf>
    <xf numFmtId="0" fontId="0" fillId="63" borderId="82" xfId="0" applyFill="1" applyBorder="1" applyAlignment="1">
      <alignment wrapText="1"/>
    </xf>
    <xf numFmtId="4" fontId="65" fillId="64" borderId="83" xfId="0" applyNumberFormat="1" applyFont="1" applyFill="1" applyBorder="1" applyAlignment="1">
      <alignment horizontal="right"/>
    </xf>
    <xf numFmtId="0" fontId="66" fillId="65" borderId="84" xfId="0" applyFont="1" applyFill="1" applyBorder="1" applyAlignment="1">
      <alignment horizontal="center" wrapText="1"/>
    </xf>
    <xf numFmtId="0" fontId="0" fillId="0" borderId="85" xfId="0" applyBorder="1" applyAlignment="1">
      <alignment wrapText="1"/>
    </xf>
    <xf numFmtId="0" fontId="67" fillId="66" borderId="86" xfId="0" applyFont="1" applyFill="1" applyBorder="1"/>
    <xf numFmtId="0" fontId="68" fillId="67" borderId="87" xfId="0" applyFont="1" applyFill="1" applyBorder="1" applyAlignment="1">
      <alignment horizontal="center" wrapText="1"/>
    </xf>
    <xf numFmtId="0" fontId="69" fillId="68" borderId="88" xfId="0" applyFont="1" applyFill="1" applyBorder="1" applyAlignment="1">
      <alignment horizontal="center"/>
    </xf>
    <xf numFmtId="0" fontId="70" fillId="69" borderId="89" xfId="0" applyFont="1" applyFill="1" applyBorder="1" applyAlignment="1">
      <alignment wrapText="1"/>
    </xf>
    <xf numFmtId="0" fontId="71" fillId="70" borderId="90" xfId="0" applyFont="1" applyFill="1" applyBorder="1"/>
    <xf numFmtId="164" fontId="0" fillId="0" borderId="91" xfId="0" applyNumberFormat="1" applyBorder="1" applyAlignment="1">
      <alignment wrapText="1"/>
    </xf>
    <xf numFmtId="0" fontId="72" fillId="71" borderId="92" xfId="0" applyFont="1" applyFill="1" applyBorder="1"/>
    <xf numFmtId="0" fontId="0" fillId="0" borderId="93" xfId="0" applyBorder="1" applyAlignment="1">
      <alignment wrapText="1"/>
    </xf>
    <xf numFmtId="0" fontId="73" fillId="0" borderId="0" xfId="0" applyFont="1" applyAlignment="1">
      <alignment horizontal="center" wrapText="1"/>
    </xf>
    <xf numFmtId="0" fontId="0" fillId="0" borderId="94" xfId="0" applyBorder="1" applyAlignment="1">
      <alignment wrapText="1"/>
    </xf>
    <xf numFmtId="0" fontId="74" fillId="72" borderId="95" xfId="0" applyFont="1" applyFill="1" applyBorder="1"/>
    <xf numFmtId="0" fontId="75" fillId="73" borderId="96" xfId="0" applyFont="1" applyFill="1" applyBorder="1" applyAlignment="1">
      <alignment wrapText="1"/>
    </xf>
    <xf numFmtId="0" fontId="76" fillId="74" borderId="97" xfId="0" applyFont="1" applyFill="1" applyBorder="1"/>
    <xf numFmtId="3" fontId="0" fillId="0" borderId="0" xfId="0" applyNumberFormat="1" applyAlignment="1">
      <alignment wrapText="1"/>
    </xf>
    <xf numFmtId="0" fontId="0" fillId="75" borderId="0" xfId="0" applyFill="1" applyAlignment="1">
      <alignment horizontal="center" wrapText="1"/>
    </xf>
    <xf numFmtId="0" fontId="0" fillId="75" borderId="0" xfId="0" applyFill="1" applyAlignment="1">
      <alignment wrapText="1"/>
    </xf>
    <xf numFmtId="0" fontId="0" fillId="0" borderId="98" xfId="0" applyBorder="1" applyAlignment="1">
      <alignment wrapText="1"/>
    </xf>
    <xf numFmtId="0" fontId="0" fillId="0" borderId="98" xfId="0" applyBorder="1" applyAlignment="1">
      <alignment horizontal="right" vertical="center" wrapText="1"/>
    </xf>
    <xf numFmtId="3" fontId="0" fillId="0" borderId="0" xfId="0" applyNumberFormat="1" applyAlignment="1">
      <alignment horizontal="right" wrapText="1"/>
    </xf>
    <xf numFmtId="0" fontId="2" fillId="0" borderId="98" xfId="0" applyFont="1" applyBorder="1" applyAlignment="1">
      <alignment horizontal="center" wrapText="1"/>
    </xf>
    <xf numFmtId="3" fontId="2" fillId="0" borderId="98" xfId="0" applyNumberFormat="1" applyFont="1" applyBorder="1" applyAlignment="1">
      <alignment horizontal="right" wrapText="1"/>
    </xf>
    <xf numFmtId="3" fontId="2" fillId="0" borderId="98" xfId="0" applyNumberFormat="1" applyFont="1" applyBorder="1" applyAlignment="1">
      <alignment horizontal="center" wrapText="1"/>
    </xf>
    <xf numFmtId="0" fontId="2" fillId="75" borderId="98" xfId="0" applyFont="1" applyFill="1" applyBorder="1" applyAlignment="1">
      <alignment horizontal="center" wrapText="1"/>
    </xf>
    <xf numFmtId="0" fontId="0" fillId="0" borderId="98" xfId="0" applyBorder="1" applyAlignment="1">
      <alignment horizontal="center" wrapText="1"/>
    </xf>
    <xf numFmtId="3" fontId="0" fillId="0" borderId="98" xfId="0" applyNumberFormat="1" applyBorder="1" applyAlignment="1">
      <alignment horizontal="right" wrapText="1"/>
    </xf>
    <xf numFmtId="0" fontId="1" fillId="0" borderId="98" xfId="0" applyFont="1" applyBorder="1" applyAlignment="1">
      <alignment wrapText="1"/>
    </xf>
    <xf numFmtId="0" fontId="0" fillId="75" borderId="98" xfId="0" applyFill="1" applyBorder="1" applyAlignment="1">
      <alignment horizontal="center" wrapText="1"/>
    </xf>
    <xf numFmtId="3" fontId="0" fillId="0" borderId="98" xfId="0" applyNumberFormat="1" applyBorder="1" applyAlignment="1">
      <alignment wrapText="1"/>
    </xf>
    <xf numFmtId="3" fontId="50" fillId="49" borderId="98" xfId="0" applyNumberFormat="1" applyFont="1" applyFill="1" applyBorder="1" applyAlignment="1">
      <alignment horizontal="right"/>
    </xf>
    <xf numFmtId="0" fontId="18" fillId="75" borderId="98" xfId="0" applyFont="1" applyFill="1" applyBorder="1" applyAlignment="1">
      <alignment horizontal="center" wrapText="1"/>
    </xf>
    <xf numFmtId="4" fontId="0" fillId="0" borderId="98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99" xfId="0" applyBorder="1" applyAlignment="1">
      <alignment horizontal="center" wrapText="1"/>
    </xf>
    <xf numFmtId="0" fontId="0" fillId="0" borderId="99" xfId="0" applyBorder="1" applyAlignment="1">
      <alignment wrapText="1"/>
    </xf>
    <xf numFmtId="0" fontId="77" fillId="0" borderId="0" xfId="0" applyFont="1" applyAlignment="1">
      <alignment horizontal="center" wrapText="1"/>
    </xf>
    <xf numFmtId="0" fontId="77" fillId="0" borderId="0" xfId="0" applyFont="1" applyAlignment="1">
      <alignment wrapText="1"/>
    </xf>
    <xf numFmtId="0" fontId="0" fillId="75" borderId="98" xfId="0" applyFill="1" applyBorder="1" applyAlignment="1">
      <alignment wrapText="1"/>
    </xf>
    <xf numFmtId="3" fontId="0" fillId="75" borderId="98" xfId="0" applyNumberFormat="1" applyFill="1" applyBorder="1" applyAlignment="1">
      <alignment horizontal="right" wrapText="1"/>
    </xf>
    <xf numFmtId="0" fontId="2" fillId="0" borderId="9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5" fillId="32" borderId="42" xfId="0" applyFont="1" applyFill="1" applyBorder="1" applyAlignment="1">
      <alignment horizontal="center"/>
    </xf>
    <xf numFmtId="4" fontId="32" fillId="30" borderId="37" xfId="0" applyNumberFormat="1" applyFont="1" applyFill="1" applyBorder="1" applyAlignment="1">
      <alignment horizontal="center"/>
    </xf>
    <xf numFmtId="0" fontId="51" fillId="50" borderId="6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9"/>
  <sheetViews>
    <sheetView tabSelected="1" workbookViewId="0">
      <selection activeCell="G10" sqref="G10"/>
    </sheetView>
  </sheetViews>
  <sheetFormatPr baseColWidth="10" defaultColWidth="17.140625" defaultRowHeight="12.75" x14ac:dyDescent="0.2"/>
  <cols>
    <col min="1" max="1" width="9" bestFit="1" customWidth="1"/>
    <col min="2" max="2" width="33.42578125" customWidth="1"/>
    <col min="3" max="3" width="15.28515625" style="101" bestFit="1" customWidth="1"/>
    <col min="4" max="4" width="38" customWidth="1"/>
    <col min="5" max="5" width="11.85546875" style="103" customWidth="1"/>
  </cols>
  <sheetData>
    <row r="3" spans="1:5" ht="25.5" x14ac:dyDescent="0.2">
      <c r="A3" s="107" t="s">
        <v>642</v>
      </c>
      <c r="B3" s="107" t="s">
        <v>0</v>
      </c>
      <c r="C3" s="109" t="s">
        <v>1</v>
      </c>
      <c r="D3" s="107" t="s">
        <v>2</v>
      </c>
      <c r="E3" s="110" t="s">
        <v>223</v>
      </c>
    </row>
    <row r="4" spans="1:5" ht="25.5" x14ac:dyDescent="0.2">
      <c r="A4" s="111">
        <v>5000217</v>
      </c>
      <c r="B4" s="104" t="s">
        <v>3</v>
      </c>
      <c r="C4" s="112">
        <v>22654812</v>
      </c>
      <c r="D4" s="113" t="s">
        <v>4</v>
      </c>
      <c r="E4" s="114">
        <v>2014050274</v>
      </c>
    </row>
    <row r="5" spans="1:5" ht="25.5" x14ac:dyDescent="0.2">
      <c r="A5" s="111">
        <v>8695255</v>
      </c>
      <c r="B5" s="104" t="s">
        <v>5</v>
      </c>
      <c r="C5" s="112">
        <v>430027</v>
      </c>
      <c r="D5" s="104" t="s">
        <v>6</v>
      </c>
      <c r="E5" s="114">
        <v>2014051086</v>
      </c>
    </row>
    <row r="6" spans="1:5" ht="25.5" x14ac:dyDescent="0.2">
      <c r="A6" s="111">
        <v>32786744</v>
      </c>
      <c r="B6" s="104" t="s">
        <v>7</v>
      </c>
      <c r="C6" s="115">
        <v>61658180</v>
      </c>
      <c r="D6" s="104" t="s">
        <v>8</v>
      </c>
      <c r="E6" s="114">
        <v>2013120794</v>
      </c>
    </row>
    <row r="7" spans="1:5" ht="38.25" x14ac:dyDescent="0.2">
      <c r="A7" s="111">
        <v>32703355</v>
      </c>
      <c r="B7" s="104" t="s">
        <v>9</v>
      </c>
      <c r="C7" s="112">
        <v>496884853</v>
      </c>
      <c r="D7" s="104" t="s">
        <v>10</v>
      </c>
      <c r="E7" s="114">
        <v>2014030235</v>
      </c>
    </row>
    <row r="8" spans="1:5" ht="25.5" x14ac:dyDescent="0.2">
      <c r="A8" s="111">
        <v>22375721</v>
      </c>
      <c r="B8" s="104" t="s">
        <v>11</v>
      </c>
      <c r="C8" s="112">
        <v>332025079</v>
      </c>
      <c r="D8" s="104" t="s">
        <v>12</v>
      </c>
      <c r="E8" s="114">
        <v>2014040003</v>
      </c>
    </row>
    <row r="9" spans="1:5" ht="38.25" x14ac:dyDescent="0.2">
      <c r="A9" s="111">
        <v>22467882</v>
      </c>
      <c r="B9" s="104" t="s">
        <v>13</v>
      </c>
      <c r="C9" s="116">
        <v>13042175</v>
      </c>
      <c r="D9" s="104" t="s">
        <v>14</v>
      </c>
      <c r="E9" s="114">
        <v>2014040017</v>
      </c>
    </row>
    <row r="10" spans="1:5" ht="38.25" x14ac:dyDescent="0.2">
      <c r="A10" s="111">
        <v>32676189</v>
      </c>
      <c r="B10" s="104" t="s">
        <v>16</v>
      </c>
      <c r="C10" s="112">
        <v>134491581</v>
      </c>
      <c r="D10" s="104" t="s">
        <v>17</v>
      </c>
      <c r="E10" s="114">
        <v>2014040107</v>
      </c>
    </row>
    <row r="11" spans="1:5" ht="38.25" x14ac:dyDescent="0.2">
      <c r="A11" s="111">
        <v>7461301</v>
      </c>
      <c r="B11" s="104" t="s">
        <v>18</v>
      </c>
      <c r="C11" s="112">
        <v>57444644</v>
      </c>
      <c r="D11" s="104" t="s">
        <v>19</v>
      </c>
      <c r="E11" s="114">
        <v>2014040490</v>
      </c>
    </row>
    <row r="12" spans="1:5" ht="25.5" x14ac:dyDescent="0.2">
      <c r="A12" s="111">
        <v>32693834</v>
      </c>
      <c r="B12" s="104" t="s">
        <v>20</v>
      </c>
      <c r="C12" s="112">
        <v>343509274</v>
      </c>
      <c r="D12" s="104" t="s">
        <v>21</v>
      </c>
      <c r="E12" s="114">
        <v>2014040617</v>
      </c>
    </row>
    <row r="13" spans="1:5" ht="38.25" x14ac:dyDescent="0.2">
      <c r="A13" s="111">
        <v>49686427</v>
      </c>
      <c r="B13" s="104" t="s">
        <v>22</v>
      </c>
      <c r="C13" s="112">
        <v>92188930</v>
      </c>
      <c r="D13" s="104" t="s">
        <v>23</v>
      </c>
      <c r="E13" s="114">
        <v>2014050064</v>
      </c>
    </row>
    <row r="14" spans="1:5" ht="25.5" x14ac:dyDescent="0.2">
      <c r="A14" s="111">
        <v>32706798</v>
      </c>
      <c r="B14" s="104" t="s">
        <v>24</v>
      </c>
      <c r="C14" s="112">
        <v>214041783</v>
      </c>
      <c r="D14" s="104" t="s">
        <v>25</v>
      </c>
      <c r="E14" s="114">
        <v>2014050147</v>
      </c>
    </row>
    <row r="15" spans="1:5" ht="25.5" x14ac:dyDescent="0.2">
      <c r="A15" s="111">
        <v>7483197</v>
      </c>
      <c r="B15" s="104" t="s">
        <v>26</v>
      </c>
      <c r="C15" s="112">
        <v>194562601</v>
      </c>
      <c r="D15" s="104" t="s">
        <v>27</v>
      </c>
      <c r="E15" s="114">
        <v>2014050195</v>
      </c>
    </row>
    <row r="16" spans="1:5" ht="25.5" x14ac:dyDescent="0.2">
      <c r="A16" s="111">
        <v>32814369</v>
      </c>
      <c r="B16" s="104" t="s">
        <v>28</v>
      </c>
      <c r="C16" s="112">
        <v>301402829</v>
      </c>
      <c r="D16" s="104" t="s">
        <v>29</v>
      </c>
      <c r="E16" s="114">
        <v>2014050197</v>
      </c>
    </row>
    <row r="17" spans="1:5" ht="38.25" x14ac:dyDescent="0.2">
      <c r="A17" s="111">
        <v>3676595</v>
      </c>
      <c r="B17" s="104" t="s">
        <v>30</v>
      </c>
      <c r="C17" s="112">
        <v>25065027</v>
      </c>
      <c r="D17" s="104" t="s">
        <v>31</v>
      </c>
      <c r="E17" s="114">
        <v>2014050200</v>
      </c>
    </row>
    <row r="18" spans="1:5" ht="51" x14ac:dyDescent="0.2">
      <c r="A18" s="111">
        <v>9305696</v>
      </c>
      <c r="B18" s="104" t="s">
        <v>32</v>
      </c>
      <c r="C18" s="112">
        <v>109535547</v>
      </c>
      <c r="D18" s="104" t="s">
        <v>33</v>
      </c>
      <c r="E18" s="114">
        <v>2014050201</v>
      </c>
    </row>
    <row r="19" spans="1:5" ht="25.5" x14ac:dyDescent="0.2">
      <c r="A19" s="111">
        <v>6760379</v>
      </c>
      <c r="B19" s="104" t="s">
        <v>34</v>
      </c>
      <c r="C19" s="112">
        <v>484851186</v>
      </c>
      <c r="D19" s="104" t="s">
        <v>35</v>
      </c>
      <c r="E19" s="114">
        <v>2014050203</v>
      </c>
    </row>
    <row r="20" spans="1:5" ht="25.5" x14ac:dyDescent="0.2">
      <c r="A20" s="111">
        <v>3769029</v>
      </c>
      <c r="B20" s="104" t="s">
        <v>36</v>
      </c>
      <c r="C20" s="112">
        <v>119581030</v>
      </c>
      <c r="D20" s="104" t="s">
        <v>37</v>
      </c>
      <c r="E20" s="114">
        <v>2014050230</v>
      </c>
    </row>
    <row r="21" spans="1:5" ht="25.5" x14ac:dyDescent="0.2">
      <c r="A21" s="111">
        <v>7453502</v>
      </c>
      <c r="B21" s="104" t="s">
        <v>38</v>
      </c>
      <c r="C21" s="112">
        <v>103102359</v>
      </c>
      <c r="D21" s="104" t="s">
        <v>39</v>
      </c>
      <c r="E21" s="114">
        <v>2014050233</v>
      </c>
    </row>
    <row r="22" spans="1:5" ht="25.5" x14ac:dyDescent="0.2">
      <c r="A22" s="111">
        <v>22358047</v>
      </c>
      <c r="B22" s="104" t="s">
        <v>40</v>
      </c>
      <c r="C22" s="112">
        <v>75173821</v>
      </c>
      <c r="D22" s="104" t="s">
        <v>41</v>
      </c>
      <c r="E22" s="114">
        <v>2014050236</v>
      </c>
    </row>
    <row r="23" spans="1:5" ht="25.5" x14ac:dyDescent="0.2">
      <c r="A23" s="111">
        <v>7444109</v>
      </c>
      <c r="B23" s="104" t="s">
        <v>42</v>
      </c>
      <c r="C23" s="112">
        <v>90860542</v>
      </c>
      <c r="D23" s="104" t="s">
        <v>43</v>
      </c>
      <c r="E23" s="114">
        <v>2014050241</v>
      </c>
    </row>
    <row r="24" spans="1:5" ht="38.25" x14ac:dyDescent="0.2">
      <c r="A24" s="111">
        <v>8699192</v>
      </c>
      <c r="B24" s="104" t="s">
        <v>44</v>
      </c>
      <c r="C24" s="112">
        <v>160111956</v>
      </c>
      <c r="D24" s="104" t="s">
        <v>45</v>
      </c>
      <c r="E24" s="114">
        <v>2014050250</v>
      </c>
    </row>
    <row r="25" spans="1:5" ht="25.5" x14ac:dyDescent="0.2">
      <c r="A25" s="111">
        <v>4977160</v>
      </c>
      <c r="B25" s="104" t="s">
        <v>46</v>
      </c>
      <c r="C25" s="112">
        <v>162787004</v>
      </c>
      <c r="D25" s="104" t="s">
        <v>47</v>
      </c>
      <c r="E25" s="114">
        <v>2014050251</v>
      </c>
    </row>
    <row r="26" spans="1:5" ht="25.5" x14ac:dyDescent="0.2">
      <c r="A26" s="111">
        <v>72158453</v>
      </c>
      <c r="B26" s="104" t="s">
        <v>48</v>
      </c>
      <c r="C26" s="112">
        <v>59068475</v>
      </c>
      <c r="D26" s="104" t="s">
        <v>49</v>
      </c>
      <c r="E26" s="114">
        <v>2014050262</v>
      </c>
    </row>
    <row r="27" spans="1:5" ht="25.5" x14ac:dyDescent="0.2">
      <c r="A27" s="111">
        <v>73549159</v>
      </c>
      <c r="B27" s="104" t="s">
        <v>50</v>
      </c>
      <c r="C27" s="112">
        <v>33833918</v>
      </c>
      <c r="D27" s="104" t="s">
        <v>51</v>
      </c>
      <c r="E27" s="114">
        <v>2014050275</v>
      </c>
    </row>
    <row r="28" spans="1:5" ht="25.5" x14ac:dyDescent="0.2">
      <c r="A28" s="111">
        <v>32668765</v>
      </c>
      <c r="B28" s="104" t="s">
        <v>52</v>
      </c>
      <c r="C28" s="112">
        <v>70185915</v>
      </c>
      <c r="D28" s="104" t="s">
        <v>53</v>
      </c>
      <c r="E28" s="114">
        <v>2014050283</v>
      </c>
    </row>
    <row r="29" spans="1:5" ht="25.5" x14ac:dyDescent="0.2">
      <c r="A29" s="111">
        <v>34996794</v>
      </c>
      <c r="B29" s="104" t="s">
        <v>643</v>
      </c>
      <c r="C29" s="112">
        <v>45600697</v>
      </c>
      <c r="D29" s="104" t="s">
        <v>54</v>
      </c>
      <c r="E29" s="114">
        <v>201405285</v>
      </c>
    </row>
    <row r="30" spans="1:5" ht="25.5" x14ac:dyDescent="0.2">
      <c r="A30" s="111">
        <v>7463507</v>
      </c>
      <c r="B30" s="104" t="s">
        <v>55</v>
      </c>
      <c r="C30" s="112">
        <v>114951671</v>
      </c>
      <c r="D30" s="104" t="s">
        <v>56</v>
      </c>
      <c r="E30" s="114">
        <v>2014050288</v>
      </c>
    </row>
    <row r="31" spans="1:5" ht="25.5" x14ac:dyDescent="0.2">
      <c r="A31" s="111">
        <v>32731429</v>
      </c>
      <c r="B31" s="104" t="s">
        <v>57</v>
      </c>
      <c r="C31" s="112">
        <v>50267672</v>
      </c>
      <c r="D31" s="104" t="s">
        <v>58</v>
      </c>
      <c r="E31" s="114">
        <v>2014050289</v>
      </c>
    </row>
    <row r="32" spans="1:5" ht="51" x14ac:dyDescent="0.2">
      <c r="A32" s="111">
        <v>72122275</v>
      </c>
      <c r="B32" s="104" t="s">
        <v>59</v>
      </c>
      <c r="C32" s="112">
        <v>73230968</v>
      </c>
      <c r="D32" s="104" t="s">
        <v>60</v>
      </c>
      <c r="E32" s="114">
        <v>2014050291</v>
      </c>
    </row>
    <row r="33" spans="1:5" ht="25.5" x14ac:dyDescent="0.2">
      <c r="A33" s="111">
        <v>32641170</v>
      </c>
      <c r="B33" s="104" t="s">
        <v>61</v>
      </c>
      <c r="C33" s="112">
        <v>67866084</v>
      </c>
      <c r="D33" s="104" t="s">
        <v>62</v>
      </c>
      <c r="E33" s="114">
        <v>2014050298</v>
      </c>
    </row>
    <row r="34" spans="1:5" ht="25.5" x14ac:dyDescent="0.2">
      <c r="A34" s="111">
        <v>8697454</v>
      </c>
      <c r="B34" s="104" t="s">
        <v>63</v>
      </c>
      <c r="C34" s="112">
        <v>146903470</v>
      </c>
      <c r="D34" s="104" t="s">
        <v>64</v>
      </c>
      <c r="E34" s="114">
        <v>2014050332</v>
      </c>
    </row>
    <row r="35" spans="1:5" ht="25.5" x14ac:dyDescent="0.2">
      <c r="A35" s="111">
        <v>22433242</v>
      </c>
      <c r="B35" s="124" t="s">
        <v>65</v>
      </c>
      <c r="C35" s="125">
        <v>102217855</v>
      </c>
      <c r="D35" s="124" t="s">
        <v>66</v>
      </c>
      <c r="E35" s="114">
        <v>2014050921</v>
      </c>
    </row>
    <row r="36" spans="1:5" ht="25.5" x14ac:dyDescent="0.2">
      <c r="A36" s="111">
        <v>8720055</v>
      </c>
      <c r="B36" s="124" t="s">
        <v>67</v>
      </c>
      <c r="C36" s="125">
        <v>375769172</v>
      </c>
      <c r="D36" s="124" t="s">
        <v>68</v>
      </c>
      <c r="E36" s="114">
        <v>2014050967</v>
      </c>
    </row>
    <row r="37" spans="1:5" ht="51" x14ac:dyDescent="0.2">
      <c r="A37" s="111">
        <v>32700672</v>
      </c>
      <c r="B37" s="104" t="s">
        <v>69</v>
      </c>
      <c r="C37" s="112">
        <v>84337315</v>
      </c>
      <c r="D37" s="104" t="s">
        <v>70</v>
      </c>
      <c r="E37" s="114">
        <v>2014051012</v>
      </c>
    </row>
    <row r="38" spans="1:5" ht="25.5" x14ac:dyDescent="0.2">
      <c r="A38" s="111">
        <v>8712481</v>
      </c>
      <c r="B38" s="104" t="s">
        <v>71</v>
      </c>
      <c r="C38" s="112">
        <v>132132553</v>
      </c>
      <c r="D38" s="104" t="s">
        <v>72</v>
      </c>
      <c r="E38" s="117">
        <v>2014051051</v>
      </c>
    </row>
    <row r="39" spans="1:5" ht="25.5" x14ac:dyDescent="0.2">
      <c r="A39" s="111">
        <v>32665800</v>
      </c>
      <c r="B39" s="104" t="s">
        <v>73</v>
      </c>
      <c r="C39" s="112">
        <v>47553730</v>
      </c>
      <c r="D39" s="104" t="s">
        <v>74</v>
      </c>
      <c r="E39" s="114">
        <v>2014051052</v>
      </c>
    </row>
    <row r="40" spans="1:5" ht="25.5" x14ac:dyDescent="0.2">
      <c r="A40" s="111">
        <v>22437190</v>
      </c>
      <c r="B40" s="104" t="s">
        <v>75</v>
      </c>
      <c r="C40" s="112">
        <v>57727790</v>
      </c>
      <c r="D40" s="104" t="s">
        <v>76</v>
      </c>
      <c r="E40" s="114">
        <v>2014051057</v>
      </c>
    </row>
    <row r="41" spans="1:5" ht="25.5" x14ac:dyDescent="0.2">
      <c r="A41" s="111">
        <v>3676595</v>
      </c>
      <c r="B41" s="104" t="s">
        <v>30</v>
      </c>
      <c r="C41" s="112">
        <v>60255813</v>
      </c>
      <c r="D41" s="104" t="s">
        <v>77</v>
      </c>
      <c r="E41" s="114">
        <v>2014051061</v>
      </c>
    </row>
    <row r="42" spans="1:5" ht="25.5" x14ac:dyDescent="0.2">
      <c r="A42" s="111">
        <v>8712997</v>
      </c>
      <c r="B42" s="104" t="s">
        <v>78</v>
      </c>
      <c r="C42" s="112">
        <v>185846880</v>
      </c>
      <c r="D42" s="104" t="s">
        <v>79</v>
      </c>
      <c r="E42" s="114">
        <v>2014051062</v>
      </c>
    </row>
    <row r="43" spans="1:5" ht="25.5" x14ac:dyDescent="0.2">
      <c r="A43" s="111">
        <v>72197795</v>
      </c>
      <c r="B43" s="104" t="s">
        <v>80</v>
      </c>
      <c r="C43" s="112">
        <v>53895105</v>
      </c>
      <c r="D43" s="104" t="s">
        <v>81</v>
      </c>
      <c r="E43" s="114">
        <v>2014051065</v>
      </c>
    </row>
    <row r="44" spans="1:5" ht="25.5" x14ac:dyDescent="0.2">
      <c r="A44" s="111">
        <v>74488742</v>
      </c>
      <c r="B44" s="104" t="s">
        <v>82</v>
      </c>
      <c r="C44" s="112">
        <v>74204019</v>
      </c>
      <c r="D44" s="104" t="s">
        <v>83</v>
      </c>
      <c r="E44" s="114">
        <v>2014051068</v>
      </c>
    </row>
    <row r="45" spans="1:5" ht="25.5" x14ac:dyDescent="0.2">
      <c r="A45" s="111">
        <v>7469882</v>
      </c>
      <c r="B45" s="104" t="s">
        <v>84</v>
      </c>
      <c r="C45" s="112">
        <v>115973124</v>
      </c>
      <c r="D45" s="104" t="s">
        <v>85</v>
      </c>
      <c r="E45" s="114">
        <v>2014051069</v>
      </c>
    </row>
    <row r="46" spans="1:5" ht="25.5" x14ac:dyDescent="0.2">
      <c r="A46" s="111">
        <v>32631206</v>
      </c>
      <c r="B46" s="104" t="s">
        <v>86</v>
      </c>
      <c r="C46" s="112">
        <v>89751360</v>
      </c>
      <c r="D46" s="104" t="s">
        <v>87</v>
      </c>
      <c r="E46" s="114">
        <v>2014051073</v>
      </c>
    </row>
    <row r="47" spans="1:5" ht="38.25" x14ac:dyDescent="0.2">
      <c r="A47" s="111">
        <v>9072733</v>
      </c>
      <c r="B47" s="104" t="s">
        <v>88</v>
      </c>
      <c r="C47" s="112">
        <v>46461027</v>
      </c>
      <c r="D47" s="104" t="s">
        <v>89</v>
      </c>
      <c r="E47" s="114">
        <v>2014051076</v>
      </c>
    </row>
    <row r="48" spans="1:5" ht="25.5" x14ac:dyDescent="0.2">
      <c r="A48" s="111">
        <v>8732799</v>
      </c>
      <c r="B48" s="124" t="s">
        <v>90</v>
      </c>
      <c r="C48" s="112">
        <v>64242071</v>
      </c>
      <c r="D48" s="104" t="s">
        <v>91</v>
      </c>
      <c r="E48" s="114">
        <v>2014051080</v>
      </c>
    </row>
    <row r="49" spans="1:5" ht="25.5" x14ac:dyDescent="0.2">
      <c r="A49" s="111">
        <v>3754891</v>
      </c>
      <c r="B49" s="104" t="s">
        <v>92</v>
      </c>
      <c r="C49" s="112">
        <v>43885831</v>
      </c>
      <c r="D49" s="104" t="s">
        <v>93</v>
      </c>
      <c r="E49" s="114">
        <v>2014051087</v>
      </c>
    </row>
    <row r="50" spans="1:5" ht="25.5" x14ac:dyDescent="0.2">
      <c r="A50" s="111">
        <v>72040711</v>
      </c>
      <c r="B50" s="104" t="s">
        <v>94</v>
      </c>
      <c r="C50" s="112">
        <v>43265319</v>
      </c>
      <c r="D50" s="104" t="s">
        <v>95</v>
      </c>
      <c r="E50" s="114">
        <v>2014051089</v>
      </c>
    </row>
    <row r="51" spans="1:5" ht="38.25" x14ac:dyDescent="0.2">
      <c r="A51" s="111">
        <v>22376510</v>
      </c>
      <c r="B51" s="104" t="s">
        <v>96</v>
      </c>
      <c r="C51" s="112">
        <v>113403229</v>
      </c>
      <c r="D51" s="104" t="s">
        <v>97</v>
      </c>
      <c r="E51" s="114">
        <v>2014051092</v>
      </c>
    </row>
    <row r="52" spans="1:5" ht="25.5" x14ac:dyDescent="0.2">
      <c r="A52" s="111">
        <v>7427303</v>
      </c>
      <c r="B52" s="104" t="s">
        <v>98</v>
      </c>
      <c r="C52" s="112">
        <v>106341545</v>
      </c>
      <c r="D52" s="104" t="s">
        <v>99</v>
      </c>
      <c r="E52" s="114">
        <v>2014051096</v>
      </c>
    </row>
    <row r="53" spans="1:5" ht="25.5" x14ac:dyDescent="0.2">
      <c r="A53" s="111">
        <v>282050</v>
      </c>
      <c r="B53" s="104" t="s">
        <v>100</v>
      </c>
      <c r="C53" s="112">
        <v>6117727</v>
      </c>
      <c r="D53" s="104" t="s">
        <v>101</v>
      </c>
      <c r="E53" s="114">
        <v>2014051097</v>
      </c>
    </row>
    <row r="54" spans="1:5" ht="25.5" x14ac:dyDescent="0.2">
      <c r="A54" s="111">
        <v>22686912</v>
      </c>
      <c r="B54" s="124" t="s">
        <v>102</v>
      </c>
      <c r="C54" s="125">
        <v>91259841</v>
      </c>
      <c r="D54" s="124" t="s">
        <v>103</v>
      </c>
      <c r="E54" s="114">
        <v>2014051099</v>
      </c>
    </row>
    <row r="55" spans="1:5" ht="25.5" x14ac:dyDescent="0.2">
      <c r="A55" s="111">
        <v>72161495</v>
      </c>
      <c r="B55" s="104" t="s">
        <v>104</v>
      </c>
      <c r="C55" s="112">
        <v>127537199</v>
      </c>
      <c r="D55" s="104" t="s">
        <v>105</v>
      </c>
      <c r="E55" s="114">
        <v>2014051105</v>
      </c>
    </row>
    <row r="56" spans="1:5" ht="25.5" x14ac:dyDescent="0.2">
      <c r="A56" s="111">
        <v>32765508</v>
      </c>
      <c r="B56" s="104" t="s">
        <v>106</v>
      </c>
      <c r="C56" s="112">
        <v>35888711</v>
      </c>
      <c r="D56" s="104" t="s">
        <v>107</v>
      </c>
      <c r="E56" s="114">
        <v>2014051117</v>
      </c>
    </row>
    <row r="57" spans="1:5" ht="25.5" x14ac:dyDescent="0.2">
      <c r="A57" s="111">
        <v>22690265</v>
      </c>
      <c r="B57" s="104" t="s">
        <v>108</v>
      </c>
      <c r="C57" s="112">
        <v>192952845</v>
      </c>
      <c r="D57" s="104" t="s">
        <v>109</v>
      </c>
      <c r="E57" s="114">
        <v>2014051119</v>
      </c>
    </row>
    <row r="58" spans="1:5" ht="25.5" x14ac:dyDescent="0.2">
      <c r="A58" s="111">
        <v>32700266</v>
      </c>
      <c r="B58" s="104" t="s">
        <v>110</v>
      </c>
      <c r="C58" s="112">
        <v>99901343</v>
      </c>
      <c r="D58" s="104" t="s">
        <v>111</v>
      </c>
      <c r="E58" s="114">
        <v>2014060149</v>
      </c>
    </row>
    <row r="59" spans="1:5" ht="51" x14ac:dyDescent="0.2">
      <c r="A59" s="111">
        <v>32607256</v>
      </c>
      <c r="B59" s="104" t="s">
        <v>112</v>
      </c>
      <c r="C59" s="112">
        <v>28551975</v>
      </c>
      <c r="D59" s="104" t="s">
        <v>113</v>
      </c>
      <c r="E59" s="114">
        <v>2014060257</v>
      </c>
    </row>
    <row r="60" spans="1:5" ht="25.5" x14ac:dyDescent="0.2">
      <c r="A60" s="111">
        <v>32617701</v>
      </c>
      <c r="B60" s="104" t="s">
        <v>114</v>
      </c>
      <c r="C60" s="112">
        <v>116008647</v>
      </c>
      <c r="D60" s="104" t="s">
        <v>115</v>
      </c>
      <c r="E60" s="114">
        <v>2014060255</v>
      </c>
    </row>
    <row r="61" spans="1:5" ht="51" x14ac:dyDescent="0.2">
      <c r="A61" s="111">
        <v>9062460</v>
      </c>
      <c r="B61" s="104" t="s">
        <v>116</v>
      </c>
      <c r="C61" s="112">
        <v>184196045</v>
      </c>
      <c r="D61" s="104" t="s">
        <v>117</v>
      </c>
      <c r="E61" s="114">
        <v>2014051152</v>
      </c>
    </row>
    <row r="62" spans="1:5" ht="25.5" x14ac:dyDescent="0.2">
      <c r="A62" s="111">
        <v>3768403</v>
      </c>
      <c r="B62" s="104" t="s">
        <v>118</v>
      </c>
      <c r="C62" s="112">
        <v>55323240</v>
      </c>
      <c r="D62" s="104" t="s">
        <v>119</v>
      </c>
      <c r="E62" s="114">
        <v>2014051149</v>
      </c>
    </row>
    <row r="63" spans="1:5" ht="25.5" x14ac:dyDescent="0.2">
      <c r="A63" s="111">
        <v>32630256</v>
      </c>
      <c r="B63" s="104" t="s">
        <v>120</v>
      </c>
      <c r="C63" s="112">
        <v>16784169</v>
      </c>
      <c r="D63" s="118" t="s">
        <v>121</v>
      </c>
      <c r="E63" s="114">
        <v>2014051154</v>
      </c>
    </row>
    <row r="64" spans="1:5" ht="25.5" x14ac:dyDescent="0.2">
      <c r="A64" s="111">
        <v>7957154</v>
      </c>
      <c r="B64" s="104" t="s">
        <v>122</v>
      </c>
      <c r="C64" s="112">
        <v>49489316</v>
      </c>
      <c r="D64" s="104" t="s">
        <v>123</v>
      </c>
      <c r="E64" s="114">
        <v>2014051156</v>
      </c>
    </row>
    <row r="65" spans="1:5" ht="25.5" x14ac:dyDescent="0.2">
      <c r="A65" s="111">
        <v>72226330</v>
      </c>
      <c r="B65" s="104" t="s">
        <v>124</v>
      </c>
      <c r="C65" s="112">
        <v>73272747</v>
      </c>
      <c r="D65" s="104" t="s">
        <v>125</v>
      </c>
      <c r="E65" s="114">
        <v>2014060071</v>
      </c>
    </row>
    <row r="66" spans="1:5" ht="25.5" x14ac:dyDescent="0.2">
      <c r="A66" s="111">
        <v>32615075</v>
      </c>
      <c r="B66" s="104" t="s">
        <v>126</v>
      </c>
      <c r="C66" s="112">
        <v>178253731</v>
      </c>
      <c r="D66" s="104" t="s">
        <v>127</v>
      </c>
      <c r="E66" s="114">
        <v>2014060278</v>
      </c>
    </row>
    <row r="67" spans="1:5" ht="38.25" x14ac:dyDescent="0.2">
      <c r="A67" s="111">
        <v>22437190</v>
      </c>
      <c r="B67" s="104" t="s">
        <v>75</v>
      </c>
      <c r="C67" s="112">
        <v>9296000</v>
      </c>
      <c r="D67" s="104" t="s">
        <v>128</v>
      </c>
      <c r="E67" s="114" t="s">
        <v>129</v>
      </c>
    </row>
    <row r="68" spans="1:5" ht="38.25" x14ac:dyDescent="0.2">
      <c r="A68" s="111">
        <v>7418719</v>
      </c>
      <c r="B68" s="104" t="s">
        <v>617</v>
      </c>
      <c r="C68" s="112">
        <v>16273796</v>
      </c>
      <c r="D68" s="104" t="s">
        <v>624</v>
      </c>
      <c r="E68" s="105" t="s">
        <v>625</v>
      </c>
    </row>
    <row r="69" spans="1:5" ht="51" x14ac:dyDescent="0.2">
      <c r="A69" s="111">
        <v>800170494</v>
      </c>
      <c r="B69" s="104" t="s">
        <v>618</v>
      </c>
      <c r="C69" s="112">
        <v>5494685</v>
      </c>
      <c r="D69" s="104" t="s">
        <v>626</v>
      </c>
      <c r="E69" s="105">
        <v>2013050562</v>
      </c>
    </row>
    <row r="70" spans="1:5" ht="38.25" x14ac:dyDescent="0.2">
      <c r="A70" s="111">
        <v>72013129</v>
      </c>
      <c r="B70" s="104" t="s">
        <v>619</v>
      </c>
      <c r="C70" s="112">
        <v>40245872</v>
      </c>
      <c r="D70" s="104" t="s">
        <v>627</v>
      </c>
      <c r="E70" s="105" t="s">
        <v>628</v>
      </c>
    </row>
    <row r="71" spans="1:5" ht="63.75" x14ac:dyDescent="0.2">
      <c r="A71" s="111">
        <v>22434114</v>
      </c>
      <c r="B71" s="104" t="s">
        <v>620</v>
      </c>
      <c r="C71" s="112">
        <v>446613523</v>
      </c>
      <c r="D71" s="104" t="s">
        <v>629</v>
      </c>
      <c r="E71" s="105" t="s">
        <v>630</v>
      </c>
    </row>
    <row r="72" spans="1:5" ht="38.25" x14ac:dyDescent="0.2">
      <c r="A72" s="111">
        <v>22369215</v>
      </c>
      <c r="B72" s="104" t="s">
        <v>621</v>
      </c>
      <c r="C72" s="112">
        <v>65285852</v>
      </c>
      <c r="D72" s="104" t="s">
        <v>631</v>
      </c>
      <c r="E72" s="105">
        <v>2014070309</v>
      </c>
    </row>
    <row r="73" spans="1:5" ht="38.25" x14ac:dyDescent="0.2">
      <c r="A73" s="111">
        <v>8674078</v>
      </c>
      <c r="B73" s="104" t="s">
        <v>622</v>
      </c>
      <c r="C73" s="112">
        <v>107369017</v>
      </c>
      <c r="D73" s="104" t="s">
        <v>632</v>
      </c>
      <c r="E73" s="105" t="s">
        <v>633</v>
      </c>
    </row>
    <row r="74" spans="1:5" ht="63.75" x14ac:dyDescent="0.2">
      <c r="A74" s="111">
        <v>8668181</v>
      </c>
      <c r="B74" s="104" t="s">
        <v>623</v>
      </c>
      <c r="C74" s="112">
        <v>425537161</v>
      </c>
      <c r="D74" s="104" t="s">
        <v>634</v>
      </c>
      <c r="E74" s="105" t="s">
        <v>635</v>
      </c>
    </row>
    <row r="75" spans="1:5" x14ac:dyDescent="0.2">
      <c r="A75" s="126" t="s">
        <v>130</v>
      </c>
      <c r="B75" s="126"/>
      <c r="C75" s="108">
        <f>SUM(C4:C74)</f>
        <v>8426231290</v>
      </c>
      <c r="E75" s="102"/>
    </row>
    <row r="76" spans="1:5" x14ac:dyDescent="0.2">
      <c r="A76" s="31"/>
      <c r="C76" s="106"/>
      <c r="E76" s="102"/>
    </row>
    <row r="77" spans="1:5" x14ac:dyDescent="0.2">
      <c r="A77" s="31"/>
      <c r="C77" s="106"/>
      <c r="E77" s="102"/>
    </row>
    <row r="78" spans="1:5" x14ac:dyDescent="0.2">
      <c r="A78" s="31"/>
      <c r="C78" s="106"/>
      <c r="E78" s="102"/>
    </row>
    <row r="79" spans="1:5" x14ac:dyDescent="0.2">
      <c r="A79" s="120"/>
      <c r="B79" s="121"/>
      <c r="C79" s="106"/>
      <c r="D79" s="121"/>
      <c r="E79" s="102"/>
    </row>
    <row r="80" spans="1:5" ht="14.25" customHeight="1" x14ac:dyDescent="0.2">
      <c r="A80" s="127" t="s">
        <v>636</v>
      </c>
      <c r="B80" s="127"/>
      <c r="C80" s="106"/>
      <c r="D80" s="119" t="s">
        <v>382</v>
      </c>
      <c r="E80" s="102"/>
    </row>
    <row r="81" spans="1:5" ht="15.75" customHeight="1" x14ac:dyDescent="0.2">
      <c r="A81" s="127" t="s">
        <v>637</v>
      </c>
      <c r="B81" s="127"/>
      <c r="C81" s="106"/>
      <c r="D81" s="119" t="s">
        <v>638</v>
      </c>
      <c r="E81" s="102"/>
    </row>
    <row r="82" spans="1:5" x14ac:dyDescent="0.2">
      <c r="A82" s="31"/>
      <c r="C82" s="106"/>
      <c r="E82" s="102"/>
    </row>
    <row r="83" spans="1:5" x14ac:dyDescent="0.2">
      <c r="A83" s="31"/>
      <c r="C83" s="106"/>
      <c r="E83" s="102"/>
    </row>
    <row r="84" spans="1:5" x14ac:dyDescent="0.2">
      <c r="A84" s="31"/>
      <c r="C84" s="106"/>
      <c r="E84" s="102"/>
    </row>
    <row r="85" spans="1:5" x14ac:dyDescent="0.2">
      <c r="A85" s="31"/>
      <c r="C85" s="106"/>
      <c r="E85" s="102"/>
    </row>
    <row r="86" spans="1:5" x14ac:dyDescent="0.2">
      <c r="A86" s="31"/>
      <c r="C86" s="106"/>
      <c r="E86" s="102"/>
    </row>
    <row r="87" spans="1:5" x14ac:dyDescent="0.2">
      <c r="A87" s="31"/>
      <c r="C87" s="106"/>
      <c r="E87" s="102"/>
    </row>
    <row r="88" spans="1:5" x14ac:dyDescent="0.2">
      <c r="A88" s="122" t="s">
        <v>639</v>
      </c>
      <c r="B88" s="123" t="s">
        <v>640</v>
      </c>
      <c r="C88" s="106"/>
      <c r="E88" s="102"/>
    </row>
    <row r="89" spans="1:5" x14ac:dyDescent="0.2">
      <c r="A89" s="122"/>
      <c r="B89" s="123" t="s">
        <v>641</v>
      </c>
      <c r="C89" s="106"/>
      <c r="E89" s="102"/>
    </row>
    <row r="90" spans="1:5" x14ac:dyDescent="0.2">
      <c r="A90" s="122"/>
      <c r="B90" s="123"/>
      <c r="C90" s="106"/>
      <c r="E90" s="102"/>
    </row>
    <row r="91" spans="1:5" x14ac:dyDescent="0.2">
      <c r="A91" s="31"/>
      <c r="C91" s="106"/>
      <c r="E91" s="102"/>
    </row>
    <row r="92" spans="1:5" x14ac:dyDescent="0.2">
      <c r="A92" s="31"/>
      <c r="C92" s="106"/>
      <c r="E92" s="102"/>
    </row>
    <row r="93" spans="1:5" x14ac:dyDescent="0.2">
      <c r="A93" s="31"/>
      <c r="C93" s="106"/>
      <c r="E93" s="102"/>
    </row>
    <row r="94" spans="1:5" x14ac:dyDescent="0.2">
      <c r="A94" s="31"/>
      <c r="C94" s="106"/>
      <c r="E94" s="102"/>
    </row>
    <row r="95" spans="1:5" x14ac:dyDescent="0.2">
      <c r="A95" s="31"/>
      <c r="C95" s="106"/>
      <c r="E95" s="102"/>
    </row>
    <row r="96" spans="1:5" x14ac:dyDescent="0.2">
      <c r="A96" s="31"/>
      <c r="C96" s="106"/>
      <c r="E96" s="102"/>
    </row>
    <row r="97" spans="1:5" x14ac:dyDescent="0.2">
      <c r="A97" s="31"/>
      <c r="C97" s="106"/>
      <c r="E97" s="102"/>
    </row>
    <row r="98" spans="1:5" x14ac:dyDescent="0.2">
      <c r="A98" s="31"/>
      <c r="C98" s="106"/>
      <c r="E98" s="102"/>
    </row>
    <row r="99" spans="1:5" x14ac:dyDescent="0.2">
      <c r="A99" s="31"/>
      <c r="C99" s="106"/>
      <c r="E99" s="102"/>
    </row>
    <row r="100" spans="1:5" x14ac:dyDescent="0.2">
      <c r="A100" s="31"/>
      <c r="C100" s="106"/>
      <c r="E100" s="102"/>
    </row>
    <row r="101" spans="1:5" x14ac:dyDescent="0.2">
      <c r="A101" s="31"/>
      <c r="C101" s="106"/>
      <c r="E101" s="102"/>
    </row>
    <row r="102" spans="1:5" x14ac:dyDescent="0.2">
      <c r="A102" s="31"/>
      <c r="C102" s="106"/>
      <c r="E102" s="102"/>
    </row>
    <row r="103" spans="1:5" x14ac:dyDescent="0.2">
      <c r="A103" s="31"/>
      <c r="C103" s="106"/>
      <c r="E103" s="102"/>
    </row>
    <row r="104" spans="1:5" x14ac:dyDescent="0.2">
      <c r="A104" s="31"/>
      <c r="C104" s="106"/>
      <c r="E104" s="102"/>
    </row>
    <row r="105" spans="1:5" x14ac:dyDescent="0.2">
      <c r="A105" s="31"/>
      <c r="C105" s="106"/>
      <c r="E105" s="102"/>
    </row>
    <row r="106" spans="1:5" x14ac:dyDescent="0.2">
      <c r="A106" s="31"/>
      <c r="C106" s="106"/>
      <c r="E106" s="102"/>
    </row>
    <row r="107" spans="1:5" x14ac:dyDescent="0.2">
      <c r="A107" s="31"/>
      <c r="C107" s="106"/>
      <c r="E107" s="102"/>
    </row>
    <row r="108" spans="1:5" x14ac:dyDescent="0.2">
      <c r="A108" s="31"/>
      <c r="C108" s="106"/>
      <c r="E108" s="102"/>
    </row>
    <row r="109" spans="1:5" x14ac:dyDescent="0.2">
      <c r="A109" s="31"/>
      <c r="C109" s="106"/>
      <c r="E109" s="102"/>
    </row>
  </sheetData>
  <mergeCells count="3">
    <mergeCell ref="A75:B75"/>
    <mergeCell ref="A80:B80"/>
    <mergeCell ref="A81:B81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&amp;L&amp;G&amp;CCUENTAS POR PAGAR 
SENTENCIAS JUDICIALES</oddHeader>
    <oddFooter>&amp;C&amp;P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workbookViewId="0"/>
  </sheetViews>
  <sheetFormatPr baseColWidth="10" defaultColWidth="17.140625" defaultRowHeight="12.75" customHeight="1" x14ac:dyDescent="0.2"/>
  <cols>
    <col min="2" max="2" width="24.42578125" customWidth="1"/>
    <col min="3" max="3" width="36.28515625" customWidth="1"/>
    <col min="5" max="5" width="6.7109375" customWidth="1"/>
  </cols>
  <sheetData>
    <row r="1" spans="1:20" ht="12.75" customHeight="1" x14ac:dyDescent="0.2">
      <c r="A1" s="96" t="s">
        <v>131</v>
      </c>
      <c r="B1" s="96" t="s">
        <v>132</v>
      </c>
      <c r="C1" s="96" t="s">
        <v>133</v>
      </c>
      <c r="D1" s="70" t="s">
        <v>134</v>
      </c>
      <c r="E1" s="22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ht="12.75" customHeight="1" x14ac:dyDescent="0.2">
      <c r="A2" s="31">
        <v>900169220</v>
      </c>
      <c r="B2" t="s">
        <v>135</v>
      </c>
      <c r="C2" t="s">
        <v>136</v>
      </c>
      <c r="D2" s="101">
        <v>3480000</v>
      </c>
      <c r="E2" s="22" t="s">
        <v>15</v>
      </c>
      <c r="F2" t="s">
        <v>137</v>
      </c>
    </row>
    <row r="3" spans="1:20" ht="12.75" customHeight="1" x14ac:dyDescent="0.2">
      <c r="A3" s="31">
        <v>900169220</v>
      </c>
      <c r="B3" s="73" t="s">
        <v>135</v>
      </c>
      <c r="C3" t="s">
        <v>138</v>
      </c>
      <c r="D3" s="101">
        <v>5956600</v>
      </c>
      <c r="E3" s="22" t="s">
        <v>15</v>
      </c>
      <c r="F3" t="s">
        <v>137</v>
      </c>
    </row>
    <row r="4" spans="1:20" ht="12.75" customHeight="1" x14ac:dyDescent="0.2">
      <c r="A4" s="31">
        <v>890935513</v>
      </c>
      <c r="B4" t="s">
        <v>139</v>
      </c>
      <c r="C4" t="s">
        <v>140</v>
      </c>
      <c r="D4" s="101">
        <v>16658180</v>
      </c>
      <c r="E4" s="22" t="s">
        <v>15</v>
      </c>
      <c r="F4" t="s">
        <v>137</v>
      </c>
    </row>
    <row r="5" spans="1:20" ht="12.75" customHeight="1" x14ac:dyDescent="0.2">
      <c r="A5" s="31">
        <v>890935513</v>
      </c>
      <c r="B5" s="73" t="s">
        <v>139</v>
      </c>
      <c r="C5" t="s">
        <v>141</v>
      </c>
      <c r="D5" s="101">
        <v>4096882</v>
      </c>
      <c r="E5" s="22"/>
    </row>
    <row r="6" spans="1:20" ht="12.75" customHeight="1" x14ac:dyDescent="0.2">
      <c r="A6" s="31">
        <v>72298055</v>
      </c>
      <c r="B6" t="s">
        <v>142</v>
      </c>
      <c r="C6" t="s">
        <v>143</v>
      </c>
      <c r="D6" s="101">
        <v>9500000</v>
      </c>
      <c r="E6" s="22" t="s">
        <v>15</v>
      </c>
      <c r="F6" t="s">
        <v>137</v>
      </c>
    </row>
    <row r="7" spans="1:20" ht="12.75" customHeight="1" x14ac:dyDescent="0.2">
      <c r="A7" s="31">
        <v>23071631</v>
      </c>
      <c r="B7" s="73" t="s">
        <v>144</v>
      </c>
      <c r="C7" t="s">
        <v>145</v>
      </c>
      <c r="D7" s="101">
        <v>571560</v>
      </c>
      <c r="E7" s="22"/>
    </row>
    <row r="8" spans="1:20" ht="12.75" customHeight="1" x14ac:dyDescent="0.2">
      <c r="A8" s="31">
        <v>23071631</v>
      </c>
      <c r="B8" t="s">
        <v>144</v>
      </c>
      <c r="C8" t="s">
        <v>146</v>
      </c>
      <c r="D8" s="101">
        <v>288240</v>
      </c>
      <c r="E8" s="22" t="s">
        <v>15</v>
      </c>
      <c r="F8" t="s">
        <v>137</v>
      </c>
    </row>
    <row r="9" spans="1:20" ht="12.75" customHeight="1" x14ac:dyDescent="0.2">
      <c r="A9" s="31">
        <v>23071631</v>
      </c>
      <c r="B9" t="s">
        <v>144</v>
      </c>
      <c r="C9" t="s">
        <v>147</v>
      </c>
      <c r="D9" s="101">
        <v>617880</v>
      </c>
      <c r="E9" s="22" t="s">
        <v>15</v>
      </c>
      <c r="F9" t="s">
        <v>137</v>
      </c>
    </row>
    <row r="10" spans="1:20" ht="12.75" customHeight="1" x14ac:dyDescent="0.2">
      <c r="A10" s="31">
        <v>23071631</v>
      </c>
      <c r="B10" s="73" t="s">
        <v>144</v>
      </c>
      <c r="C10" t="s">
        <v>148</v>
      </c>
      <c r="D10" s="101">
        <v>2171200</v>
      </c>
      <c r="E10" s="22"/>
    </row>
    <row r="11" spans="1:20" ht="12.75" customHeight="1" x14ac:dyDescent="0.2">
      <c r="A11" s="31">
        <v>23071631</v>
      </c>
      <c r="B11" s="73" t="s">
        <v>144</v>
      </c>
      <c r="C11" t="s">
        <v>149</v>
      </c>
      <c r="D11" s="101">
        <v>1359200</v>
      </c>
      <c r="E11" s="22" t="s">
        <v>15</v>
      </c>
      <c r="F11" t="s">
        <v>137</v>
      </c>
    </row>
    <row r="12" spans="1:20" ht="12.75" customHeight="1" x14ac:dyDescent="0.2">
      <c r="A12" s="31">
        <v>23071631</v>
      </c>
      <c r="B12" t="s">
        <v>144</v>
      </c>
      <c r="C12" t="s">
        <v>150</v>
      </c>
      <c r="D12" s="101">
        <v>2814400</v>
      </c>
      <c r="E12" s="22" t="s">
        <v>15</v>
      </c>
      <c r="F12" t="s">
        <v>137</v>
      </c>
    </row>
    <row r="13" spans="1:20" ht="12.75" customHeight="1" x14ac:dyDescent="0.2">
      <c r="A13" s="31">
        <v>8050166862</v>
      </c>
      <c r="B13" t="s">
        <v>151</v>
      </c>
      <c r="C13" t="s">
        <v>152</v>
      </c>
      <c r="D13" s="101">
        <v>35461200</v>
      </c>
      <c r="E13" s="22" t="s">
        <v>15</v>
      </c>
      <c r="F13" t="s">
        <v>137</v>
      </c>
    </row>
    <row r="14" spans="1:20" ht="12.75" customHeight="1" x14ac:dyDescent="0.2">
      <c r="A14" s="31">
        <v>900594444</v>
      </c>
      <c r="B14" t="s">
        <v>153</v>
      </c>
      <c r="C14" t="s">
        <v>154</v>
      </c>
      <c r="D14" s="101">
        <v>4375000</v>
      </c>
      <c r="E14" s="22" t="s">
        <v>15</v>
      </c>
    </row>
    <row r="15" spans="1:20" ht="12.75" customHeight="1" x14ac:dyDescent="0.2">
      <c r="A15" s="31">
        <v>3276274</v>
      </c>
      <c r="B15" s="73" t="s">
        <v>155</v>
      </c>
      <c r="C15" t="s">
        <v>156</v>
      </c>
      <c r="D15" s="101">
        <v>297540</v>
      </c>
      <c r="E15" s="22"/>
    </row>
    <row r="16" spans="1:20" ht="12.75" customHeight="1" x14ac:dyDescent="0.2">
      <c r="A16" s="31">
        <v>800031682</v>
      </c>
      <c r="B16" t="s">
        <v>157</v>
      </c>
      <c r="C16" t="s">
        <v>158</v>
      </c>
      <c r="D16" s="101">
        <v>1543200</v>
      </c>
      <c r="E16" s="22" t="s">
        <v>15</v>
      </c>
      <c r="F16" t="s">
        <v>137</v>
      </c>
    </row>
    <row r="17" spans="1:6" ht="12.75" customHeight="1" x14ac:dyDescent="0.2">
      <c r="A17" s="31">
        <v>800031682</v>
      </c>
      <c r="B17" t="s">
        <v>157</v>
      </c>
      <c r="C17" t="s">
        <v>159</v>
      </c>
      <c r="D17" s="101">
        <v>25175480</v>
      </c>
      <c r="E17" s="22" t="s">
        <v>15</v>
      </c>
      <c r="F17" t="s">
        <v>137</v>
      </c>
    </row>
    <row r="18" spans="1:6" ht="12.75" customHeight="1" x14ac:dyDescent="0.2">
      <c r="A18" s="31">
        <v>72275644</v>
      </c>
      <c r="B18" s="73" t="s">
        <v>160</v>
      </c>
      <c r="C18" t="s">
        <v>161</v>
      </c>
      <c r="D18" s="101">
        <v>1795500</v>
      </c>
      <c r="E18" s="22"/>
    </row>
    <row r="19" spans="1:6" ht="12.75" customHeight="1" x14ac:dyDescent="0.2">
      <c r="A19" s="31">
        <v>802014304</v>
      </c>
      <c r="B19" s="73" t="s">
        <v>162</v>
      </c>
      <c r="C19" t="s">
        <v>163</v>
      </c>
      <c r="D19" s="101">
        <v>2749200</v>
      </c>
      <c r="E19" s="22"/>
    </row>
    <row r="20" spans="1:6" ht="12.75" customHeight="1" x14ac:dyDescent="0.2">
      <c r="A20" s="31">
        <v>900417442</v>
      </c>
      <c r="B20" t="s">
        <v>164</v>
      </c>
      <c r="C20" t="s">
        <v>165</v>
      </c>
      <c r="D20" s="101">
        <v>9732065</v>
      </c>
      <c r="E20" s="22" t="s">
        <v>15</v>
      </c>
      <c r="F20" t="s">
        <v>137</v>
      </c>
    </row>
    <row r="21" spans="1:6" ht="12.75" customHeight="1" x14ac:dyDescent="0.2">
      <c r="A21" s="31">
        <v>91202032</v>
      </c>
      <c r="B21" s="73" t="s">
        <v>166</v>
      </c>
      <c r="C21" t="s">
        <v>167</v>
      </c>
      <c r="D21" s="101">
        <v>10669680</v>
      </c>
      <c r="E21" s="22"/>
    </row>
    <row r="22" spans="1:6" ht="12.75" customHeight="1" x14ac:dyDescent="0.2">
      <c r="A22" s="31">
        <v>800216575</v>
      </c>
      <c r="B22" s="73" t="s">
        <v>168</v>
      </c>
      <c r="C22" t="s">
        <v>169</v>
      </c>
      <c r="D22" s="101">
        <v>21390400</v>
      </c>
      <c r="E22" s="22"/>
    </row>
    <row r="23" spans="1:6" ht="12.75" customHeight="1" x14ac:dyDescent="0.2">
      <c r="A23" s="31">
        <v>890109528</v>
      </c>
      <c r="B23" s="73" t="s">
        <v>170</v>
      </c>
      <c r="C23" t="s">
        <v>171</v>
      </c>
      <c r="D23" s="101">
        <v>16233504</v>
      </c>
      <c r="E23" s="22"/>
    </row>
    <row r="24" spans="1:6" ht="12.75" customHeight="1" x14ac:dyDescent="0.2">
      <c r="A24" s="31">
        <v>802012326</v>
      </c>
      <c r="B24" s="73" t="s">
        <v>172</v>
      </c>
      <c r="C24" t="s">
        <v>173</v>
      </c>
      <c r="D24" s="101">
        <v>11577980</v>
      </c>
      <c r="E24" s="22"/>
    </row>
    <row r="25" spans="1:6" ht="12.75" customHeight="1" x14ac:dyDescent="0.2">
      <c r="A25" s="31">
        <v>802012326</v>
      </c>
      <c r="B25" s="73" t="s">
        <v>174</v>
      </c>
      <c r="C25" t="s">
        <v>175</v>
      </c>
      <c r="D25" s="101">
        <v>16506758</v>
      </c>
      <c r="E25" s="22"/>
    </row>
    <row r="26" spans="1:6" ht="12.75" customHeight="1" x14ac:dyDescent="0.2">
      <c r="A26" s="31">
        <v>802012326</v>
      </c>
      <c r="B26" s="73" t="s">
        <v>176</v>
      </c>
      <c r="C26" t="s">
        <v>177</v>
      </c>
      <c r="D26" s="101">
        <v>11577960</v>
      </c>
      <c r="E26" s="22"/>
    </row>
    <row r="27" spans="1:6" ht="12.75" customHeight="1" x14ac:dyDescent="0.2">
      <c r="A27" s="31">
        <v>802024692</v>
      </c>
      <c r="B27" s="73" t="s">
        <v>178</v>
      </c>
      <c r="C27" t="s">
        <v>179</v>
      </c>
      <c r="D27" s="101">
        <v>772560</v>
      </c>
      <c r="E27" s="22"/>
    </row>
    <row r="28" spans="1:6" ht="12.75" customHeight="1" x14ac:dyDescent="0.2">
      <c r="A28" s="31">
        <v>4111901</v>
      </c>
      <c r="B28" t="s">
        <v>180</v>
      </c>
      <c r="C28" t="s">
        <v>181</v>
      </c>
      <c r="D28" s="101">
        <v>3854000</v>
      </c>
      <c r="E28" s="22" t="s">
        <v>15</v>
      </c>
    </row>
    <row r="29" spans="1:6" ht="12.75" customHeight="1" x14ac:dyDescent="0.2">
      <c r="A29" s="31">
        <v>34996130</v>
      </c>
      <c r="B29" t="s">
        <v>182</v>
      </c>
      <c r="C29" t="s">
        <v>183</v>
      </c>
      <c r="D29" s="101">
        <v>2984998</v>
      </c>
      <c r="E29" s="22" t="s">
        <v>15</v>
      </c>
    </row>
    <row r="30" spans="1:6" ht="12.75" customHeight="1" x14ac:dyDescent="0.2">
      <c r="A30" s="31">
        <v>34996130</v>
      </c>
      <c r="B30" s="73" t="s">
        <v>182</v>
      </c>
      <c r="C30" t="s">
        <v>184</v>
      </c>
      <c r="D30" s="101">
        <v>40315023</v>
      </c>
      <c r="E30" s="22"/>
    </row>
    <row r="31" spans="1:6" ht="12.75" customHeight="1" x14ac:dyDescent="0.2">
      <c r="A31" s="31">
        <v>34996130</v>
      </c>
      <c r="B31" t="s">
        <v>182</v>
      </c>
      <c r="C31" t="s">
        <v>185</v>
      </c>
      <c r="D31" s="101">
        <v>1076000</v>
      </c>
      <c r="E31" s="22" t="s">
        <v>15</v>
      </c>
      <c r="F31" t="s">
        <v>137</v>
      </c>
    </row>
    <row r="32" spans="1:6" ht="12.75" customHeight="1" x14ac:dyDescent="0.2">
      <c r="A32" s="31">
        <v>802014850</v>
      </c>
      <c r="B32" s="73" t="s">
        <v>186</v>
      </c>
      <c r="C32" t="s">
        <v>187</v>
      </c>
      <c r="D32" s="101">
        <v>3176843</v>
      </c>
      <c r="E32" s="22"/>
    </row>
    <row r="33" spans="1:6" x14ac:dyDescent="0.2">
      <c r="A33" s="31">
        <v>900356263</v>
      </c>
      <c r="B33" s="73" t="s">
        <v>188</v>
      </c>
      <c r="C33" t="s">
        <v>189</v>
      </c>
      <c r="D33" s="101">
        <v>1106880</v>
      </c>
      <c r="E33" s="22"/>
    </row>
    <row r="34" spans="1:6" x14ac:dyDescent="0.2">
      <c r="A34" s="31">
        <v>900356263</v>
      </c>
      <c r="B34" s="73" t="s">
        <v>188</v>
      </c>
      <c r="C34" t="s">
        <v>190</v>
      </c>
      <c r="D34" s="101">
        <v>1745800</v>
      </c>
      <c r="E34" s="22"/>
    </row>
    <row r="35" spans="1:6" x14ac:dyDescent="0.2">
      <c r="A35" s="31">
        <v>900356263</v>
      </c>
      <c r="B35" s="73" t="s">
        <v>188</v>
      </c>
      <c r="C35" t="s">
        <v>191</v>
      </c>
      <c r="D35" s="101">
        <v>4089000</v>
      </c>
      <c r="E35" s="22"/>
    </row>
    <row r="36" spans="1:6" x14ac:dyDescent="0.2">
      <c r="A36" s="31">
        <v>900280550</v>
      </c>
      <c r="B36" s="73" t="s">
        <v>192</v>
      </c>
      <c r="C36" t="s">
        <v>193</v>
      </c>
      <c r="D36" s="101">
        <v>3223640</v>
      </c>
      <c r="E36" s="22"/>
    </row>
    <row r="37" spans="1:6" x14ac:dyDescent="0.2">
      <c r="A37" s="31">
        <v>800049438</v>
      </c>
      <c r="B37" s="73" t="s">
        <v>194</v>
      </c>
      <c r="C37" t="s">
        <v>195</v>
      </c>
      <c r="D37" s="101">
        <v>326896</v>
      </c>
      <c r="E37" s="22"/>
    </row>
    <row r="38" spans="1:6" x14ac:dyDescent="0.2">
      <c r="A38" s="31">
        <v>800049438</v>
      </c>
      <c r="B38" s="73" t="s">
        <v>196</v>
      </c>
      <c r="C38" t="s">
        <v>197</v>
      </c>
      <c r="D38" s="101">
        <v>308191</v>
      </c>
      <c r="E38" s="22"/>
    </row>
    <row r="39" spans="1:6" x14ac:dyDescent="0.2">
      <c r="A39" s="31">
        <v>890115230</v>
      </c>
      <c r="B39" s="73" t="s">
        <v>198</v>
      </c>
      <c r="C39" t="s">
        <v>199</v>
      </c>
      <c r="D39" s="101">
        <v>839545</v>
      </c>
      <c r="E39" s="22"/>
    </row>
    <row r="40" spans="1:6" ht="25.5" x14ac:dyDescent="0.2">
      <c r="A40" s="31">
        <v>890115230</v>
      </c>
      <c r="B40" t="s">
        <v>198</v>
      </c>
      <c r="C40" t="s">
        <v>200</v>
      </c>
      <c r="D40" s="101">
        <v>8280362</v>
      </c>
      <c r="E40" s="22" t="s">
        <v>15</v>
      </c>
    </row>
    <row r="41" spans="1:6" x14ac:dyDescent="0.2">
      <c r="A41" s="31">
        <v>890115230</v>
      </c>
      <c r="B41" t="s">
        <v>198</v>
      </c>
      <c r="C41" t="s">
        <v>201</v>
      </c>
      <c r="D41" s="101">
        <v>9021285</v>
      </c>
      <c r="E41" s="22" t="s">
        <v>15</v>
      </c>
      <c r="F41" t="s">
        <v>137</v>
      </c>
    </row>
    <row r="42" spans="1:6" x14ac:dyDescent="0.2">
      <c r="A42" s="31">
        <v>890115230</v>
      </c>
      <c r="B42" s="73" t="s">
        <v>198</v>
      </c>
      <c r="C42" t="s">
        <v>202</v>
      </c>
      <c r="D42" s="101">
        <v>1725114</v>
      </c>
      <c r="E42" s="22"/>
    </row>
    <row r="43" spans="1:6" x14ac:dyDescent="0.2">
      <c r="A43" s="31">
        <v>890115230</v>
      </c>
      <c r="B43" s="73" t="s">
        <v>198</v>
      </c>
      <c r="C43" t="s">
        <v>203</v>
      </c>
      <c r="D43" s="101">
        <v>8917133</v>
      </c>
      <c r="E43" s="22"/>
    </row>
    <row r="44" spans="1:6" x14ac:dyDescent="0.2">
      <c r="A44" s="31">
        <v>890115230</v>
      </c>
      <c r="B44" t="s">
        <v>198</v>
      </c>
      <c r="C44" t="s">
        <v>204</v>
      </c>
      <c r="D44" s="101">
        <v>3278036</v>
      </c>
      <c r="E44" s="22" t="s">
        <v>15</v>
      </c>
      <c r="F44" t="s">
        <v>137</v>
      </c>
    </row>
    <row r="45" spans="1:6" x14ac:dyDescent="0.2">
      <c r="A45" s="31">
        <v>890115230</v>
      </c>
      <c r="B45" t="s">
        <v>198</v>
      </c>
      <c r="C45" t="s">
        <v>205</v>
      </c>
      <c r="D45" s="101">
        <v>1490938.72</v>
      </c>
      <c r="E45" s="22" t="s">
        <v>15</v>
      </c>
      <c r="F45" t="s">
        <v>137</v>
      </c>
    </row>
    <row r="46" spans="1:6" ht="25.5" x14ac:dyDescent="0.2">
      <c r="A46" s="31">
        <v>860065280</v>
      </c>
      <c r="B46" t="s">
        <v>206</v>
      </c>
      <c r="C46" t="s">
        <v>207</v>
      </c>
      <c r="D46" s="101">
        <v>12197821</v>
      </c>
      <c r="E46" s="22" t="s">
        <v>15</v>
      </c>
      <c r="F46" t="s">
        <v>137</v>
      </c>
    </row>
    <row r="47" spans="1:6" x14ac:dyDescent="0.2">
      <c r="A47" s="31">
        <v>800234508</v>
      </c>
      <c r="B47" t="s">
        <v>208</v>
      </c>
      <c r="C47" t="s">
        <v>209</v>
      </c>
      <c r="D47" s="101">
        <v>6610910</v>
      </c>
      <c r="E47" s="22" t="s">
        <v>15</v>
      </c>
      <c r="F47" t="s">
        <v>137</v>
      </c>
    </row>
    <row r="48" spans="1:6" x14ac:dyDescent="0.2">
      <c r="A48" s="31">
        <v>800106621</v>
      </c>
      <c r="B48" s="73" t="s">
        <v>210</v>
      </c>
      <c r="C48" t="s">
        <v>211</v>
      </c>
      <c r="D48" s="101">
        <v>82450000</v>
      </c>
      <c r="E48" s="22"/>
    </row>
    <row r="49" spans="1:6" ht="25.5" x14ac:dyDescent="0.2">
      <c r="A49" s="31">
        <v>900415933</v>
      </c>
      <c r="B49" s="73" t="s">
        <v>212</v>
      </c>
      <c r="C49" t="s">
        <v>213</v>
      </c>
      <c r="D49" s="101">
        <v>131128644</v>
      </c>
      <c r="E49" s="22"/>
    </row>
    <row r="50" spans="1:6" x14ac:dyDescent="0.2">
      <c r="A50" s="31">
        <v>830510830</v>
      </c>
      <c r="B50" t="s">
        <v>214</v>
      </c>
      <c r="C50" t="s">
        <v>215</v>
      </c>
      <c r="D50" s="101">
        <v>6890400</v>
      </c>
      <c r="E50" s="22" t="s">
        <v>15</v>
      </c>
      <c r="F50" t="s">
        <v>137</v>
      </c>
    </row>
    <row r="51" spans="1:6" x14ac:dyDescent="0.2">
      <c r="A51" s="31">
        <v>91004394</v>
      </c>
      <c r="B51" t="s">
        <v>216</v>
      </c>
      <c r="C51" t="s">
        <v>217</v>
      </c>
      <c r="D51" s="101">
        <v>2880000</v>
      </c>
      <c r="E51" s="22" t="s">
        <v>15</v>
      </c>
      <c r="F51" t="s">
        <v>137</v>
      </c>
    </row>
    <row r="52" spans="1:6" x14ac:dyDescent="0.2">
      <c r="A52" s="31"/>
      <c r="B52" s="73" t="s">
        <v>218</v>
      </c>
      <c r="D52" s="101">
        <v>129055619</v>
      </c>
      <c r="E52" s="22" t="s">
        <v>15</v>
      </c>
    </row>
    <row r="53" spans="1:6" x14ac:dyDescent="0.2">
      <c r="A53" s="31"/>
      <c r="B53" s="73" t="s">
        <v>219</v>
      </c>
      <c r="D53" s="101">
        <v>25500000</v>
      </c>
      <c r="E53" s="22" t="s">
        <v>15</v>
      </c>
      <c r="F53" t="s">
        <v>137</v>
      </c>
    </row>
    <row r="54" spans="1:6" x14ac:dyDescent="0.2">
      <c r="A54" s="31"/>
      <c r="B54" s="73" t="s">
        <v>220</v>
      </c>
      <c r="D54" s="101"/>
      <c r="E54" s="22" t="s">
        <v>15</v>
      </c>
      <c r="F54" t="s">
        <v>137</v>
      </c>
    </row>
    <row r="55" spans="1:6" x14ac:dyDescent="0.2">
      <c r="A55" s="31"/>
      <c r="B55" s="73"/>
      <c r="D55" s="26"/>
      <c r="E55" s="22"/>
    </row>
    <row r="56" spans="1:6" x14ac:dyDescent="0.2">
      <c r="A56" s="31"/>
      <c r="B56" s="73"/>
      <c r="D56" s="101">
        <f>SUM(D2:D55)</f>
        <v>709845247.72000003</v>
      </c>
      <c r="E56" s="22"/>
    </row>
    <row r="57" spans="1:6" x14ac:dyDescent="0.2">
      <c r="A57" s="31"/>
      <c r="B57" s="73"/>
      <c r="E57" s="22"/>
    </row>
    <row r="58" spans="1:6" x14ac:dyDescent="0.2">
      <c r="A58" s="31"/>
      <c r="B58" s="73"/>
      <c r="E58" s="22"/>
    </row>
    <row r="59" spans="1:6" x14ac:dyDescent="0.2">
      <c r="A59" s="31"/>
      <c r="B59" s="73"/>
      <c r="E59" s="22"/>
    </row>
    <row r="60" spans="1:6" x14ac:dyDescent="0.2">
      <c r="A60" s="31"/>
      <c r="B60" s="73"/>
      <c r="E60" s="22"/>
    </row>
    <row r="61" spans="1:6" x14ac:dyDescent="0.2">
      <c r="A61" s="31"/>
      <c r="B61" s="73"/>
      <c r="E61" s="22"/>
    </row>
    <row r="62" spans="1:6" x14ac:dyDescent="0.2">
      <c r="A62" s="31"/>
      <c r="B62" s="73"/>
      <c r="E62" s="22"/>
    </row>
    <row r="63" spans="1:6" x14ac:dyDescent="0.2">
      <c r="A63" s="31"/>
      <c r="B63" s="73"/>
      <c r="E63" s="22"/>
    </row>
    <row r="64" spans="1:6" x14ac:dyDescent="0.2">
      <c r="A64" s="31"/>
      <c r="B64" s="73"/>
      <c r="E64" s="22"/>
    </row>
    <row r="65" spans="1:5" x14ac:dyDescent="0.2">
      <c r="A65" s="31"/>
      <c r="B65" s="73"/>
      <c r="E65" s="22"/>
    </row>
    <row r="66" spans="1:5" x14ac:dyDescent="0.2">
      <c r="A66" s="31"/>
      <c r="B66" s="73"/>
      <c r="E66" s="22"/>
    </row>
    <row r="67" spans="1:5" x14ac:dyDescent="0.2">
      <c r="A67" s="31"/>
      <c r="B67" s="73"/>
      <c r="E67" s="22"/>
    </row>
    <row r="68" spans="1:5" x14ac:dyDescent="0.2">
      <c r="A68" s="31"/>
      <c r="B68" s="73"/>
      <c r="E68" s="22"/>
    </row>
    <row r="69" spans="1:5" x14ac:dyDescent="0.2">
      <c r="A69" s="31"/>
      <c r="B69" s="73"/>
      <c r="E69" s="22"/>
    </row>
    <row r="70" spans="1:5" x14ac:dyDescent="0.2">
      <c r="A70" s="31"/>
      <c r="B70" s="73"/>
      <c r="E70" s="22"/>
    </row>
    <row r="71" spans="1:5" x14ac:dyDescent="0.2">
      <c r="A71" s="31"/>
      <c r="B71" s="73"/>
      <c r="E71" s="22"/>
    </row>
    <row r="72" spans="1:5" x14ac:dyDescent="0.2">
      <c r="A72" s="31"/>
      <c r="B72" s="73"/>
      <c r="E72" s="22"/>
    </row>
    <row r="73" spans="1:5" x14ac:dyDescent="0.2">
      <c r="A73" s="31"/>
      <c r="B73" s="73"/>
      <c r="E73" s="22"/>
    </row>
    <row r="74" spans="1:5" x14ac:dyDescent="0.2">
      <c r="A74" s="31"/>
      <c r="B74" s="73"/>
      <c r="E74" s="22"/>
    </row>
    <row r="75" spans="1:5" x14ac:dyDescent="0.2">
      <c r="A75" s="31"/>
      <c r="B75" s="73"/>
      <c r="E75" s="22"/>
    </row>
    <row r="76" spans="1:5" x14ac:dyDescent="0.2">
      <c r="A76" s="31"/>
      <c r="B76" s="73"/>
      <c r="E76" s="22"/>
    </row>
    <row r="77" spans="1:5" x14ac:dyDescent="0.2">
      <c r="A77" s="31"/>
      <c r="B77" s="73"/>
      <c r="E77" s="22"/>
    </row>
    <row r="78" spans="1:5" x14ac:dyDescent="0.2">
      <c r="A78" s="31"/>
      <c r="B78" s="73"/>
      <c r="E78" s="22"/>
    </row>
    <row r="79" spans="1:5" x14ac:dyDescent="0.2">
      <c r="A79" s="31"/>
      <c r="B79" s="73"/>
      <c r="E79" s="22"/>
    </row>
    <row r="80" spans="1:5" x14ac:dyDescent="0.2">
      <c r="A80" s="31"/>
      <c r="B80" s="73"/>
      <c r="E80" s="22"/>
    </row>
    <row r="81" spans="1:5" x14ac:dyDescent="0.2">
      <c r="A81" s="31"/>
      <c r="B81" s="73"/>
      <c r="E81" s="22"/>
    </row>
    <row r="82" spans="1:5" x14ac:dyDescent="0.2">
      <c r="A82" s="31"/>
      <c r="B82" s="73"/>
      <c r="E82" s="22"/>
    </row>
    <row r="83" spans="1:5" x14ac:dyDescent="0.2">
      <c r="A83" s="31"/>
      <c r="B83" s="73"/>
      <c r="E83" s="22"/>
    </row>
    <row r="84" spans="1:5" x14ac:dyDescent="0.2">
      <c r="A84" s="31"/>
      <c r="B84" s="73"/>
      <c r="E84" s="22"/>
    </row>
    <row r="85" spans="1:5" x14ac:dyDescent="0.2">
      <c r="A85" s="31"/>
      <c r="B85" s="73"/>
      <c r="E85" s="22"/>
    </row>
    <row r="86" spans="1:5" x14ac:dyDescent="0.2">
      <c r="A86" s="31"/>
      <c r="B86" s="73"/>
      <c r="E86" s="22"/>
    </row>
    <row r="87" spans="1:5" x14ac:dyDescent="0.2">
      <c r="A87" s="31"/>
      <c r="B87" s="73"/>
      <c r="E87" s="22"/>
    </row>
    <row r="88" spans="1:5" x14ac:dyDescent="0.2">
      <c r="A88" s="31"/>
      <c r="B88" s="73"/>
      <c r="E88" s="22"/>
    </row>
    <row r="89" spans="1:5" x14ac:dyDescent="0.2">
      <c r="A89" s="31"/>
      <c r="B89" s="73"/>
      <c r="E89" s="22"/>
    </row>
    <row r="90" spans="1:5" x14ac:dyDescent="0.2">
      <c r="A90" s="31"/>
      <c r="B90" s="73"/>
      <c r="E90" s="22"/>
    </row>
    <row r="91" spans="1:5" x14ac:dyDescent="0.2">
      <c r="A91" s="31"/>
      <c r="B91" s="73"/>
      <c r="E91" s="22"/>
    </row>
    <row r="92" spans="1:5" x14ac:dyDescent="0.2">
      <c r="A92" s="31"/>
      <c r="B92" s="73"/>
      <c r="E92" s="22"/>
    </row>
    <row r="93" spans="1:5" x14ac:dyDescent="0.2">
      <c r="A93" s="31"/>
      <c r="B93" s="73"/>
      <c r="E93" s="22"/>
    </row>
    <row r="94" spans="1:5" x14ac:dyDescent="0.2">
      <c r="A94" s="31"/>
      <c r="B94" s="73"/>
      <c r="E94" s="22"/>
    </row>
    <row r="95" spans="1:5" x14ac:dyDescent="0.2">
      <c r="A95" s="31"/>
      <c r="B95" s="73"/>
      <c r="E95" s="22"/>
    </row>
    <row r="96" spans="1:5" x14ac:dyDescent="0.2">
      <c r="A96" s="31"/>
      <c r="B96" s="73"/>
      <c r="E96" s="22"/>
    </row>
    <row r="97" spans="1:5" x14ac:dyDescent="0.2">
      <c r="A97" s="31"/>
      <c r="B97" s="73"/>
      <c r="E97" s="22"/>
    </row>
  </sheetData>
  <autoFilter ref="A1:T5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5"/>
  <sheetViews>
    <sheetView workbookViewId="0">
      <pane ySplit="1" topLeftCell="A14" activePane="bottomLeft" state="frozen"/>
      <selection pane="bottomLeft" activeCell="A2" sqref="A2"/>
    </sheetView>
  </sheetViews>
  <sheetFormatPr baseColWidth="10" defaultColWidth="17.140625" defaultRowHeight="12.75" customHeight="1" x14ac:dyDescent="0.2"/>
  <cols>
    <col min="1" max="1" width="43.140625" customWidth="1"/>
    <col min="2" max="2" width="16.85546875" customWidth="1"/>
    <col min="3" max="3" width="29.7109375" customWidth="1"/>
    <col min="4" max="4" width="14.85546875" customWidth="1"/>
    <col min="5" max="5" width="7.7109375" customWidth="1"/>
    <col min="6" max="6" width="44.5703125" customWidth="1"/>
    <col min="7" max="7" width="19.42578125" customWidth="1"/>
  </cols>
  <sheetData>
    <row r="1" spans="1:7" ht="12.75" customHeight="1" x14ac:dyDescent="0.2">
      <c r="A1" s="79" t="s">
        <v>0</v>
      </c>
      <c r="B1" s="29" t="s">
        <v>221</v>
      </c>
      <c r="C1" s="58" t="s">
        <v>222</v>
      </c>
      <c r="D1" s="55" t="s">
        <v>223</v>
      </c>
      <c r="E1" s="49"/>
      <c r="F1" s="9" t="s">
        <v>224</v>
      </c>
      <c r="G1" s="79"/>
    </row>
    <row r="2" spans="1:7" ht="12.75" customHeight="1" x14ac:dyDescent="0.2">
      <c r="A2" s="53" t="s">
        <v>225</v>
      </c>
      <c r="B2" s="61">
        <v>2378800</v>
      </c>
      <c r="C2" s="91" t="s">
        <v>226</v>
      </c>
      <c r="D2" s="57">
        <v>2014020013</v>
      </c>
      <c r="E2" s="39"/>
      <c r="F2" s="12" t="s">
        <v>227</v>
      </c>
      <c r="G2" s="46"/>
    </row>
    <row r="3" spans="1:7" ht="12.75" customHeight="1" x14ac:dyDescent="0.2">
      <c r="A3" s="71" t="s">
        <v>228</v>
      </c>
      <c r="B3" s="61">
        <v>196054</v>
      </c>
      <c r="C3" s="2" t="s">
        <v>226</v>
      </c>
      <c r="D3" s="12">
        <v>2014020362</v>
      </c>
      <c r="E3" s="39"/>
      <c r="F3" s="12" t="s">
        <v>227</v>
      </c>
      <c r="G3" s="46"/>
    </row>
    <row r="4" spans="1:7" ht="12.75" customHeight="1" x14ac:dyDescent="0.2">
      <c r="A4" s="71" t="s">
        <v>229</v>
      </c>
      <c r="B4" s="61">
        <v>10000000</v>
      </c>
      <c r="C4" s="2" t="s">
        <v>230</v>
      </c>
      <c r="D4" s="12">
        <v>2014020368</v>
      </c>
      <c r="E4" s="39"/>
      <c r="F4" s="12" t="s">
        <v>231</v>
      </c>
      <c r="G4" s="46"/>
    </row>
    <row r="5" spans="1:7" ht="12.75" customHeight="1" x14ac:dyDescent="0.2">
      <c r="A5" s="53" t="s">
        <v>228</v>
      </c>
      <c r="B5" s="61">
        <v>196054</v>
      </c>
      <c r="C5" s="92" t="s">
        <v>226</v>
      </c>
      <c r="D5" s="92">
        <v>2014030023</v>
      </c>
      <c r="E5" s="39"/>
      <c r="F5" s="12" t="s">
        <v>227</v>
      </c>
      <c r="G5" s="46"/>
    </row>
    <row r="6" spans="1:7" ht="12.75" customHeight="1" x14ac:dyDescent="0.2">
      <c r="A6" s="71" t="s">
        <v>228</v>
      </c>
      <c r="B6" s="61">
        <v>160054</v>
      </c>
      <c r="C6" s="2" t="s">
        <v>226</v>
      </c>
      <c r="D6" s="12">
        <v>2014030287</v>
      </c>
      <c r="E6" s="39"/>
      <c r="F6" s="12" t="s">
        <v>227</v>
      </c>
      <c r="G6" s="46"/>
    </row>
    <row r="7" spans="1:7" ht="12.75" customHeight="1" x14ac:dyDescent="0.2">
      <c r="A7" s="71" t="s">
        <v>232</v>
      </c>
      <c r="B7" s="61">
        <v>100000</v>
      </c>
      <c r="C7" s="2" t="s">
        <v>233</v>
      </c>
      <c r="D7" s="12">
        <v>2014030320</v>
      </c>
      <c r="E7" s="39" t="s">
        <v>15</v>
      </c>
      <c r="F7" s="2" t="s">
        <v>234</v>
      </c>
      <c r="G7" s="46"/>
    </row>
    <row r="8" spans="1:7" ht="12.75" customHeight="1" x14ac:dyDescent="0.2">
      <c r="A8" s="71" t="s">
        <v>235</v>
      </c>
      <c r="B8" s="61">
        <v>100000</v>
      </c>
      <c r="C8" s="2" t="s">
        <v>233</v>
      </c>
      <c r="D8" s="12">
        <v>2014030321</v>
      </c>
      <c r="E8" s="39" t="s">
        <v>15</v>
      </c>
      <c r="F8" s="2" t="s">
        <v>234</v>
      </c>
      <c r="G8" s="46"/>
    </row>
    <row r="9" spans="1:7" ht="12.75" customHeight="1" x14ac:dyDescent="0.2">
      <c r="A9" s="71" t="s">
        <v>236</v>
      </c>
      <c r="B9" s="61">
        <v>100000</v>
      </c>
      <c r="C9" s="2" t="s">
        <v>233</v>
      </c>
      <c r="D9" s="12">
        <v>2014030322</v>
      </c>
      <c r="E9" s="39" t="s">
        <v>15</v>
      </c>
      <c r="F9" s="2" t="s">
        <v>234</v>
      </c>
      <c r="G9" s="46"/>
    </row>
    <row r="10" spans="1:7" ht="12.75" customHeight="1" x14ac:dyDescent="0.2">
      <c r="A10" s="71" t="s">
        <v>237</v>
      </c>
      <c r="B10" s="61">
        <v>950000</v>
      </c>
      <c r="C10" s="2" t="s">
        <v>233</v>
      </c>
      <c r="D10" s="12">
        <v>2014030326</v>
      </c>
      <c r="E10" s="39" t="s">
        <v>15</v>
      </c>
      <c r="F10" s="2" t="s">
        <v>234</v>
      </c>
      <c r="G10" s="46"/>
    </row>
    <row r="11" spans="1:7" ht="12.75" customHeight="1" x14ac:dyDescent="0.2">
      <c r="A11" s="71" t="s">
        <v>238</v>
      </c>
      <c r="B11" s="61">
        <v>900000</v>
      </c>
      <c r="C11" s="2" t="s">
        <v>239</v>
      </c>
      <c r="D11" s="12">
        <v>2014030385</v>
      </c>
      <c r="E11" s="39" t="s">
        <v>15</v>
      </c>
      <c r="F11" s="2" t="s">
        <v>240</v>
      </c>
      <c r="G11" s="46"/>
    </row>
    <row r="12" spans="1:7" ht="12.75" customHeight="1" x14ac:dyDescent="0.2">
      <c r="A12" s="71" t="s">
        <v>241</v>
      </c>
      <c r="B12" s="61">
        <v>1100000</v>
      </c>
      <c r="C12" s="2" t="s">
        <v>230</v>
      </c>
      <c r="D12" s="12">
        <v>2014030386</v>
      </c>
      <c r="E12" s="39"/>
      <c r="F12" s="2" t="s">
        <v>242</v>
      </c>
      <c r="G12" s="46"/>
    </row>
    <row r="13" spans="1:7" ht="12.75" customHeight="1" x14ac:dyDescent="0.2">
      <c r="A13" s="71" t="s">
        <v>228</v>
      </c>
      <c r="B13" s="61">
        <v>320107</v>
      </c>
      <c r="C13" s="2" t="s">
        <v>226</v>
      </c>
      <c r="D13" s="12">
        <v>2014030389</v>
      </c>
      <c r="E13" s="39"/>
      <c r="F13" s="12" t="s">
        <v>243</v>
      </c>
      <c r="G13" s="46"/>
    </row>
    <row r="14" spans="1:7" ht="12.75" customHeight="1" x14ac:dyDescent="0.2">
      <c r="A14" s="71" t="s">
        <v>244</v>
      </c>
      <c r="B14" s="61">
        <v>80000</v>
      </c>
      <c r="C14" s="2" t="s">
        <v>233</v>
      </c>
      <c r="D14" s="12">
        <v>2014030392</v>
      </c>
      <c r="E14" s="39" t="s">
        <v>15</v>
      </c>
      <c r="F14" s="2"/>
      <c r="G14" s="46"/>
    </row>
    <row r="15" spans="1:7" ht="12.75" customHeight="1" x14ac:dyDescent="0.2">
      <c r="A15" s="71" t="s">
        <v>245</v>
      </c>
      <c r="B15" s="61">
        <v>700000</v>
      </c>
      <c r="C15" s="2" t="s">
        <v>230</v>
      </c>
      <c r="D15" s="12">
        <v>2014030530</v>
      </c>
      <c r="E15" s="39"/>
      <c r="F15" s="2" t="s">
        <v>246</v>
      </c>
      <c r="G15" s="46"/>
    </row>
    <row r="16" spans="1:7" ht="12.75" customHeight="1" x14ac:dyDescent="0.2">
      <c r="A16" s="71" t="s">
        <v>247</v>
      </c>
      <c r="B16" s="61">
        <v>150000</v>
      </c>
      <c r="C16" s="2" t="s">
        <v>233</v>
      </c>
      <c r="D16" s="12">
        <v>2014030794</v>
      </c>
      <c r="E16" s="39" t="s">
        <v>15</v>
      </c>
      <c r="F16" s="2" t="s">
        <v>234</v>
      </c>
      <c r="G16" s="46"/>
    </row>
    <row r="17" spans="1:7" ht="12.75" customHeight="1" x14ac:dyDescent="0.2">
      <c r="A17" s="71" t="s">
        <v>248</v>
      </c>
      <c r="B17" s="61">
        <v>150000</v>
      </c>
      <c r="C17" s="2" t="s">
        <v>233</v>
      </c>
      <c r="D17" s="12">
        <v>2014030804</v>
      </c>
      <c r="E17" s="39" t="s">
        <v>15</v>
      </c>
      <c r="F17" s="2" t="s">
        <v>234</v>
      </c>
      <c r="G17" s="46"/>
    </row>
    <row r="18" spans="1:7" ht="12.75" customHeight="1" x14ac:dyDescent="0.2">
      <c r="A18" s="71" t="s">
        <v>249</v>
      </c>
      <c r="B18" s="61">
        <v>150000</v>
      </c>
      <c r="C18" s="2" t="s">
        <v>233</v>
      </c>
      <c r="D18" s="12">
        <v>2014030806</v>
      </c>
      <c r="E18" s="39" t="s">
        <v>15</v>
      </c>
      <c r="F18" s="2" t="s">
        <v>234</v>
      </c>
      <c r="G18" s="46"/>
    </row>
    <row r="19" spans="1:7" ht="12.75" customHeight="1" x14ac:dyDescent="0.2">
      <c r="A19" s="71" t="s">
        <v>250</v>
      </c>
      <c r="B19" s="61">
        <v>150000</v>
      </c>
      <c r="C19" s="2" t="s">
        <v>233</v>
      </c>
      <c r="D19" s="12">
        <v>2014030809</v>
      </c>
      <c r="E19" s="39" t="s">
        <v>15</v>
      </c>
      <c r="F19" s="2" t="s">
        <v>234</v>
      </c>
      <c r="G19" s="46"/>
    </row>
    <row r="20" spans="1:7" ht="12.75" customHeight="1" x14ac:dyDescent="0.2">
      <c r="A20" s="71" t="s">
        <v>251</v>
      </c>
      <c r="B20" s="61">
        <v>150000</v>
      </c>
      <c r="C20" s="2" t="s">
        <v>233</v>
      </c>
      <c r="D20" s="12">
        <v>2014030810</v>
      </c>
      <c r="E20" s="39" t="s">
        <v>15</v>
      </c>
      <c r="F20" s="2" t="s">
        <v>234</v>
      </c>
      <c r="G20" s="46"/>
    </row>
    <row r="21" spans="1:7" ht="12.75" customHeight="1" x14ac:dyDescent="0.2">
      <c r="A21" s="71" t="s">
        <v>228</v>
      </c>
      <c r="B21" s="61">
        <v>560161</v>
      </c>
      <c r="C21" s="2" t="s">
        <v>226</v>
      </c>
      <c r="D21" s="12">
        <v>2014030832</v>
      </c>
      <c r="E21" s="39"/>
      <c r="F21" s="52" t="s">
        <v>243</v>
      </c>
      <c r="G21" s="46"/>
    </row>
    <row r="22" spans="1:7" ht="12.75" customHeight="1" x14ac:dyDescent="0.2">
      <c r="A22" s="71" t="s">
        <v>252</v>
      </c>
      <c r="B22" s="61">
        <v>233000</v>
      </c>
      <c r="C22" s="2" t="s">
        <v>253</v>
      </c>
      <c r="D22" s="12">
        <v>2014030856</v>
      </c>
      <c r="E22" s="39"/>
      <c r="F22" s="66"/>
      <c r="G22" s="46"/>
    </row>
    <row r="23" spans="1:7" ht="12.75" customHeight="1" x14ac:dyDescent="0.2">
      <c r="A23" s="71" t="s">
        <v>254</v>
      </c>
      <c r="B23" s="61">
        <v>65194000</v>
      </c>
      <c r="C23" s="2" t="s">
        <v>255</v>
      </c>
      <c r="D23" s="12">
        <v>2014040062</v>
      </c>
      <c r="E23" s="39"/>
      <c r="F23" s="95"/>
      <c r="G23" s="46"/>
    </row>
    <row r="24" spans="1:7" ht="12.75" customHeight="1" x14ac:dyDescent="0.2">
      <c r="A24" s="71" t="s">
        <v>256</v>
      </c>
      <c r="B24" s="61">
        <v>150000</v>
      </c>
      <c r="C24" s="2" t="s">
        <v>233</v>
      </c>
      <c r="D24" s="12">
        <v>2014040088</v>
      </c>
      <c r="E24" s="39" t="s">
        <v>15</v>
      </c>
      <c r="F24" s="2" t="s">
        <v>234</v>
      </c>
      <c r="G24" s="46"/>
    </row>
    <row r="25" spans="1:7" ht="12.75" customHeight="1" x14ac:dyDescent="0.2">
      <c r="A25" s="71" t="s">
        <v>257</v>
      </c>
      <c r="B25" s="61">
        <v>5324400</v>
      </c>
      <c r="C25" s="2" t="s">
        <v>239</v>
      </c>
      <c r="D25" s="12">
        <v>2014040293</v>
      </c>
      <c r="E25" s="39"/>
      <c r="F25" s="2"/>
      <c r="G25" s="46"/>
    </row>
    <row r="26" spans="1:7" ht="12.75" customHeight="1" x14ac:dyDescent="0.2">
      <c r="A26" s="71" t="s">
        <v>228</v>
      </c>
      <c r="B26" s="61">
        <v>510161</v>
      </c>
      <c r="C26" s="2" t="s">
        <v>226</v>
      </c>
      <c r="D26" s="12">
        <v>2014040369</v>
      </c>
      <c r="E26" s="39"/>
      <c r="F26" s="12" t="s">
        <v>243</v>
      </c>
      <c r="G26" s="46"/>
    </row>
    <row r="27" spans="1:7" ht="12.75" customHeight="1" x14ac:dyDescent="0.2">
      <c r="A27" s="71" t="s">
        <v>258</v>
      </c>
      <c r="B27" s="61">
        <v>2700000</v>
      </c>
      <c r="C27" s="2" t="s">
        <v>239</v>
      </c>
      <c r="D27" s="12">
        <v>2014040397</v>
      </c>
      <c r="E27" s="39"/>
      <c r="F27" s="2"/>
      <c r="G27" s="46"/>
    </row>
    <row r="28" spans="1:7" ht="12.75" customHeight="1" x14ac:dyDescent="0.2">
      <c r="A28" s="71" t="s">
        <v>228</v>
      </c>
      <c r="B28" s="61">
        <v>538161</v>
      </c>
      <c r="C28" s="2" t="s">
        <v>226</v>
      </c>
      <c r="D28" s="12">
        <v>2014040455</v>
      </c>
      <c r="E28" s="39"/>
      <c r="F28" s="12" t="s">
        <v>243</v>
      </c>
      <c r="G28" s="46"/>
    </row>
    <row r="29" spans="1:7" ht="12.75" customHeight="1" x14ac:dyDescent="0.2">
      <c r="A29" s="71" t="s">
        <v>259</v>
      </c>
      <c r="B29" s="61">
        <v>170000</v>
      </c>
      <c r="C29" s="2" t="s">
        <v>239</v>
      </c>
      <c r="D29" s="12">
        <v>2014040493</v>
      </c>
      <c r="E29" s="39"/>
      <c r="F29" s="2"/>
      <c r="G29" s="46"/>
    </row>
    <row r="30" spans="1:7" ht="12.75" customHeight="1" x14ac:dyDescent="0.2">
      <c r="A30" s="53" t="s">
        <v>260</v>
      </c>
      <c r="B30" s="61">
        <v>97679</v>
      </c>
      <c r="C30" s="92" t="s">
        <v>226</v>
      </c>
      <c r="D30" s="12">
        <v>2014040623</v>
      </c>
      <c r="E30" s="39"/>
      <c r="F30" s="2"/>
      <c r="G30" s="46"/>
    </row>
    <row r="31" spans="1:7" ht="12.75" customHeight="1" x14ac:dyDescent="0.2">
      <c r="A31" s="53" t="s">
        <v>261</v>
      </c>
      <c r="B31" s="61">
        <v>990000</v>
      </c>
      <c r="C31" s="92" t="s">
        <v>233</v>
      </c>
      <c r="D31" s="92">
        <v>2014040772</v>
      </c>
      <c r="E31" s="39"/>
      <c r="F31" s="2"/>
      <c r="G31" s="46"/>
    </row>
    <row r="32" spans="1:7" ht="12.75" customHeight="1" x14ac:dyDescent="0.2">
      <c r="A32" s="71" t="s">
        <v>262</v>
      </c>
      <c r="B32" s="61">
        <v>990000</v>
      </c>
      <c r="C32" s="92" t="s">
        <v>233</v>
      </c>
      <c r="D32" s="92">
        <v>2014040773</v>
      </c>
      <c r="E32" s="39"/>
      <c r="F32" s="2"/>
      <c r="G32" s="46"/>
    </row>
    <row r="33" spans="1:7" ht="12.75" customHeight="1" x14ac:dyDescent="0.2">
      <c r="A33" s="71" t="s">
        <v>263</v>
      </c>
      <c r="B33" s="61">
        <v>434600</v>
      </c>
      <c r="C33" s="2" t="s">
        <v>253</v>
      </c>
      <c r="D33" s="12">
        <v>2014040846</v>
      </c>
      <c r="E33" s="39"/>
      <c r="F33" s="2"/>
      <c r="G33" s="46"/>
    </row>
    <row r="34" spans="1:7" x14ac:dyDescent="0.2">
      <c r="A34" s="53" t="s">
        <v>264</v>
      </c>
      <c r="B34" s="61">
        <v>30075000</v>
      </c>
      <c r="C34" s="92" t="s">
        <v>239</v>
      </c>
      <c r="D34" s="92">
        <v>2014040871</v>
      </c>
      <c r="E34" s="39"/>
      <c r="F34" s="2"/>
      <c r="G34" s="46"/>
    </row>
    <row r="35" spans="1:7" x14ac:dyDescent="0.2">
      <c r="A35" s="71" t="s">
        <v>265</v>
      </c>
      <c r="B35" s="61">
        <v>400000</v>
      </c>
      <c r="C35" s="92" t="s">
        <v>233</v>
      </c>
      <c r="D35" s="12">
        <v>2014040891</v>
      </c>
      <c r="E35" s="39"/>
      <c r="F35" s="2"/>
      <c r="G35" s="46"/>
    </row>
    <row r="36" spans="1:7" x14ac:dyDescent="0.2">
      <c r="A36" s="53" t="s">
        <v>266</v>
      </c>
      <c r="B36" s="61">
        <v>2500000</v>
      </c>
      <c r="C36" s="92" t="s">
        <v>226</v>
      </c>
      <c r="D36" s="92">
        <v>2014040914</v>
      </c>
      <c r="E36" s="39"/>
      <c r="F36" s="2"/>
      <c r="G36" s="46"/>
    </row>
    <row r="37" spans="1:7" x14ac:dyDescent="0.2">
      <c r="A37" s="53" t="s">
        <v>267</v>
      </c>
      <c r="B37" s="61">
        <v>288270</v>
      </c>
      <c r="C37" s="92" t="s">
        <v>268</v>
      </c>
      <c r="D37" s="92">
        <v>2014050001</v>
      </c>
      <c r="E37" s="39"/>
      <c r="F37" s="2"/>
      <c r="G37" s="46"/>
    </row>
    <row r="38" spans="1:7" x14ac:dyDescent="0.2">
      <c r="A38" s="71" t="s">
        <v>269</v>
      </c>
      <c r="B38" s="61">
        <v>288270</v>
      </c>
      <c r="C38" s="92" t="s">
        <v>268</v>
      </c>
      <c r="D38" s="12">
        <v>2014050002</v>
      </c>
      <c r="E38" s="39"/>
      <c r="F38" s="2"/>
      <c r="G38" s="46"/>
    </row>
    <row r="39" spans="1:7" x14ac:dyDescent="0.2">
      <c r="A39" s="53" t="s">
        <v>270</v>
      </c>
      <c r="B39" s="61">
        <v>288270</v>
      </c>
      <c r="C39" s="92" t="s">
        <v>268</v>
      </c>
      <c r="D39" s="92">
        <v>2014050003</v>
      </c>
      <c r="E39" s="39"/>
      <c r="F39" s="2"/>
      <c r="G39" s="46"/>
    </row>
    <row r="40" spans="1:7" x14ac:dyDescent="0.2">
      <c r="A40" s="71" t="s">
        <v>271</v>
      </c>
      <c r="B40" s="61">
        <v>139695</v>
      </c>
      <c r="C40" s="92" t="s">
        <v>268</v>
      </c>
      <c r="D40" s="92">
        <v>2014050004</v>
      </c>
      <c r="E40" s="39"/>
      <c r="F40" s="2"/>
      <c r="G40" s="46"/>
    </row>
    <row r="41" spans="1:7" x14ac:dyDescent="0.2">
      <c r="A41" s="71" t="s">
        <v>272</v>
      </c>
      <c r="B41" s="61">
        <v>288270</v>
      </c>
      <c r="C41" s="92" t="s">
        <v>268</v>
      </c>
      <c r="D41" s="12">
        <v>2014050005</v>
      </c>
      <c r="E41" s="39"/>
      <c r="F41" s="2"/>
      <c r="G41" s="46"/>
    </row>
    <row r="42" spans="1:7" x14ac:dyDescent="0.2">
      <c r="A42" s="71" t="s">
        <v>273</v>
      </c>
      <c r="B42" s="61">
        <v>288270</v>
      </c>
      <c r="C42" s="92" t="s">
        <v>268</v>
      </c>
      <c r="D42" s="12">
        <v>2014050006</v>
      </c>
      <c r="E42" s="39"/>
      <c r="F42" s="2"/>
      <c r="G42" s="46"/>
    </row>
    <row r="43" spans="1:7" x14ac:dyDescent="0.2">
      <c r="A43" s="71" t="s">
        <v>274</v>
      </c>
      <c r="B43" s="61">
        <v>139695</v>
      </c>
      <c r="C43" s="92" t="s">
        <v>268</v>
      </c>
      <c r="D43" s="12">
        <v>2014050007</v>
      </c>
      <c r="E43" s="39"/>
      <c r="F43" s="2"/>
      <c r="G43" s="46"/>
    </row>
    <row r="44" spans="1:7" x14ac:dyDescent="0.2">
      <c r="A44" s="71" t="s">
        <v>275</v>
      </c>
      <c r="B44" s="61">
        <v>288270</v>
      </c>
      <c r="C44" s="92" t="s">
        <v>268</v>
      </c>
      <c r="D44" s="12">
        <v>2014050008</v>
      </c>
      <c r="E44" s="39"/>
      <c r="F44" s="2"/>
      <c r="G44" s="46"/>
    </row>
    <row r="45" spans="1:7" x14ac:dyDescent="0.2">
      <c r="A45" s="71" t="s">
        <v>276</v>
      </c>
      <c r="B45" s="61">
        <v>288270</v>
      </c>
      <c r="C45" s="92" t="s">
        <v>268</v>
      </c>
      <c r="D45" s="12">
        <v>2014050009</v>
      </c>
      <c r="E45" s="39"/>
      <c r="F45" s="2"/>
      <c r="G45" s="46"/>
    </row>
    <row r="46" spans="1:7" x14ac:dyDescent="0.2">
      <c r="A46" s="53" t="s">
        <v>277</v>
      </c>
      <c r="B46" s="61">
        <v>453369</v>
      </c>
      <c r="C46" s="92" t="s">
        <v>226</v>
      </c>
      <c r="D46" s="92">
        <v>2014050010</v>
      </c>
      <c r="E46" s="39"/>
      <c r="F46" s="2"/>
      <c r="G46" s="46"/>
    </row>
    <row r="47" spans="1:7" x14ac:dyDescent="0.2">
      <c r="A47" s="53" t="s">
        <v>278</v>
      </c>
      <c r="B47" s="61">
        <v>830522</v>
      </c>
      <c r="C47" s="92" t="s">
        <v>226</v>
      </c>
      <c r="D47" s="92">
        <v>2014050015</v>
      </c>
      <c r="E47" s="39"/>
      <c r="F47" s="2"/>
      <c r="G47" s="46"/>
    </row>
    <row r="48" spans="1:7" x14ac:dyDescent="0.2">
      <c r="A48" s="53" t="s">
        <v>279</v>
      </c>
      <c r="B48" s="61">
        <v>624204</v>
      </c>
      <c r="C48" s="92" t="s">
        <v>226</v>
      </c>
      <c r="D48" s="92">
        <v>2014050016</v>
      </c>
      <c r="E48" s="39"/>
      <c r="F48" s="2"/>
      <c r="G48" s="46"/>
    </row>
    <row r="49" spans="1:7" x14ac:dyDescent="0.2">
      <c r="A49" s="71" t="s">
        <v>280</v>
      </c>
      <c r="B49" s="61">
        <v>755036</v>
      </c>
      <c r="C49" s="2" t="s">
        <v>226</v>
      </c>
      <c r="D49" s="12">
        <v>2014050017</v>
      </c>
      <c r="E49" s="39"/>
      <c r="F49" s="2"/>
      <c r="G49" s="46"/>
    </row>
    <row r="50" spans="1:7" x14ac:dyDescent="0.2">
      <c r="A50" s="71" t="s">
        <v>281</v>
      </c>
      <c r="B50" s="61">
        <v>3467130</v>
      </c>
      <c r="C50" s="2" t="s">
        <v>226</v>
      </c>
      <c r="D50" s="12">
        <v>2014050019</v>
      </c>
      <c r="E50" s="39"/>
      <c r="F50" s="2"/>
      <c r="G50" s="46"/>
    </row>
    <row r="51" spans="1:7" x14ac:dyDescent="0.2">
      <c r="A51" s="71" t="s">
        <v>282</v>
      </c>
      <c r="B51" s="61">
        <v>4350909</v>
      </c>
      <c r="C51" s="92" t="s">
        <v>226</v>
      </c>
      <c r="D51" s="12">
        <v>2014050021</v>
      </c>
      <c r="E51" s="39"/>
      <c r="F51" s="2"/>
      <c r="G51" s="46"/>
    </row>
    <row r="52" spans="1:7" x14ac:dyDescent="0.2">
      <c r="A52" s="71" t="s">
        <v>283</v>
      </c>
      <c r="B52" s="61">
        <v>8294000</v>
      </c>
      <c r="C52" s="2" t="s">
        <v>253</v>
      </c>
      <c r="D52" s="12">
        <v>2014050023</v>
      </c>
      <c r="E52" s="39"/>
      <c r="F52" s="2"/>
      <c r="G52" s="46"/>
    </row>
    <row r="53" spans="1:7" x14ac:dyDescent="0.2">
      <c r="A53" s="71" t="s">
        <v>284</v>
      </c>
      <c r="B53" s="61">
        <v>951761</v>
      </c>
      <c r="C53" s="2" t="s">
        <v>226</v>
      </c>
      <c r="D53" s="12">
        <v>2014050029</v>
      </c>
      <c r="E53" s="39"/>
      <c r="F53" s="2"/>
      <c r="G53" s="46"/>
    </row>
    <row r="54" spans="1:7" x14ac:dyDescent="0.2">
      <c r="A54" s="71" t="s">
        <v>285</v>
      </c>
      <c r="B54" s="61">
        <v>453369</v>
      </c>
      <c r="C54" s="2" t="s">
        <v>226</v>
      </c>
      <c r="D54" s="12">
        <v>2014050045</v>
      </c>
      <c r="E54" s="39"/>
      <c r="F54" s="2"/>
      <c r="G54" s="46"/>
    </row>
    <row r="55" spans="1:7" x14ac:dyDescent="0.2">
      <c r="A55" s="71" t="s">
        <v>286</v>
      </c>
      <c r="B55" s="61">
        <v>520000</v>
      </c>
      <c r="C55" s="2" t="s">
        <v>233</v>
      </c>
      <c r="D55" s="12">
        <v>2014050046</v>
      </c>
      <c r="E55" s="39"/>
      <c r="F55" s="2"/>
      <c r="G55" s="46"/>
    </row>
    <row r="56" spans="1:7" x14ac:dyDescent="0.2">
      <c r="A56" s="71" t="s">
        <v>287</v>
      </c>
      <c r="B56" s="61">
        <v>520000</v>
      </c>
      <c r="C56" s="2" t="s">
        <v>233</v>
      </c>
      <c r="D56" s="12">
        <v>2014050047</v>
      </c>
      <c r="E56" s="39"/>
      <c r="F56" s="2"/>
      <c r="G56" s="46"/>
    </row>
    <row r="57" spans="1:7" x14ac:dyDescent="0.2">
      <c r="A57" s="71" t="s">
        <v>288</v>
      </c>
      <c r="B57" s="61">
        <v>520000</v>
      </c>
      <c r="C57" s="2" t="s">
        <v>233</v>
      </c>
      <c r="D57" s="12">
        <v>2014050048</v>
      </c>
      <c r="E57" s="39"/>
      <c r="F57" s="2"/>
      <c r="G57" s="46"/>
    </row>
    <row r="58" spans="1:7" x14ac:dyDescent="0.2">
      <c r="A58" s="71" t="s">
        <v>289</v>
      </c>
      <c r="B58" s="61">
        <v>355938</v>
      </c>
      <c r="C58" s="2" t="s">
        <v>226</v>
      </c>
      <c r="D58" s="12">
        <v>2014050049</v>
      </c>
      <c r="E58" s="39"/>
      <c r="F58" s="2"/>
      <c r="G58" s="46"/>
    </row>
    <row r="59" spans="1:7" x14ac:dyDescent="0.2">
      <c r="A59" s="71" t="s">
        <v>290</v>
      </c>
      <c r="B59" s="61">
        <v>5244399</v>
      </c>
      <c r="C59" s="2" t="s">
        <v>226</v>
      </c>
      <c r="D59" s="12">
        <v>2014050054</v>
      </c>
      <c r="E59" s="39"/>
      <c r="F59" s="2"/>
      <c r="G59" s="46"/>
    </row>
    <row r="60" spans="1:7" x14ac:dyDescent="0.2">
      <c r="A60" s="71" t="s">
        <v>291</v>
      </c>
      <c r="B60" s="61">
        <v>8700000</v>
      </c>
      <c r="C60" s="2" t="s">
        <v>253</v>
      </c>
      <c r="D60" s="12">
        <v>2014050071</v>
      </c>
      <c r="E60" s="39"/>
      <c r="F60" s="2"/>
      <c r="G60" s="46"/>
    </row>
    <row r="61" spans="1:7" ht="25.5" x14ac:dyDescent="0.2">
      <c r="A61" s="71" t="s">
        <v>292</v>
      </c>
      <c r="B61" s="61">
        <v>1000000</v>
      </c>
      <c r="C61" s="2" t="s">
        <v>239</v>
      </c>
      <c r="D61" s="12">
        <v>2014050075</v>
      </c>
      <c r="E61" s="39"/>
      <c r="F61" s="2"/>
      <c r="G61" s="46"/>
    </row>
    <row r="62" spans="1:7" x14ac:dyDescent="0.2">
      <c r="A62" s="71" t="s">
        <v>293</v>
      </c>
      <c r="B62" s="61">
        <v>1350000</v>
      </c>
      <c r="C62" s="2" t="s">
        <v>239</v>
      </c>
      <c r="D62" s="12">
        <v>2014050076</v>
      </c>
      <c r="E62" s="39"/>
      <c r="F62" s="2"/>
      <c r="G62" s="46"/>
    </row>
    <row r="63" spans="1:7" ht="25.5" x14ac:dyDescent="0.2">
      <c r="A63" s="71" t="s">
        <v>294</v>
      </c>
      <c r="B63" s="61">
        <v>5230000</v>
      </c>
      <c r="C63" s="2" t="s">
        <v>239</v>
      </c>
      <c r="D63" s="12">
        <v>2014050077</v>
      </c>
      <c r="E63" s="39"/>
      <c r="F63" s="2"/>
      <c r="G63" s="46"/>
    </row>
    <row r="64" spans="1:7" x14ac:dyDescent="0.2">
      <c r="A64" s="71" t="s">
        <v>295</v>
      </c>
      <c r="B64" s="61">
        <v>2171200</v>
      </c>
      <c r="C64" s="2" t="s">
        <v>253</v>
      </c>
      <c r="D64" s="12">
        <v>2014050083</v>
      </c>
      <c r="E64" s="39"/>
      <c r="F64" s="2"/>
      <c r="G64" s="46"/>
    </row>
    <row r="65" spans="1:7" x14ac:dyDescent="0.2">
      <c r="A65" s="71" t="s">
        <v>296</v>
      </c>
      <c r="B65" s="61">
        <v>1763200</v>
      </c>
      <c r="C65" s="2" t="s">
        <v>253</v>
      </c>
      <c r="D65" s="12">
        <v>2014050085</v>
      </c>
      <c r="E65" s="39"/>
      <c r="F65" s="2"/>
      <c r="G65" s="46"/>
    </row>
    <row r="66" spans="1:7" x14ac:dyDescent="0.2">
      <c r="A66" s="71" t="s">
        <v>297</v>
      </c>
      <c r="B66" s="61">
        <v>293037</v>
      </c>
      <c r="C66" s="2" t="s">
        <v>226</v>
      </c>
      <c r="D66" s="12">
        <v>2014050089</v>
      </c>
      <c r="E66" s="39"/>
      <c r="F66" s="2"/>
      <c r="G66" s="46"/>
    </row>
    <row r="67" spans="1:7" x14ac:dyDescent="0.2">
      <c r="A67" s="71" t="s">
        <v>298</v>
      </c>
      <c r="B67" s="61">
        <v>226091</v>
      </c>
      <c r="C67" s="2" t="s">
        <v>226</v>
      </c>
      <c r="D67" s="12">
        <v>2014050090</v>
      </c>
      <c r="E67" s="39"/>
      <c r="F67" s="2"/>
      <c r="G67" s="46"/>
    </row>
    <row r="68" spans="1:7" ht="25.5" x14ac:dyDescent="0.2">
      <c r="A68" s="71" t="s">
        <v>299</v>
      </c>
      <c r="B68" s="61">
        <v>4312193</v>
      </c>
      <c r="C68" s="2" t="s">
        <v>239</v>
      </c>
      <c r="D68" s="12">
        <v>2014050092</v>
      </c>
      <c r="E68" s="39"/>
      <c r="F68" s="2"/>
      <c r="G68" s="46"/>
    </row>
    <row r="69" spans="1:7" x14ac:dyDescent="0.2">
      <c r="A69" s="71" t="s">
        <v>228</v>
      </c>
      <c r="B69" s="61">
        <v>5000000</v>
      </c>
      <c r="C69" s="2" t="s">
        <v>300</v>
      </c>
      <c r="D69" s="12">
        <v>2014050098</v>
      </c>
      <c r="E69" s="39"/>
      <c r="F69" s="2"/>
      <c r="G69" s="46"/>
    </row>
    <row r="70" spans="1:7" x14ac:dyDescent="0.2">
      <c r="A70" s="71" t="s">
        <v>301</v>
      </c>
      <c r="B70" s="61">
        <v>3840000</v>
      </c>
      <c r="C70" s="2" t="s">
        <v>300</v>
      </c>
      <c r="D70" s="12">
        <v>2014050101</v>
      </c>
      <c r="E70" s="39"/>
      <c r="F70" s="2"/>
      <c r="G70" s="46"/>
    </row>
    <row r="71" spans="1:7" x14ac:dyDescent="0.2">
      <c r="A71" s="71" t="s">
        <v>302</v>
      </c>
      <c r="B71" s="61">
        <v>118646</v>
      </c>
      <c r="C71" s="2" t="s">
        <v>303</v>
      </c>
      <c r="D71" s="12">
        <v>2014050103</v>
      </c>
      <c r="E71" s="39"/>
      <c r="F71" s="2"/>
      <c r="G71" s="46"/>
    </row>
    <row r="72" spans="1:7" x14ac:dyDescent="0.2">
      <c r="A72" s="71" t="s">
        <v>304</v>
      </c>
      <c r="B72" s="61">
        <v>593230</v>
      </c>
      <c r="C72" s="2" t="s">
        <v>226</v>
      </c>
      <c r="D72" s="12">
        <v>2014050104</v>
      </c>
      <c r="E72" s="39"/>
      <c r="F72" s="2"/>
      <c r="G72" s="46"/>
    </row>
    <row r="73" spans="1:7" x14ac:dyDescent="0.2">
      <c r="A73" s="71" t="s">
        <v>305</v>
      </c>
      <c r="B73" s="61">
        <v>593230</v>
      </c>
      <c r="C73" s="2" t="s">
        <v>226</v>
      </c>
      <c r="D73" s="12">
        <v>2014050105</v>
      </c>
      <c r="E73" s="39"/>
      <c r="F73" s="2"/>
      <c r="G73" s="46"/>
    </row>
    <row r="74" spans="1:7" x14ac:dyDescent="0.2">
      <c r="A74" s="71" t="s">
        <v>306</v>
      </c>
      <c r="B74" s="61">
        <v>376818</v>
      </c>
      <c r="C74" s="2" t="s">
        <v>226</v>
      </c>
      <c r="D74" s="12">
        <v>2014050106</v>
      </c>
      <c r="E74" s="39"/>
      <c r="F74" s="2"/>
      <c r="G74" s="46"/>
    </row>
    <row r="75" spans="1:7" x14ac:dyDescent="0.2">
      <c r="A75" s="71" t="s">
        <v>307</v>
      </c>
      <c r="B75" s="61">
        <v>355938</v>
      </c>
      <c r="C75" s="2" t="s">
        <v>226</v>
      </c>
      <c r="D75" s="12">
        <v>2014050107</v>
      </c>
      <c r="E75" s="39"/>
      <c r="F75" s="2"/>
      <c r="G75" s="46"/>
    </row>
    <row r="76" spans="1:7" x14ac:dyDescent="0.2">
      <c r="A76" s="71" t="s">
        <v>308</v>
      </c>
      <c r="B76" s="61">
        <v>97679</v>
      </c>
      <c r="C76" s="2" t="s">
        <v>303</v>
      </c>
      <c r="D76" s="12">
        <v>2014050108</v>
      </c>
      <c r="E76" s="39"/>
      <c r="F76" s="2"/>
      <c r="G76" s="46"/>
    </row>
    <row r="77" spans="1:7" x14ac:dyDescent="0.2">
      <c r="A77" s="71" t="s">
        <v>229</v>
      </c>
      <c r="B77" s="61">
        <v>208068</v>
      </c>
      <c r="C77" s="2" t="s">
        <v>226</v>
      </c>
      <c r="D77" s="12">
        <v>2014050109</v>
      </c>
      <c r="E77" s="39"/>
      <c r="F77" s="2"/>
      <c r="G77" s="46"/>
    </row>
    <row r="78" spans="1:7" x14ac:dyDescent="0.2">
      <c r="A78" s="71" t="s">
        <v>309</v>
      </c>
      <c r="B78" s="61">
        <v>40315023</v>
      </c>
      <c r="C78" s="2" t="s">
        <v>253</v>
      </c>
      <c r="D78" s="12">
        <v>2014050119</v>
      </c>
      <c r="E78" s="39"/>
      <c r="F78" s="2"/>
      <c r="G78" s="46"/>
    </row>
    <row r="79" spans="1:7" x14ac:dyDescent="0.2">
      <c r="A79" s="71" t="s">
        <v>296</v>
      </c>
      <c r="B79" s="61">
        <v>11970040</v>
      </c>
      <c r="C79" s="2" t="s">
        <v>253</v>
      </c>
      <c r="D79" s="12">
        <v>2014050123</v>
      </c>
      <c r="E79" s="39"/>
      <c r="F79" s="2"/>
      <c r="G79" s="46"/>
    </row>
    <row r="80" spans="1:7" x14ac:dyDescent="0.2">
      <c r="A80" s="71" t="s">
        <v>310</v>
      </c>
      <c r="B80" s="61">
        <v>624204</v>
      </c>
      <c r="C80" s="2" t="s">
        <v>226</v>
      </c>
      <c r="D80" s="12">
        <v>2014050125</v>
      </c>
      <c r="E80" s="39"/>
      <c r="F80" s="2"/>
      <c r="G80" s="46"/>
    </row>
    <row r="81" spans="1:7" x14ac:dyDescent="0.2">
      <c r="A81" s="71" t="s">
        <v>311</v>
      </c>
      <c r="B81" s="61">
        <v>889169</v>
      </c>
      <c r="C81" s="2" t="s">
        <v>226</v>
      </c>
      <c r="D81" s="12">
        <v>2014050126</v>
      </c>
      <c r="E81" s="39"/>
      <c r="F81" s="2"/>
      <c r="G81" s="46"/>
    </row>
    <row r="82" spans="1:7" x14ac:dyDescent="0.2">
      <c r="A82" s="71" t="s">
        <v>228</v>
      </c>
      <c r="B82" s="61">
        <v>510161</v>
      </c>
      <c r="C82" s="2" t="s">
        <v>226</v>
      </c>
      <c r="D82" s="12">
        <v>2014050127</v>
      </c>
      <c r="E82" s="39"/>
      <c r="F82" s="2" t="s">
        <v>312</v>
      </c>
      <c r="G82" s="46"/>
    </row>
    <row r="83" spans="1:7" x14ac:dyDescent="0.2">
      <c r="A83" s="71" t="s">
        <v>313</v>
      </c>
      <c r="B83" s="61">
        <v>704460</v>
      </c>
      <c r="C83" s="2" t="s">
        <v>233</v>
      </c>
      <c r="D83" s="12">
        <v>2014050134</v>
      </c>
      <c r="E83" s="39"/>
      <c r="F83" s="2"/>
      <c r="G83" s="46"/>
    </row>
    <row r="84" spans="1:7" x14ac:dyDescent="0.2">
      <c r="A84" s="71" t="s">
        <v>314</v>
      </c>
      <c r="B84" s="61">
        <v>22089659</v>
      </c>
      <c r="C84" s="2" t="s">
        <v>239</v>
      </c>
      <c r="D84" s="12">
        <v>2014050144</v>
      </c>
      <c r="E84" s="39"/>
      <c r="F84" s="2"/>
      <c r="G84" s="46"/>
    </row>
    <row r="85" spans="1:7" ht="25.5" x14ac:dyDescent="0.2">
      <c r="A85" s="71" t="s">
        <v>292</v>
      </c>
      <c r="B85" s="61">
        <v>260000</v>
      </c>
      <c r="C85" s="2" t="s">
        <v>239</v>
      </c>
      <c r="D85" s="12">
        <v>2014050145</v>
      </c>
      <c r="E85" s="39"/>
      <c r="F85" s="2"/>
      <c r="G85" s="46"/>
    </row>
    <row r="86" spans="1:7" x14ac:dyDescent="0.2">
      <c r="A86" s="71" t="s">
        <v>315</v>
      </c>
      <c r="B86" s="61">
        <v>323037</v>
      </c>
      <c r="C86" s="2" t="s">
        <v>226</v>
      </c>
      <c r="D86" s="12">
        <v>2014050152</v>
      </c>
      <c r="E86" s="39"/>
      <c r="F86" s="2"/>
      <c r="G86" s="46"/>
    </row>
    <row r="87" spans="1:7" x14ac:dyDescent="0.2">
      <c r="A87" s="71" t="s">
        <v>316</v>
      </c>
      <c r="B87" s="61">
        <v>323037</v>
      </c>
      <c r="C87" s="2" t="s">
        <v>226</v>
      </c>
      <c r="D87" s="12">
        <v>2014050153</v>
      </c>
      <c r="E87" s="39"/>
      <c r="F87" s="2"/>
      <c r="G87" s="46"/>
    </row>
    <row r="88" spans="1:7" x14ac:dyDescent="0.2">
      <c r="A88" s="71" t="s">
        <v>317</v>
      </c>
      <c r="B88" s="61">
        <v>385938</v>
      </c>
      <c r="C88" s="2" t="s">
        <v>226</v>
      </c>
      <c r="D88" s="12">
        <v>2014050154</v>
      </c>
      <c r="E88" s="39"/>
      <c r="F88" s="2"/>
      <c r="G88" s="46"/>
    </row>
    <row r="89" spans="1:7" x14ac:dyDescent="0.2">
      <c r="A89" s="71" t="s">
        <v>318</v>
      </c>
      <c r="B89" s="61">
        <v>488395</v>
      </c>
      <c r="C89" s="2" t="s">
        <v>303</v>
      </c>
      <c r="D89" s="12">
        <v>2014050155</v>
      </c>
      <c r="E89" s="39"/>
      <c r="F89" s="2"/>
      <c r="G89" s="46"/>
    </row>
    <row r="90" spans="1:7" ht="25.5" x14ac:dyDescent="0.2">
      <c r="A90" s="71" t="s">
        <v>319</v>
      </c>
      <c r="B90" s="61">
        <v>26316062</v>
      </c>
      <c r="C90" s="2" t="s">
        <v>320</v>
      </c>
      <c r="D90" s="12">
        <v>2014050156</v>
      </c>
      <c r="E90" s="39"/>
      <c r="F90" s="2"/>
      <c r="G90" s="46"/>
    </row>
    <row r="91" spans="1:7" x14ac:dyDescent="0.2">
      <c r="A91" s="71" t="s">
        <v>321</v>
      </c>
      <c r="B91" s="61">
        <v>200000</v>
      </c>
      <c r="C91" s="2" t="s">
        <v>300</v>
      </c>
      <c r="D91" s="12">
        <v>2014050170</v>
      </c>
      <c r="E91" s="39"/>
      <c r="F91" s="2"/>
      <c r="G91" s="46"/>
    </row>
    <row r="92" spans="1:7" x14ac:dyDescent="0.2">
      <c r="A92" s="71" t="s">
        <v>322</v>
      </c>
      <c r="B92" s="61">
        <v>654204</v>
      </c>
      <c r="C92" s="2" t="s">
        <v>226</v>
      </c>
      <c r="D92" s="12">
        <v>2014050172</v>
      </c>
      <c r="E92" s="39"/>
      <c r="F92" s="2"/>
      <c r="G92" s="46"/>
    </row>
    <row r="93" spans="1:7" x14ac:dyDescent="0.2">
      <c r="A93" s="71" t="s">
        <v>323</v>
      </c>
      <c r="B93" s="61">
        <v>208068</v>
      </c>
      <c r="C93" s="2" t="s">
        <v>226</v>
      </c>
      <c r="D93" s="12">
        <v>2014050173</v>
      </c>
      <c r="E93" s="39"/>
      <c r="F93" s="2"/>
      <c r="G93" s="46"/>
    </row>
    <row r="94" spans="1:7" x14ac:dyDescent="0.2">
      <c r="A94" s="71" t="s">
        <v>324</v>
      </c>
      <c r="B94" s="61">
        <v>1172148</v>
      </c>
      <c r="C94" s="2" t="s">
        <v>226</v>
      </c>
      <c r="D94" s="12">
        <v>2014050174</v>
      </c>
      <c r="E94" s="39"/>
      <c r="F94" s="2"/>
      <c r="G94" s="46"/>
    </row>
    <row r="95" spans="1:7" x14ac:dyDescent="0.2">
      <c r="A95" s="71" t="s">
        <v>325</v>
      </c>
      <c r="B95" s="61">
        <v>148646</v>
      </c>
      <c r="C95" s="2" t="s">
        <v>226</v>
      </c>
      <c r="D95" s="12">
        <v>2014050175</v>
      </c>
      <c r="E95" s="39"/>
      <c r="F95" s="2" t="s">
        <v>312</v>
      </c>
      <c r="G95" s="46"/>
    </row>
    <row r="96" spans="1:7" x14ac:dyDescent="0.2">
      <c r="A96" s="71" t="s">
        <v>326</v>
      </c>
      <c r="B96" s="61">
        <v>127679</v>
      </c>
      <c r="C96" s="2" t="s">
        <v>226</v>
      </c>
      <c r="D96" s="12">
        <v>2014050176</v>
      </c>
      <c r="E96" s="39"/>
      <c r="F96" s="2"/>
      <c r="G96" s="46"/>
    </row>
    <row r="97" spans="1:7" x14ac:dyDescent="0.2">
      <c r="A97" s="71" t="s">
        <v>327</v>
      </c>
      <c r="B97" s="61">
        <v>127679</v>
      </c>
      <c r="C97" s="2" t="s">
        <v>226</v>
      </c>
      <c r="D97" s="12">
        <v>2014050177</v>
      </c>
      <c r="E97" s="39"/>
      <c r="F97" s="2"/>
      <c r="G97" s="46"/>
    </row>
    <row r="98" spans="1:7" ht="25.5" x14ac:dyDescent="0.2">
      <c r="A98" s="71" t="s">
        <v>328</v>
      </c>
      <c r="B98" s="61">
        <v>460000</v>
      </c>
      <c r="C98" s="2" t="s">
        <v>239</v>
      </c>
      <c r="D98" s="12">
        <v>2014050181</v>
      </c>
      <c r="E98" s="39"/>
      <c r="F98" s="2"/>
      <c r="G98" s="46"/>
    </row>
    <row r="99" spans="1:7" x14ac:dyDescent="0.2">
      <c r="A99" s="71" t="s">
        <v>329</v>
      </c>
      <c r="B99" s="61">
        <v>160000</v>
      </c>
      <c r="C99" s="2" t="s">
        <v>233</v>
      </c>
      <c r="D99" s="12">
        <v>2014050183</v>
      </c>
      <c r="E99" s="39"/>
      <c r="F99" s="2"/>
      <c r="G99" s="46"/>
    </row>
    <row r="100" spans="1:7" x14ac:dyDescent="0.2">
      <c r="A100" s="71" t="s">
        <v>330</v>
      </c>
      <c r="B100" s="61">
        <v>1133300</v>
      </c>
      <c r="C100" s="2" t="s">
        <v>239</v>
      </c>
      <c r="D100" s="12">
        <v>2014050185</v>
      </c>
      <c r="E100" s="39"/>
      <c r="F100" s="2"/>
      <c r="G100" s="46"/>
    </row>
    <row r="101" spans="1:7" x14ac:dyDescent="0.2">
      <c r="A101" s="71" t="s">
        <v>331</v>
      </c>
      <c r="B101" s="61">
        <v>226091</v>
      </c>
      <c r="C101" s="2" t="s">
        <v>226</v>
      </c>
      <c r="D101" s="12">
        <v>2014050187</v>
      </c>
      <c r="E101" s="39"/>
      <c r="F101" s="2"/>
      <c r="G101" s="46"/>
    </row>
    <row r="102" spans="1:7" x14ac:dyDescent="0.2">
      <c r="A102" s="71" t="s">
        <v>332</v>
      </c>
      <c r="B102" s="61">
        <v>226091</v>
      </c>
      <c r="C102" s="2" t="s">
        <v>303</v>
      </c>
      <c r="D102" s="12">
        <v>2014050188</v>
      </c>
      <c r="E102" s="39"/>
      <c r="F102" s="2"/>
      <c r="G102" s="46"/>
    </row>
    <row r="103" spans="1:7" x14ac:dyDescent="0.2">
      <c r="A103" s="71" t="s">
        <v>333</v>
      </c>
      <c r="B103" s="61">
        <v>143962</v>
      </c>
      <c r="C103" s="2" t="s">
        <v>253</v>
      </c>
      <c r="D103" s="12">
        <v>2014050206</v>
      </c>
      <c r="E103" s="39"/>
      <c r="F103" s="2"/>
      <c r="G103" s="46"/>
    </row>
    <row r="104" spans="1:7" x14ac:dyDescent="0.2">
      <c r="A104" s="71" t="s">
        <v>334</v>
      </c>
      <c r="B104" s="61">
        <v>11770056</v>
      </c>
      <c r="C104" s="2" t="s">
        <v>253</v>
      </c>
      <c r="D104" s="12">
        <v>2014050207</v>
      </c>
      <c r="E104" s="39"/>
      <c r="F104" s="2"/>
      <c r="G104" s="46"/>
    </row>
    <row r="105" spans="1:7" x14ac:dyDescent="0.2">
      <c r="A105" s="71" t="s">
        <v>279</v>
      </c>
      <c r="B105" s="61">
        <v>1040340</v>
      </c>
      <c r="C105" s="2" t="s">
        <v>226</v>
      </c>
      <c r="D105" s="12">
        <v>2014050208</v>
      </c>
      <c r="E105" s="39"/>
      <c r="F105" s="2"/>
      <c r="G105" s="46"/>
    </row>
    <row r="106" spans="1:7" x14ac:dyDescent="0.2">
      <c r="A106" s="71" t="s">
        <v>279</v>
      </c>
      <c r="B106" s="61">
        <v>600000</v>
      </c>
      <c r="C106" s="2" t="s">
        <v>226</v>
      </c>
      <c r="D106" s="12">
        <v>2014050209</v>
      </c>
      <c r="E106" s="39"/>
      <c r="F106" s="2"/>
      <c r="G106" s="46"/>
    </row>
    <row r="107" spans="1:7" x14ac:dyDescent="0.2">
      <c r="A107" s="71" t="s">
        <v>335</v>
      </c>
      <c r="B107" s="61">
        <v>293037</v>
      </c>
      <c r="C107" s="2" t="s">
        <v>226</v>
      </c>
      <c r="D107" s="12">
        <v>2014050210</v>
      </c>
      <c r="E107" s="39"/>
      <c r="F107" s="2"/>
      <c r="G107" s="46"/>
    </row>
    <row r="108" spans="1:7" x14ac:dyDescent="0.2">
      <c r="A108" s="71" t="s">
        <v>336</v>
      </c>
      <c r="B108" s="61">
        <v>97679</v>
      </c>
      <c r="C108" s="2" t="s">
        <v>226</v>
      </c>
      <c r="D108" s="12">
        <v>2014050211</v>
      </c>
      <c r="E108" s="39"/>
      <c r="F108" s="2"/>
      <c r="G108" s="46"/>
    </row>
    <row r="109" spans="1:7" x14ac:dyDescent="0.2">
      <c r="A109" s="71" t="s">
        <v>337</v>
      </c>
      <c r="B109" s="61">
        <v>118646</v>
      </c>
      <c r="C109" s="2" t="s">
        <v>226</v>
      </c>
      <c r="D109" s="12">
        <v>2014050212</v>
      </c>
      <c r="E109" s="39"/>
      <c r="F109" s="2"/>
      <c r="G109" s="46"/>
    </row>
    <row r="110" spans="1:7" x14ac:dyDescent="0.2">
      <c r="A110" s="71" t="s">
        <v>338</v>
      </c>
      <c r="B110" s="61">
        <v>772560</v>
      </c>
      <c r="C110" s="2" t="s">
        <v>253</v>
      </c>
      <c r="D110" s="12">
        <v>2014050216</v>
      </c>
      <c r="E110" s="39"/>
      <c r="F110" s="2"/>
      <c r="G110" s="46"/>
    </row>
    <row r="111" spans="1:7" x14ac:dyDescent="0.2">
      <c r="A111" s="71" t="s">
        <v>339</v>
      </c>
      <c r="B111" s="61">
        <v>1276000</v>
      </c>
      <c r="C111" s="2" t="s">
        <v>253</v>
      </c>
      <c r="D111" s="12">
        <v>2014050223</v>
      </c>
      <c r="E111" s="39"/>
      <c r="F111" s="2"/>
      <c r="G111" s="46"/>
    </row>
    <row r="112" spans="1:7" x14ac:dyDescent="0.2">
      <c r="A112" s="71" t="s">
        <v>340</v>
      </c>
      <c r="B112" s="61">
        <v>281679</v>
      </c>
      <c r="C112" s="2" t="s">
        <v>226</v>
      </c>
      <c r="D112" s="12">
        <v>2014050228</v>
      </c>
      <c r="E112" s="39"/>
      <c r="F112" s="2" t="s">
        <v>312</v>
      </c>
      <c r="G112" s="46"/>
    </row>
    <row r="113" spans="1:7" x14ac:dyDescent="0.2">
      <c r="A113" s="71" t="s">
        <v>341</v>
      </c>
      <c r="B113" s="61">
        <v>612903</v>
      </c>
      <c r="C113" s="2" t="s">
        <v>226</v>
      </c>
      <c r="D113" s="12">
        <v>2014050229</v>
      </c>
      <c r="E113" s="39"/>
      <c r="F113" s="2"/>
      <c r="G113" s="46"/>
    </row>
    <row r="114" spans="1:7" ht="25.5" x14ac:dyDescent="0.2">
      <c r="A114" s="71" t="s">
        <v>342</v>
      </c>
      <c r="B114" s="61">
        <v>320695628</v>
      </c>
      <c r="C114" s="2" t="s">
        <v>253</v>
      </c>
      <c r="D114" s="12">
        <v>2014050232</v>
      </c>
      <c r="E114" s="39"/>
      <c r="F114" s="2"/>
      <c r="G114" s="46"/>
    </row>
    <row r="115" spans="1:7" x14ac:dyDescent="0.2">
      <c r="A115" s="71" t="s">
        <v>343</v>
      </c>
      <c r="B115" s="61">
        <v>3687740</v>
      </c>
      <c r="C115" s="2" t="s">
        <v>253</v>
      </c>
      <c r="D115" s="12">
        <v>2014050240</v>
      </c>
      <c r="E115" s="39"/>
      <c r="F115" s="2"/>
      <c r="G115" s="46"/>
    </row>
    <row r="116" spans="1:7" ht="25.5" x14ac:dyDescent="0.2">
      <c r="A116" s="71" t="s">
        <v>344</v>
      </c>
      <c r="B116" s="61">
        <v>116287458</v>
      </c>
      <c r="C116" s="2" t="s">
        <v>253</v>
      </c>
      <c r="D116" s="12">
        <v>2014050243</v>
      </c>
      <c r="E116" s="39"/>
      <c r="F116" s="2"/>
      <c r="G116" s="46"/>
    </row>
    <row r="117" spans="1:7" x14ac:dyDescent="0.2">
      <c r="A117" s="71" t="s">
        <v>254</v>
      </c>
      <c r="B117" s="61">
        <v>2180700</v>
      </c>
      <c r="C117" s="2" t="s">
        <v>253</v>
      </c>
      <c r="D117" s="12">
        <v>2014050244</v>
      </c>
      <c r="E117" s="39"/>
      <c r="F117" s="2" t="s">
        <v>345</v>
      </c>
      <c r="G117" s="46"/>
    </row>
    <row r="118" spans="1:7" x14ac:dyDescent="0.2">
      <c r="A118" s="71" t="s">
        <v>346</v>
      </c>
      <c r="B118" s="61">
        <v>223442</v>
      </c>
      <c r="C118" s="2" t="s">
        <v>347</v>
      </c>
      <c r="D118" s="12">
        <v>2014050245</v>
      </c>
      <c r="E118" s="39"/>
      <c r="F118" s="2"/>
      <c r="G118" s="46"/>
    </row>
    <row r="119" spans="1:7" x14ac:dyDescent="0.2">
      <c r="A119" s="71" t="s">
        <v>348</v>
      </c>
      <c r="B119" s="61">
        <v>4021068</v>
      </c>
      <c r="C119" s="2" t="s">
        <v>253</v>
      </c>
      <c r="D119" s="12">
        <v>2014050248</v>
      </c>
      <c r="E119" s="39"/>
      <c r="F119" s="2"/>
      <c r="G119" s="46"/>
    </row>
    <row r="120" spans="1:7" x14ac:dyDescent="0.2">
      <c r="A120" s="71" t="s">
        <v>349</v>
      </c>
      <c r="B120" s="61">
        <v>972000</v>
      </c>
      <c r="C120" s="2" t="s">
        <v>253</v>
      </c>
      <c r="D120" s="12">
        <v>2014050249</v>
      </c>
      <c r="E120" s="39"/>
      <c r="F120" s="2"/>
      <c r="G120" s="46"/>
    </row>
    <row r="121" spans="1:7" x14ac:dyDescent="0.2">
      <c r="A121" s="71" t="s">
        <v>310</v>
      </c>
      <c r="B121" s="61">
        <v>1040340</v>
      </c>
      <c r="C121" s="2" t="s">
        <v>226</v>
      </c>
      <c r="D121" s="12">
        <v>2014050252</v>
      </c>
      <c r="E121" s="39"/>
      <c r="F121" s="2"/>
      <c r="G121" s="46"/>
    </row>
    <row r="122" spans="1:7" x14ac:dyDescent="0.2">
      <c r="A122" s="71" t="s">
        <v>350</v>
      </c>
      <c r="B122" s="61">
        <v>1300000</v>
      </c>
      <c r="C122" s="2" t="s">
        <v>239</v>
      </c>
      <c r="D122" s="12">
        <v>2014050253</v>
      </c>
      <c r="E122" s="39"/>
      <c r="F122" s="2"/>
      <c r="G122" s="46"/>
    </row>
    <row r="123" spans="1:7" x14ac:dyDescent="0.2">
      <c r="A123" s="71" t="s">
        <v>351</v>
      </c>
      <c r="B123" s="61">
        <v>700000</v>
      </c>
      <c r="C123" s="2" t="s">
        <v>239</v>
      </c>
      <c r="D123" s="12">
        <v>2014050254</v>
      </c>
      <c r="E123" s="39"/>
      <c r="F123" s="2" t="s">
        <v>352</v>
      </c>
      <c r="G123" s="46"/>
    </row>
    <row r="124" spans="1:7" ht="25.5" x14ac:dyDescent="0.2">
      <c r="A124" s="71" t="s">
        <v>353</v>
      </c>
      <c r="B124" s="61">
        <v>9527885</v>
      </c>
      <c r="C124" s="2" t="s">
        <v>239</v>
      </c>
      <c r="D124" s="12">
        <v>2014050255</v>
      </c>
      <c r="E124" s="39"/>
      <c r="F124" s="2"/>
      <c r="G124" s="46"/>
    </row>
    <row r="125" spans="1:7" ht="25.5" x14ac:dyDescent="0.2">
      <c r="A125" s="71" t="s">
        <v>292</v>
      </c>
      <c r="B125" s="61">
        <v>13140000</v>
      </c>
      <c r="C125" s="2" t="s">
        <v>239</v>
      </c>
      <c r="D125" s="12">
        <v>2014050256</v>
      </c>
      <c r="E125" s="39"/>
      <c r="F125" s="2"/>
      <c r="G125" s="46"/>
    </row>
    <row r="126" spans="1:7" x14ac:dyDescent="0.2">
      <c r="A126" s="71" t="s">
        <v>354</v>
      </c>
      <c r="B126" s="61">
        <v>624204</v>
      </c>
      <c r="C126" s="2" t="s">
        <v>226</v>
      </c>
      <c r="D126" s="12">
        <v>2014050286</v>
      </c>
      <c r="E126" s="39"/>
      <c r="F126" s="2" t="s">
        <v>312</v>
      </c>
      <c r="G126" s="46"/>
    </row>
    <row r="127" spans="1:7" x14ac:dyDescent="0.2">
      <c r="A127" s="71" t="s">
        <v>355</v>
      </c>
      <c r="B127" s="61">
        <v>355938</v>
      </c>
      <c r="C127" s="2" t="s">
        <v>226</v>
      </c>
      <c r="D127" s="12">
        <v>2014050287</v>
      </c>
      <c r="E127" s="39"/>
      <c r="F127" s="2"/>
      <c r="G127" s="46"/>
    </row>
    <row r="128" spans="1:7" x14ac:dyDescent="0.2">
      <c r="A128" s="71" t="s">
        <v>356</v>
      </c>
      <c r="B128" s="61">
        <v>488395</v>
      </c>
      <c r="C128" s="2" t="s">
        <v>226</v>
      </c>
      <c r="D128" s="12">
        <v>2014050294</v>
      </c>
      <c r="E128" s="39"/>
      <c r="F128" s="2"/>
      <c r="G128" s="46"/>
    </row>
    <row r="129" spans="1:7" x14ac:dyDescent="0.2">
      <c r="A129" s="71" t="s">
        <v>357</v>
      </c>
      <c r="B129" s="61">
        <v>376818</v>
      </c>
      <c r="C129" s="2" t="s">
        <v>226</v>
      </c>
      <c r="D129" s="12">
        <v>2014050295</v>
      </c>
      <c r="E129" s="39"/>
      <c r="F129" s="2"/>
      <c r="G129" s="46"/>
    </row>
    <row r="130" spans="1:7" x14ac:dyDescent="0.2">
      <c r="A130" s="71" t="s">
        <v>358</v>
      </c>
      <c r="B130" s="61">
        <v>488395</v>
      </c>
      <c r="C130" s="2" t="s">
        <v>226</v>
      </c>
      <c r="D130" s="12">
        <v>2014050296</v>
      </c>
      <c r="E130" s="39"/>
      <c r="F130" s="2"/>
      <c r="G130" s="46"/>
    </row>
    <row r="131" spans="1:7" x14ac:dyDescent="0.2">
      <c r="A131" s="71" t="s">
        <v>359</v>
      </c>
      <c r="B131" s="61">
        <v>593230</v>
      </c>
      <c r="C131" s="2" t="s">
        <v>303</v>
      </c>
      <c r="D131" s="12">
        <v>2014050297</v>
      </c>
      <c r="E131" s="39"/>
      <c r="F131" s="2"/>
      <c r="G131" s="46"/>
    </row>
    <row r="132" spans="1:7" x14ac:dyDescent="0.2">
      <c r="A132" s="71" t="s">
        <v>360</v>
      </c>
      <c r="B132" s="61">
        <v>560000</v>
      </c>
      <c r="C132" s="2" t="s">
        <v>233</v>
      </c>
      <c r="D132" s="12">
        <v>2014050302</v>
      </c>
      <c r="E132" s="39"/>
      <c r="F132" s="2"/>
      <c r="G132" s="46"/>
    </row>
    <row r="133" spans="1:7" x14ac:dyDescent="0.2">
      <c r="A133" s="71" t="s">
        <v>361</v>
      </c>
      <c r="B133" s="61">
        <v>560000</v>
      </c>
      <c r="C133" s="2" t="s">
        <v>233</v>
      </c>
      <c r="D133" s="12">
        <v>2014050303</v>
      </c>
      <c r="E133" s="39"/>
      <c r="F133" s="2" t="s">
        <v>312</v>
      </c>
      <c r="G133" s="46"/>
    </row>
    <row r="134" spans="1:7" x14ac:dyDescent="0.2">
      <c r="A134" s="71" t="s">
        <v>362</v>
      </c>
      <c r="B134" s="61">
        <v>560000</v>
      </c>
      <c r="C134" s="2" t="s">
        <v>233</v>
      </c>
      <c r="D134" s="12">
        <v>2014050304</v>
      </c>
      <c r="E134" s="39"/>
      <c r="F134" s="2"/>
      <c r="G134" s="46"/>
    </row>
    <row r="135" spans="1:7" x14ac:dyDescent="0.2">
      <c r="A135" s="71" t="s">
        <v>363</v>
      </c>
      <c r="B135" s="61">
        <v>560000</v>
      </c>
      <c r="C135" s="2" t="s">
        <v>233</v>
      </c>
      <c r="D135" s="12">
        <v>2014050305</v>
      </c>
      <c r="E135" s="39"/>
      <c r="F135" s="2"/>
      <c r="G135" s="46"/>
    </row>
    <row r="136" spans="1:7" ht="25.5" x14ac:dyDescent="0.2">
      <c r="A136" s="71" t="s">
        <v>364</v>
      </c>
      <c r="B136" s="61">
        <v>1100000</v>
      </c>
      <c r="C136" s="2" t="s">
        <v>239</v>
      </c>
      <c r="D136" s="12">
        <v>2014050311</v>
      </c>
      <c r="E136" s="39"/>
      <c r="F136" s="2"/>
      <c r="G136" s="46"/>
    </row>
    <row r="137" spans="1:7" x14ac:dyDescent="0.2">
      <c r="A137" s="71" t="s">
        <v>365</v>
      </c>
      <c r="B137" s="61">
        <v>66163147</v>
      </c>
      <c r="C137" s="2" t="s">
        <v>366</v>
      </c>
      <c r="D137" s="12">
        <v>2014050341</v>
      </c>
      <c r="E137" s="39"/>
      <c r="F137" s="2"/>
      <c r="G137" s="46"/>
    </row>
    <row r="138" spans="1:7" x14ac:dyDescent="0.2">
      <c r="A138" s="71" t="s">
        <v>367</v>
      </c>
      <c r="B138" s="61">
        <v>238068</v>
      </c>
      <c r="C138" s="2" t="s">
        <v>226</v>
      </c>
      <c r="D138" s="12">
        <v>2014050342</v>
      </c>
      <c r="E138" s="39"/>
      <c r="F138" s="2" t="s">
        <v>368</v>
      </c>
      <c r="G138" s="46"/>
    </row>
    <row r="139" spans="1:7" x14ac:dyDescent="0.2">
      <c r="A139" s="71" t="s">
        <v>367</v>
      </c>
      <c r="B139" s="61">
        <v>727204</v>
      </c>
      <c r="C139" s="2" t="s">
        <v>226</v>
      </c>
      <c r="D139" s="12">
        <v>2014050343</v>
      </c>
      <c r="E139" s="39"/>
      <c r="F139" s="2" t="s">
        <v>368</v>
      </c>
      <c r="G139" s="46"/>
    </row>
    <row r="140" spans="1:7" x14ac:dyDescent="0.2">
      <c r="A140" s="71" t="s">
        <v>367</v>
      </c>
      <c r="B140" s="61">
        <v>238068</v>
      </c>
      <c r="C140" s="2" t="s">
        <v>226</v>
      </c>
      <c r="D140" s="12">
        <v>2014050344</v>
      </c>
      <c r="E140" s="39"/>
      <c r="F140" s="2" t="s">
        <v>368</v>
      </c>
      <c r="G140" s="46"/>
    </row>
    <row r="141" spans="1:7" x14ac:dyDescent="0.2">
      <c r="A141" s="71" t="s">
        <v>229</v>
      </c>
      <c r="B141" s="61">
        <v>238068</v>
      </c>
      <c r="C141" s="2" t="s">
        <v>226</v>
      </c>
      <c r="D141" s="12">
        <v>2014050345</v>
      </c>
      <c r="E141" s="39"/>
      <c r="F141" s="2" t="s">
        <v>312</v>
      </c>
      <c r="G141" s="46"/>
    </row>
    <row r="142" spans="1:7" x14ac:dyDescent="0.2">
      <c r="A142" s="71" t="s">
        <v>229</v>
      </c>
      <c r="B142" s="61">
        <v>727204</v>
      </c>
      <c r="C142" s="2" t="s">
        <v>226</v>
      </c>
      <c r="D142" s="12">
        <v>2014050346</v>
      </c>
      <c r="E142" s="39"/>
      <c r="F142" s="2" t="s">
        <v>312</v>
      </c>
      <c r="G142" s="46"/>
    </row>
    <row r="143" spans="1:7" x14ac:dyDescent="0.2">
      <c r="A143" s="71" t="s">
        <v>229</v>
      </c>
      <c r="B143" s="61">
        <v>238068</v>
      </c>
      <c r="C143" s="2" t="s">
        <v>226</v>
      </c>
      <c r="D143" s="12">
        <v>2014050347</v>
      </c>
      <c r="E143" s="39"/>
      <c r="F143" s="2" t="s">
        <v>312</v>
      </c>
      <c r="G143" s="46"/>
    </row>
    <row r="144" spans="1:7" x14ac:dyDescent="0.2">
      <c r="A144" s="71" t="s">
        <v>369</v>
      </c>
      <c r="B144" s="61">
        <v>4181781</v>
      </c>
      <c r="C144" s="2" t="s">
        <v>370</v>
      </c>
      <c r="D144" s="12">
        <v>2014050348</v>
      </c>
      <c r="E144" s="39"/>
      <c r="F144" s="2" t="s">
        <v>371</v>
      </c>
      <c r="G144" s="46"/>
    </row>
    <row r="145" spans="1:7" x14ac:dyDescent="0.2">
      <c r="A145" s="71" t="s">
        <v>372</v>
      </c>
      <c r="B145" s="61">
        <v>600000</v>
      </c>
      <c r="C145" s="2" t="s">
        <v>233</v>
      </c>
      <c r="D145" s="12">
        <v>2014050391</v>
      </c>
      <c r="E145" s="39"/>
      <c r="F145" s="2"/>
      <c r="G145" s="46"/>
    </row>
    <row r="146" spans="1:7" x14ac:dyDescent="0.2">
      <c r="A146" s="71" t="s">
        <v>310</v>
      </c>
      <c r="B146" s="61">
        <v>624204</v>
      </c>
      <c r="C146" s="2" t="s">
        <v>226</v>
      </c>
      <c r="D146" s="12">
        <v>2014050399</v>
      </c>
      <c r="E146" s="39"/>
      <c r="F146" s="2"/>
      <c r="G146" s="46"/>
    </row>
    <row r="147" spans="1:7" x14ac:dyDescent="0.2">
      <c r="A147" s="71" t="s">
        <v>373</v>
      </c>
      <c r="B147" s="61">
        <v>889169</v>
      </c>
      <c r="C147" s="2" t="s">
        <v>226</v>
      </c>
      <c r="D147" s="12">
        <v>2014050400</v>
      </c>
      <c r="E147" s="39"/>
      <c r="F147" s="2"/>
      <c r="G147" s="46"/>
    </row>
    <row r="148" spans="1:7" x14ac:dyDescent="0.2">
      <c r="A148" s="71" t="s">
        <v>374</v>
      </c>
      <c r="B148" s="61">
        <v>11577960</v>
      </c>
      <c r="C148" s="2" t="s">
        <v>253</v>
      </c>
      <c r="D148" s="12">
        <v>2014050401</v>
      </c>
      <c r="E148" s="39"/>
      <c r="F148" s="2"/>
      <c r="G148" s="46"/>
    </row>
    <row r="149" spans="1:7" x14ac:dyDescent="0.2">
      <c r="A149" s="71" t="s">
        <v>375</v>
      </c>
      <c r="B149" s="61">
        <v>4812800</v>
      </c>
      <c r="C149" s="2" t="s">
        <v>253</v>
      </c>
      <c r="D149" s="12">
        <v>2014050402</v>
      </c>
      <c r="E149" s="39"/>
      <c r="F149" s="2"/>
      <c r="G149" s="46"/>
    </row>
    <row r="150" spans="1:7" x14ac:dyDescent="0.2">
      <c r="A150" s="71" t="s">
        <v>376</v>
      </c>
      <c r="B150" s="61">
        <v>3223640</v>
      </c>
      <c r="C150" s="2" t="s">
        <v>253</v>
      </c>
      <c r="D150" s="12">
        <v>2014050404</v>
      </c>
      <c r="E150" s="39"/>
      <c r="F150" s="2"/>
      <c r="G150" s="46"/>
    </row>
    <row r="151" spans="1:7" ht="25.5" x14ac:dyDescent="0.2">
      <c r="A151" s="71" t="s">
        <v>377</v>
      </c>
      <c r="B151" s="61">
        <v>2464108</v>
      </c>
      <c r="C151" s="2" t="s">
        <v>239</v>
      </c>
      <c r="D151" s="12">
        <v>2014050468</v>
      </c>
      <c r="E151" s="39"/>
      <c r="F151" s="2"/>
      <c r="G151" s="46"/>
    </row>
    <row r="152" spans="1:7" x14ac:dyDescent="0.2">
      <c r="A152" s="71" t="s">
        <v>351</v>
      </c>
      <c r="B152" s="61">
        <v>1400000</v>
      </c>
      <c r="C152" s="2" t="s">
        <v>239</v>
      </c>
      <c r="D152" s="12">
        <v>2014050469</v>
      </c>
      <c r="E152" s="39"/>
      <c r="F152" s="2" t="s">
        <v>352</v>
      </c>
      <c r="G152" s="46"/>
    </row>
    <row r="153" spans="1:7" x14ac:dyDescent="0.2">
      <c r="A153" s="71" t="s">
        <v>378</v>
      </c>
      <c r="B153" s="61">
        <v>1963918</v>
      </c>
      <c r="C153" s="2" t="s">
        <v>226</v>
      </c>
      <c r="D153" s="12">
        <v>2014050470</v>
      </c>
      <c r="E153" s="39"/>
      <c r="F153" s="2" t="s">
        <v>312</v>
      </c>
      <c r="G153" s="46"/>
    </row>
    <row r="154" spans="1:7" x14ac:dyDescent="0.2">
      <c r="A154" s="71" t="s">
        <v>302</v>
      </c>
      <c r="B154" s="61">
        <v>118646</v>
      </c>
      <c r="C154" s="2" t="s">
        <v>303</v>
      </c>
      <c r="D154" s="12">
        <v>2014050471</v>
      </c>
      <c r="E154" s="39"/>
      <c r="F154" s="2"/>
      <c r="G154" s="46"/>
    </row>
    <row r="155" spans="1:7" x14ac:dyDescent="0.2">
      <c r="A155" s="71" t="s">
        <v>379</v>
      </c>
      <c r="B155" s="61">
        <v>1074469</v>
      </c>
      <c r="C155" s="2" t="s">
        <v>226</v>
      </c>
      <c r="D155" s="12">
        <v>2014050473</v>
      </c>
      <c r="E155" s="39"/>
      <c r="F155" s="2" t="s">
        <v>312</v>
      </c>
      <c r="G155" s="46"/>
    </row>
    <row r="156" spans="1:7" x14ac:dyDescent="0.2">
      <c r="A156" s="71" t="s">
        <v>380</v>
      </c>
      <c r="B156" s="61">
        <v>1305106</v>
      </c>
      <c r="C156" s="2" t="s">
        <v>226</v>
      </c>
      <c r="D156" s="12">
        <v>2014050474</v>
      </c>
      <c r="E156" s="39"/>
      <c r="F156" s="2" t="s">
        <v>368</v>
      </c>
      <c r="G156" s="46"/>
    </row>
    <row r="157" spans="1:7" x14ac:dyDescent="0.2">
      <c r="A157" s="71" t="s">
        <v>381</v>
      </c>
      <c r="B157" s="61">
        <v>889169</v>
      </c>
      <c r="C157" s="2" t="s">
        <v>226</v>
      </c>
      <c r="D157" s="12">
        <v>2014050477</v>
      </c>
      <c r="E157" s="39"/>
      <c r="F157" s="2"/>
      <c r="G157" s="46"/>
    </row>
    <row r="158" spans="1:7" x14ac:dyDescent="0.2">
      <c r="A158" s="71" t="s">
        <v>354</v>
      </c>
      <c r="B158" s="61">
        <v>624204</v>
      </c>
      <c r="C158" s="2" t="s">
        <v>226</v>
      </c>
      <c r="D158" s="12">
        <v>2014050478</v>
      </c>
      <c r="E158" s="39"/>
      <c r="F158" s="2" t="s">
        <v>312</v>
      </c>
      <c r="G158" s="46"/>
    </row>
    <row r="159" spans="1:7" x14ac:dyDescent="0.2">
      <c r="A159" s="71" t="s">
        <v>382</v>
      </c>
      <c r="B159" s="61">
        <v>755036</v>
      </c>
      <c r="C159" s="2" t="s">
        <v>226</v>
      </c>
      <c r="D159" s="12">
        <v>2014050479</v>
      </c>
      <c r="E159" s="39"/>
      <c r="F159" s="2"/>
      <c r="G159" s="46"/>
    </row>
    <row r="160" spans="1:7" x14ac:dyDescent="0.2">
      <c r="A160" s="71" t="s">
        <v>383</v>
      </c>
      <c r="B160" s="61">
        <v>624204</v>
      </c>
      <c r="C160" s="2" t="s">
        <v>226</v>
      </c>
      <c r="D160" s="12">
        <v>2014050480</v>
      </c>
      <c r="E160" s="39"/>
      <c r="F160" s="2"/>
      <c r="G160" s="46"/>
    </row>
    <row r="161" spans="1:7" x14ac:dyDescent="0.2">
      <c r="A161" s="71" t="s">
        <v>384</v>
      </c>
      <c r="B161" s="61">
        <v>480161</v>
      </c>
      <c r="C161" s="2" t="s">
        <v>303</v>
      </c>
      <c r="D161" s="12">
        <v>2014050481</v>
      </c>
      <c r="E161" s="39"/>
      <c r="F161" s="2"/>
      <c r="G161" s="46"/>
    </row>
    <row r="162" spans="1:7" x14ac:dyDescent="0.2">
      <c r="A162" s="71" t="s">
        <v>382</v>
      </c>
      <c r="B162" s="61">
        <v>251679</v>
      </c>
      <c r="C162" s="2" t="s">
        <v>226</v>
      </c>
      <c r="D162" s="12">
        <v>2014050482</v>
      </c>
      <c r="E162" s="39"/>
      <c r="F162" s="2"/>
      <c r="G162" s="46"/>
    </row>
    <row r="163" spans="1:7" x14ac:dyDescent="0.2">
      <c r="A163" s="71" t="s">
        <v>385</v>
      </c>
      <c r="B163" s="61">
        <v>323835</v>
      </c>
      <c r="C163" s="2" t="s">
        <v>303</v>
      </c>
      <c r="D163" s="12">
        <v>2014050483</v>
      </c>
      <c r="E163" s="39"/>
      <c r="F163" s="2"/>
      <c r="G163" s="46"/>
    </row>
    <row r="164" spans="1:7" x14ac:dyDescent="0.2">
      <c r="A164" s="71" t="s">
        <v>386</v>
      </c>
      <c r="B164" s="61">
        <v>323835</v>
      </c>
      <c r="C164" s="2" t="s">
        <v>303</v>
      </c>
      <c r="D164" s="12">
        <v>2014050484</v>
      </c>
      <c r="E164" s="39"/>
      <c r="F164" s="2"/>
      <c r="G164" s="46"/>
    </row>
    <row r="165" spans="1:7" ht="25.5" x14ac:dyDescent="0.2">
      <c r="A165" s="71" t="s">
        <v>387</v>
      </c>
      <c r="B165" s="61">
        <v>11334000</v>
      </c>
      <c r="C165" s="2" t="s">
        <v>388</v>
      </c>
      <c r="D165" s="12">
        <v>2014050613</v>
      </c>
      <c r="E165" s="39"/>
      <c r="F165" s="2"/>
      <c r="G165" s="46"/>
    </row>
    <row r="166" spans="1:7" x14ac:dyDescent="0.2">
      <c r="A166" s="71" t="s">
        <v>389</v>
      </c>
      <c r="B166" s="61">
        <v>16000000</v>
      </c>
      <c r="C166" s="2" t="s">
        <v>239</v>
      </c>
      <c r="D166" s="12">
        <v>2014050614</v>
      </c>
      <c r="E166" s="39"/>
      <c r="F166" s="2"/>
      <c r="G166" s="46"/>
    </row>
    <row r="167" spans="1:7" x14ac:dyDescent="0.2">
      <c r="A167" s="71" t="s">
        <v>390</v>
      </c>
      <c r="B167" s="61">
        <v>500000</v>
      </c>
      <c r="C167" s="2" t="s">
        <v>226</v>
      </c>
      <c r="D167" s="12">
        <v>2014050624</v>
      </c>
      <c r="E167" s="39"/>
      <c r="F167" s="2"/>
      <c r="G167" s="46"/>
    </row>
    <row r="168" spans="1:7" ht="25.5" x14ac:dyDescent="0.2">
      <c r="A168" s="71" t="s">
        <v>391</v>
      </c>
      <c r="B168" s="61">
        <v>4120000</v>
      </c>
      <c r="C168" s="2" t="s">
        <v>239</v>
      </c>
      <c r="D168" s="12">
        <v>2014050626</v>
      </c>
      <c r="E168" s="39"/>
      <c r="F168" s="2"/>
      <c r="G168" s="46"/>
    </row>
    <row r="169" spans="1:7" x14ac:dyDescent="0.2">
      <c r="A169" s="71" t="s">
        <v>392</v>
      </c>
      <c r="B169" s="61">
        <v>12733977</v>
      </c>
      <c r="C169" s="2" t="s">
        <v>253</v>
      </c>
      <c r="D169" s="12">
        <v>2014050910</v>
      </c>
      <c r="E169" s="39"/>
      <c r="F169" s="2"/>
      <c r="G169" s="46"/>
    </row>
    <row r="170" spans="1:7" x14ac:dyDescent="0.2">
      <c r="A170" s="71" t="s">
        <v>392</v>
      </c>
      <c r="B170" s="61">
        <v>1725114</v>
      </c>
      <c r="C170" s="2" t="s">
        <v>253</v>
      </c>
      <c r="D170" s="12">
        <v>2014050911</v>
      </c>
      <c r="E170" s="39"/>
      <c r="F170" s="2"/>
      <c r="G170" s="46"/>
    </row>
    <row r="171" spans="1:7" x14ac:dyDescent="0.2">
      <c r="A171" s="71" t="s">
        <v>263</v>
      </c>
      <c r="B171" s="61">
        <v>1051100</v>
      </c>
      <c r="C171" s="2" t="s">
        <v>253</v>
      </c>
      <c r="D171" s="12">
        <v>2014050912</v>
      </c>
      <c r="E171" s="39"/>
      <c r="F171" s="2"/>
      <c r="G171" s="46"/>
    </row>
    <row r="172" spans="1:7" x14ac:dyDescent="0.2">
      <c r="A172" s="71" t="s">
        <v>263</v>
      </c>
      <c r="B172" s="61">
        <v>944900</v>
      </c>
      <c r="C172" s="2" t="s">
        <v>253</v>
      </c>
      <c r="D172" s="12">
        <v>2014050913</v>
      </c>
      <c r="E172" s="39"/>
      <c r="F172" s="2"/>
      <c r="G172" s="46"/>
    </row>
    <row r="173" spans="1:7" x14ac:dyDescent="0.2">
      <c r="A173" s="71" t="s">
        <v>393</v>
      </c>
      <c r="B173" s="61">
        <v>5872840</v>
      </c>
      <c r="C173" s="2" t="s">
        <v>253</v>
      </c>
      <c r="D173" s="12">
        <v>2014050914</v>
      </c>
      <c r="E173" s="39"/>
      <c r="F173" s="2"/>
      <c r="G173" s="46"/>
    </row>
    <row r="174" spans="1:7" x14ac:dyDescent="0.2">
      <c r="A174" s="71" t="s">
        <v>392</v>
      </c>
      <c r="B174" s="61">
        <v>37517689</v>
      </c>
      <c r="C174" s="2" t="s">
        <v>253</v>
      </c>
      <c r="D174" s="12">
        <v>2014050915</v>
      </c>
      <c r="E174" s="39"/>
      <c r="F174" s="2"/>
      <c r="G174" s="46"/>
    </row>
    <row r="175" spans="1:7" x14ac:dyDescent="0.2">
      <c r="A175" s="71" t="s">
        <v>392</v>
      </c>
      <c r="B175" s="61">
        <v>6115310</v>
      </c>
      <c r="C175" s="2" t="s">
        <v>253</v>
      </c>
      <c r="D175" s="12">
        <v>2014050916</v>
      </c>
      <c r="E175" s="39"/>
      <c r="F175" s="2"/>
      <c r="G175" s="46"/>
    </row>
    <row r="176" spans="1:7" x14ac:dyDescent="0.2">
      <c r="A176" s="71" t="s">
        <v>394</v>
      </c>
      <c r="B176" s="61">
        <v>44879520</v>
      </c>
      <c r="C176" s="2" t="s">
        <v>253</v>
      </c>
      <c r="D176" s="12">
        <v>2014050917</v>
      </c>
      <c r="E176" s="39"/>
      <c r="F176" s="2"/>
      <c r="G176" s="46"/>
    </row>
    <row r="177" spans="1:7" x14ac:dyDescent="0.2">
      <c r="A177" s="71" t="s">
        <v>394</v>
      </c>
      <c r="B177" s="61">
        <v>44879520</v>
      </c>
      <c r="C177" s="2" t="s">
        <v>253</v>
      </c>
      <c r="D177" s="12">
        <v>2014050918</v>
      </c>
      <c r="E177" s="39"/>
      <c r="F177" s="2"/>
      <c r="G177" s="46"/>
    </row>
    <row r="178" spans="1:7" ht="25.5" x14ac:dyDescent="0.2">
      <c r="A178" s="71" t="s">
        <v>342</v>
      </c>
      <c r="B178" s="61">
        <v>434787185.68000001</v>
      </c>
      <c r="C178" s="2" t="s">
        <v>253</v>
      </c>
      <c r="D178" s="12">
        <v>2014050922</v>
      </c>
      <c r="E178" s="39"/>
      <c r="F178" s="2"/>
      <c r="G178" s="46"/>
    </row>
    <row r="179" spans="1:7" ht="25.5" x14ac:dyDescent="0.2">
      <c r="A179" s="71" t="s">
        <v>395</v>
      </c>
      <c r="B179" s="61">
        <v>77400</v>
      </c>
      <c r="C179" s="2" t="s">
        <v>253</v>
      </c>
      <c r="D179" s="12">
        <v>2014050931</v>
      </c>
      <c r="E179" s="39"/>
      <c r="F179" s="2"/>
      <c r="G179" s="46"/>
    </row>
    <row r="180" spans="1:7" x14ac:dyDescent="0.2">
      <c r="A180" s="71" t="s">
        <v>396</v>
      </c>
      <c r="B180" s="61">
        <v>2342652</v>
      </c>
      <c r="C180" s="2" t="s">
        <v>253</v>
      </c>
      <c r="D180" s="12">
        <v>2014050932</v>
      </c>
      <c r="E180" s="39"/>
      <c r="F180" s="2"/>
      <c r="G180" s="46"/>
    </row>
    <row r="181" spans="1:7" ht="25.5" x14ac:dyDescent="0.2">
      <c r="A181" s="71" t="s">
        <v>344</v>
      </c>
      <c r="B181" s="61">
        <v>44514370</v>
      </c>
      <c r="C181" s="2" t="s">
        <v>253</v>
      </c>
      <c r="D181" s="12">
        <v>2014050933</v>
      </c>
      <c r="E181" s="39"/>
      <c r="F181" s="2"/>
      <c r="G181" s="46"/>
    </row>
    <row r="182" spans="1:7" ht="25.5" x14ac:dyDescent="0.2">
      <c r="A182" s="71" t="s">
        <v>397</v>
      </c>
      <c r="B182" s="61">
        <v>400000</v>
      </c>
      <c r="C182" s="2" t="s">
        <v>253</v>
      </c>
      <c r="D182" s="12">
        <v>2014050934</v>
      </c>
      <c r="E182" s="39"/>
      <c r="F182" s="2"/>
      <c r="G182" s="46"/>
    </row>
    <row r="183" spans="1:7" x14ac:dyDescent="0.2">
      <c r="A183" s="71" t="s">
        <v>348</v>
      </c>
      <c r="B183" s="61">
        <v>11370262</v>
      </c>
      <c r="C183" s="2" t="s">
        <v>253</v>
      </c>
      <c r="D183" s="12">
        <v>2014050935</v>
      </c>
      <c r="E183" s="39"/>
      <c r="F183" s="2"/>
      <c r="G183" s="46"/>
    </row>
    <row r="184" spans="1:7" x14ac:dyDescent="0.2">
      <c r="A184" s="71" t="s">
        <v>392</v>
      </c>
      <c r="B184" s="61">
        <v>839545</v>
      </c>
      <c r="C184" s="2" t="s">
        <v>253</v>
      </c>
      <c r="D184" s="12">
        <v>2014050936</v>
      </c>
      <c r="E184" s="39"/>
      <c r="F184" s="2"/>
      <c r="G184" s="46"/>
    </row>
    <row r="185" spans="1:7" x14ac:dyDescent="0.2">
      <c r="A185" s="71" t="s">
        <v>398</v>
      </c>
      <c r="B185" s="61">
        <v>308191</v>
      </c>
      <c r="C185" s="2" t="s">
        <v>253</v>
      </c>
      <c r="D185" s="12">
        <v>2014050937</v>
      </c>
      <c r="E185" s="39"/>
      <c r="F185" s="2"/>
      <c r="G185" s="46"/>
    </row>
    <row r="186" spans="1:7" x14ac:dyDescent="0.2">
      <c r="A186" s="71" t="s">
        <v>333</v>
      </c>
      <c r="B186" s="61">
        <v>23120952</v>
      </c>
      <c r="C186" s="2" t="s">
        <v>253</v>
      </c>
      <c r="D186" s="12">
        <v>2014050938</v>
      </c>
      <c r="E186" s="39"/>
      <c r="F186" s="2"/>
      <c r="G186" s="46"/>
    </row>
    <row r="187" spans="1:7" x14ac:dyDescent="0.2">
      <c r="A187" s="71" t="s">
        <v>399</v>
      </c>
      <c r="B187" s="61">
        <v>1820265</v>
      </c>
      <c r="C187" s="2" t="s">
        <v>253</v>
      </c>
      <c r="D187" s="12">
        <v>2014050939</v>
      </c>
      <c r="E187" s="39"/>
      <c r="F187" s="2"/>
      <c r="G187" s="46"/>
    </row>
    <row r="188" spans="1:7" x14ac:dyDescent="0.2">
      <c r="A188" s="71" t="s">
        <v>348</v>
      </c>
      <c r="B188" s="61">
        <v>26239067</v>
      </c>
      <c r="C188" s="2" t="s">
        <v>253</v>
      </c>
      <c r="D188" s="12">
        <v>2014050941</v>
      </c>
      <c r="E188" s="39"/>
      <c r="F188" s="2"/>
      <c r="G188" s="46"/>
    </row>
    <row r="189" spans="1:7" x14ac:dyDescent="0.2">
      <c r="A189" s="71" t="s">
        <v>400</v>
      </c>
      <c r="B189" s="61">
        <v>11356926</v>
      </c>
      <c r="C189" s="2" t="s">
        <v>253</v>
      </c>
      <c r="D189" s="12">
        <v>2014050956</v>
      </c>
      <c r="E189" s="39"/>
      <c r="F189" s="2"/>
      <c r="G189" s="46"/>
    </row>
    <row r="190" spans="1:7" x14ac:dyDescent="0.2">
      <c r="A190" s="71" t="s">
        <v>401</v>
      </c>
      <c r="B190" s="61">
        <v>1570000</v>
      </c>
      <c r="C190" s="2" t="s">
        <v>300</v>
      </c>
      <c r="D190" s="12">
        <v>2014050957</v>
      </c>
      <c r="E190" s="39"/>
      <c r="F190" s="2"/>
      <c r="G190" s="46"/>
    </row>
    <row r="191" spans="1:7" x14ac:dyDescent="0.2">
      <c r="A191" s="71" t="s">
        <v>305</v>
      </c>
      <c r="B191" s="61">
        <v>355938</v>
      </c>
      <c r="C191" s="2" t="s">
        <v>226</v>
      </c>
      <c r="D191" s="12">
        <v>2014050958</v>
      </c>
      <c r="E191" s="39"/>
      <c r="F191" s="2"/>
      <c r="G191" s="46"/>
    </row>
    <row r="192" spans="1:7" x14ac:dyDescent="0.2">
      <c r="A192" s="71" t="s">
        <v>402</v>
      </c>
      <c r="B192" s="61">
        <v>355938</v>
      </c>
      <c r="C192" s="2" t="s">
        <v>226</v>
      </c>
      <c r="D192" s="12">
        <v>2014050959</v>
      </c>
      <c r="E192" s="39"/>
      <c r="F192" s="2"/>
      <c r="G192" s="46"/>
    </row>
    <row r="193" spans="1:7" x14ac:dyDescent="0.2">
      <c r="A193" s="71" t="s">
        <v>403</v>
      </c>
      <c r="B193" s="61">
        <v>323037</v>
      </c>
      <c r="C193" s="2" t="s">
        <v>226</v>
      </c>
      <c r="D193" s="12">
        <v>2014050960</v>
      </c>
      <c r="E193" s="39"/>
      <c r="F193" s="2"/>
      <c r="G193" s="46"/>
    </row>
    <row r="194" spans="1:7" x14ac:dyDescent="0.2">
      <c r="A194" s="71" t="s">
        <v>404</v>
      </c>
      <c r="B194" s="61">
        <v>10669680</v>
      </c>
      <c r="C194" s="2" t="s">
        <v>253</v>
      </c>
      <c r="D194" s="12">
        <v>2014050966</v>
      </c>
      <c r="E194" s="39"/>
      <c r="F194" s="2"/>
      <c r="G194" s="46"/>
    </row>
    <row r="195" spans="1:7" x14ac:dyDescent="0.2">
      <c r="A195" s="71" t="s">
        <v>296</v>
      </c>
      <c r="B195" s="61">
        <v>19893420</v>
      </c>
      <c r="C195" s="2" t="s">
        <v>253</v>
      </c>
      <c r="D195" s="12">
        <v>2014050968</v>
      </c>
      <c r="E195" s="39"/>
      <c r="F195" s="2"/>
      <c r="G195" s="46"/>
    </row>
    <row r="196" spans="1:7" x14ac:dyDescent="0.2">
      <c r="A196" s="71" t="s">
        <v>405</v>
      </c>
      <c r="B196" s="61">
        <v>9589800</v>
      </c>
      <c r="C196" s="2" t="s">
        <v>253</v>
      </c>
      <c r="D196" s="12">
        <v>2014050970</v>
      </c>
      <c r="E196" s="39"/>
      <c r="F196" s="2"/>
      <c r="G196" s="46"/>
    </row>
    <row r="197" spans="1:7" x14ac:dyDescent="0.2">
      <c r="A197" s="71" t="s">
        <v>406</v>
      </c>
      <c r="B197" s="61">
        <v>6432200</v>
      </c>
      <c r="C197" s="2" t="s">
        <v>253</v>
      </c>
      <c r="D197" s="12">
        <v>2014050972</v>
      </c>
      <c r="E197" s="39"/>
      <c r="F197" s="2"/>
      <c r="G197" s="46"/>
    </row>
    <row r="198" spans="1:7" x14ac:dyDescent="0.2">
      <c r="A198" s="71" t="s">
        <v>407</v>
      </c>
      <c r="B198" s="61">
        <v>68538600</v>
      </c>
      <c r="C198" s="2" t="s">
        <v>253</v>
      </c>
      <c r="D198" s="12">
        <v>2014050974</v>
      </c>
      <c r="E198" s="39"/>
      <c r="F198" s="2"/>
      <c r="G198" s="46"/>
    </row>
    <row r="199" spans="1:7" x14ac:dyDescent="0.2">
      <c r="A199" s="71" t="s">
        <v>408</v>
      </c>
      <c r="B199" s="61">
        <v>13171515</v>
      </c>
      <c r="C199" s="2" t="s">
        <v>253</v>
      </c>
      <c r="D199" s="12">
        <v>2014050975</v>
      </c>
      <c r="E199" s="39"/>
      <c r="F199" s="2"/>
      <c r="G199" s="46"/>
    </row>
    <row r="200" spans="1:7" x14ac:dyDescent="0.2">
      <c r="A200" s="71" t="s">
        <v>374</v>
      </c>
      <c r="B200" s="61">
        <v>16506758</v>
      </c>
      <c r="C200" s="2" t="s">
        <v>253</v>
      </c>
      <c r="D200" s="12">
        <v>2014050976</v>
      </c>
      <c r="E200" s="39"/>
      <c r="F200" s="2"/>
      <c r="G200" s="46"/>
    </row>
    <row r="201" spans="1:7" x14ac:dyDescent="0.2">
      <c r="A201" s="71" t="s">
        <v>409</v>
      </c>
      <c r="B201" s="61">
        <v>480000</v>
      </c>
      <c r="C201" s="2" t="s">
        <v>253</v>
      </c>
      <c r="D201" s="12">
        <v>2014050980</v>
      </c>
      <c r="E201" s="39"/>
      <c r="F201" s="2"/>
      <c r="G201" s="46"/>
    </row>
    <row r="202" spans="1:7" x14ac:dyDescent="0.2">
      <c r="A202" s="71" t="s">
        <v>409</v>
      </c>
      <c r="B202" s="61">
        <v>240000</v>
      </c>
      <c r="C202" s="2" t="s">
        <v>253</v>
      </c>
      <c r="D202" s="12">
        <v>2014050983</v>
      </c>
      <c r="E202" s="39"/>
      <c r="F202" s="2"/>
      <c r="G202" s="46"/>
    </row>
    <row r="203" spans="1:7" x14ac:dyDescent="0.2">
      <c r="A203" s="71" t="s">
        <v>409</v>
      </c>
      <c r="B203" s="61">
        <v>240000</v>
      </c>
      <c r="C203" s="2" t="s">
        <v>253</v>
      </c>
      <c r="D203" s="12">
        <v>2014050985</v>
      </c>
      <c r="E203" s="39"/>
      <c r="F203" s="2"/>
      <c r="G203" s="46"/>
    </row>
    <row r="204" spans="1:7" x14ac:dyDescent="0.2">
      <c r="A204" s="71" t="s">
        <v>410</v>
      </c>
      <c r="B204" s="61">
        <v>13094080</v>
      </c>
      <c r="C204" s="2" t="s">
        <v>253</v>
      </c>
      <c r="D204" s="12">
        <v>2014050986</v>
      </c>
      <c r="E204" s="39"/>
      <c r="F204" s="2"/>
      <c r="G204" s="46"/>
    </row>
    <row r="205" spans="1:7" x14ac:dyDescent="0.2">
      <c r="A205" s="71" t="s">
        <v>411</v>
      </c>
      <c r="B205" s="61">
        <v>148228428</v>
      </c>
      <c r="C205" s="2" t="s">
        <v>412</v>
      </c>
      <c r="D205" s="12">
        <v>2014050987</v>
      </c>
      <c r="E205" s="39"/>
      <c r="F205" s="2"/>
      <c r="G205" s="46"/>
    </row>
    <row r="206" spans="1:7" ht="25.5" x14ac:dyDescent="0.2">
      <c r="A206" s="71" t="s">
        <v>413</v>
      </c>
      <c r="B206" s="61">
        <v>8793241</v>
      </c>
      <c r="C206" s="2" t="s">
        <v>414</v>
      </c>
      <c r="D206" s="12">
        <v>2014050989</v>
      </c>
      <c r="E206" s="39"/>
      <c r="F206" s="2"/>
      <c r="G206" s="46"/>
    </row>
    <row r="207" spans="1:7" x14ac:dyDescent="0.2">
      <c r="A207" s="71" t="s">
        <v>415</v>
      </c>
      <c r="B207" s="61">
        <v>3555667</v>
      </c>
      <c r="C207" s="2" t="s">
        <v>412</v>
      </c>
      <c r="D207" s="12">
        <v>2014050991</v>
      </c>
      <c r="E207" s="39"/>
      <c r="F207" s="2"/>
      <c r="G207" s="46"/>
    </row>
    <row r="208" spans="1:7" ht="25.5" x14ac:dyDescent="0.2">
      <c r="A208" s="71" t="s">
        <v>416</v>
      </c>
      <c r="B208" s="61">
        <v>700000</v>
      </c>
      <c r="C208" s="2" t="s">
        <v>239</v>
      </c>
      <c r="D208" s="12">
        <v>2014050992</v>
      </c>
      <c r="E208" s="39"/>
      <c r="F208" s="2"/>
      <c r="G208" s="46"/>
    </row>
    <row r="209" spans="1:7" ht="25.5" x14ac:dyDescent="0.2">
      <c r="A209" s="71" t="s">
        <v>417</v>
      </c>
      <c r="B209" s="61">
        <v>200000</v>
      </c>
      <c r="C209" s="2" t="s">
        <v>239</v>
      </c>
      <c r="D209" s="12">
        <v>2014050994</v>
      </c>
      <c r="E209" s="39"/>
      <c r="F209" s="2"/>
      <c r="G209" s="46"/>
    </row>
    <row r="210" spans="1:7" x14ac:dyDescent="0.2">
      <c r="A210" s="71" t="s">
        <v>418</v>
      </c>
      <c r="B210" s="61">
        <v>52000</v>
      </c>
      <c r="C210" s="2" t="s">
        <v>233</v>
      </c>
      <c r="D210" s="12">
        <v>2014050995</v>
      </c>
      <c r="E210" s="39"/>
      <c r="F210" s="2"/>
      <c r="G210" s="46"/>
    </row>
    <row r="211" spans="1:7" x14ac:dyDescent="0.2">
      <c r="A211" s="71" t="s">
        <v>419</v>
      </c>
      <c r="B211" s="61">
        <v>2467471</v>
      </c>
      <c r="C211" s="2" t="s">
        <v>253</v>
      </c>
      <c r="D211" s="12">
        <v>2014050996</v>
      </c>
      <c r="E211" s="39"/>
      <c r="F211" s="2"/>
      <c r="G211" s="46"/>
    </row>
    <row r="212" spans="1:7" x14ac:dyDescent="0.2">
      <c r="A212" s="71" t="s">
        <v>420</v>
      </c>
      <c r="B212" s="61">
        <v>587394</v>
      </c>
      <c r="C212" s="2" t="s">
        <v>253</v>
      </c>
      <c r="D212" s="12">
        <v>2014050998</v>
      </c>
      <c r="E212" s="39"/>
      <c r="F212" s="2"/>
      <c r="G212" s="46"/>
    </row>
    <row r="213" spans="1:7" x14ac:dyDescent="0.2">
      <c r="A213" s="71" t="s">
        <v>421</v>
      </c>
      <c r="B213" s="61">
        <v>145240266</v>
      </c>
      <c r="C213" s="2" t="s">
        <v>253</v>
      </c>
      <c r="D213" s="12">
        <v>2014050999</v>
      </c>
      <c r="E213" s="39"/>
      <c r="F213" s="2"/>
      <c r="G213" s="46"/>
    </row>
    <row r="214" spans="1:7" x14ac:dyDescent="0.2">
      <c r="A214" s="71" t="s">
        <v>419</v>
      </c>
      <c r="B214" s="61">
        <v>2776000</v>
      </c>
      <c r="C214" s="2" t="s">
        <v>253</v>
      </c>
      <c r="D214" s="12">
        <v>2014051001</v>
      </c>
      <c r="E214" s="39"/>
      <c r="F214" s="2"/>
      <c r="G214" s="46"/>
    </row>
    <row r="215" spans="1:7" x14ac:dyDescent="0.2">
      <c r="A215" s="71" t="s">
        <v>422</v>
      </c>
      <c r="B215" s="61">
        <v>1698000</v>
      </c>
      <c r="C215" s="2" t="s">
        <v>412</v>
      </c>
      <c r="D215" s="12">
        <v>2014051002</v>
      </c>
      <c r="E215" s="39"/>
      <c r="F215" s="2"/>
      <c r="G215" s="46"/>
    </row>
    <row r="216" spans="1:7" x14ac:dyDescent="0.2">
      <c r="A216" s="71" t="s">
        <v>375</v>
      </c>
      <c r="B216" s="61">
        <v>810900</v>
      </c>
      <c r="C216" s="2" t="s">
        <v>253</v>
      </c>
      <c r="D216" s="12">
        <v>2014051003</v>
      </c>
      <c r="E216" s="39"/>
      <c r="F216" s="2"/>
      <c r="G216" s="46"/>
    </row>
    <row r="217" spans="1:7" x14ac:dyDescent="0.2">
      <c r="A217" s="71" t="s">
        <v>423</v>
      </c>
      <c r="B217" s="61">
        <v>793980</v>
      </c>
      <c r="C217" s="2" t="s">
        <v>253</v>
      </c>
      <c r="D217" s="12">
        <v>2014051005</v>
      </c>
      <c r="E217" s="39"/>
      <c r="F217" s="2"/>
      <c r="G217" s="46"/>
    </row>
    <row r="218" spans="1:7" x14ac:dyDescent="0.2">
      <c r="A218" s="71" t="s">
        <v>424</v>
      </c>
      <c r="B218" s="61">
        <v>52000</v>
      </c>
      <c r="C218" s="2" t="s">
        <v>233</v>
      </c>
      <c r="D218" s="12">
        <v>2014051006</v>
      </c>
      <c r="E218" s="39"/>
      <c r="F218" s="2"/>
      <c r="G218" s="46"/>
    </row>
    <row r="219" spans="1:7" x14ac:dyDescent="0.2">
      <c r="A219" s="71" t="s">
        <v>425</v>
      </c>
      <c r="B219" s="61">
        <v>52000</v>
      </c>
      <c r="C219" s="2" t="s">
        <v>233</v>
      </c>
      <c r="D219" s="12">
        <v>2014051007</v>
      </c>
      <c r="E219" s="39"/>
      <c r="F219" s="2"/>
      <c r="G219" s="46"/>
    </row>
    <row r="220" spans="1:7" x14ac:dyDescent="0.2">
      <c r="A220" s="71" t="s">
        <v>426</v>
      </c>
      <c r="B220" s="61">
        <v>52000</v>
      </c>
      <c r="C220" s="2" t="s">
        <v>233</v>
      </c>
      <c r="D220" s="12">
        <v>2014051008</v>
      </c>
      <c r="E220" s="39"/>
      <c r="F220" s="2"/>
      <c r="G220" s="46"/>
    </row>
    <row r="221" spans="1:7" x14ac:dyDescent="0.2">
      <c r="A221" s="71" t="s">
        <v>427</v>
      </c>
      <c r="B221" s="61">
        <v>52000</v>
      </c>
      <c r="C221" s="2" t="s">
        <v>233</v>
      </c>
      <c r="D221" s="12">
        <v>2014051009</v>
      </c>
      <c r="E221" s="39"/>
      <c r="F221" s="2"/>
      <c r="G221" s="46"/>
    </row>
    <row r="222" spans="1:7" x14ac:dyDescent="0.2">
      <c r="A222" s="71" t="s">
        <v>428</v>
      </c>
      <c r="B222" s="61">
        <v>52000</v>
      </c>
      <c r="C222" s="2" t="s">
        <v>233</v>
      </c>
      <c r="D222" s="12">
        <v>2014051010</v>
      </c>
      <c r="E222" s="39"/>
      <c r="F222" s="2" t="s">
        <v>312</v>
      </c>
      <c r="G222" s="46"/>
    </row>
    <row r="223" spans="1:7" x14ac:dyDescent="0.2">
      <c r="A223" s="71" t="s">
        <v>296</v>
      </c>
      <c r="B223" s="61">
        <v>13543997</v>
      </c>
      <c r="C223" s="2" t="s">
        <v>253</v>
      </c>
      <c r="D223" s="12">
        <v>2014051013</v>
      </c>
      <c r="E223" s="39"/>
      <c r="F223" s="2"/>
      <c r="G223" s="46"/>
    </row>
    <row r="224" spans="1:7" ht="25.5" x14ac:dyDescent="0.2">
      <c r="A224" s="71" t="s">
        <v>429</v>
      </c>
      <c r="B224" s="61">
        <v>39996800</v>
      </c>
      <c r="C224" s="2" t="s">
        <v>253</v>
      </c>
      <c r="D224" s="12">
        <v>2014051015</v>
      </c>
      <c r="E224" s="39"/>
      <c r="F224" s="2"/>
      <c r="G224" s="46"/>
    </row>
    <row r="225" spans="1:7" x14ac:dyDescent="0.2">
      <c r="A225" s="71" t="s">
        <v>409</v>
      </c>
      <c r="B225" s="61">
        <v>240000</v>
      </c>
      <c r="C225" s="2" t="s">
        <v>253</v>
      </c>
      <c r="D225" s="12">
        <v>2014051017</v>
      </c>
      <c r="E225" s="39"/>
      <c r="F225" s="2"/>
      <c r="G225" s="46"/>
    </row>
    <row r="226" spans="1:7" x14ac:dyDescent="0.2">
      <c r="A226" s="71" t="s">
        <v>407</v>
      </c>
      <c r="B226" s="61">
        <v>15839800</v>
      </c>
      <c r="C226" s="2" t="s">
        <v>253</v>
      </c>
      <c r="D226" s="12">
        <v>2014051018</v>
      </c>
      <c r="E226" s="39"/>
      <c r="F226" s="2"/>
      <c r="G226" s="46"/>
    </row>
    <row r="227" spans="1:7" x14ac:dyDescent="0.2">
      <c r="A227" s="71" t="s">
        <v>430</v>
      </c>
      <c r="B227" s="61">
        <v>270000</v>
      </c>
      <c r="C227" s="2" t="s">
        <v>233</v>
      </c>
      <c r="D227" s="12">
        <v>2014051034</v>
      </c>
      <c r="E227" s="39"/>
      <c r="F227" s="2"/>
      <c r="G227" s="46"/>
    </row>
    <row r="228" spans="1:7" x14ac:dyDescent="0.2">
      <c r="A228" s="71" t="s">
        <v>431</v>
      </c>
      <c r="B228" s="61">
        <v>660000</v>
      </c>
      <c r="C228" s="2" t="s">
        <v>233</v>
      </c>
      <c r="D228" s="12">
        <v>2014051035</v>
      </c>
      <c r="E228" s="39"/>
      <c r="F228" s="2" t="s">
        <v>312</v>
      </c>
      <c r="G228" s="46"/>
    </row>
    <row r="229" spans="1:7" x14ac:dyDescent="0.2">
      <c r="A229" s="71" t="s">
        <v>432</v>
      </c>
      <c r="B229" s="61">
        <v>527545</v>
      </c>
      <c r="C229" s="2" t="s">
        <v>226</v>
      </c>
      <c r="D229" s="12">
        <v>2014051038</v>
      </c>
      <c r="E229" s="39"/>
      <c r="F229" s="2"/>
      <c r="G229" s="46"/>
    </row>
    <row r="230" spans="1:7" x14ac:dyDescent="0.2">
      <c r="A230" s="71" t="s">
        <v>433</v>
      </c>
      <c r="B230" s="61">
        <v>220000</v>
      </c>
      <c r="C230" s="2" t="s">
        <v>233</v>
      </c>
      <c r="D230" s="12">
        <v>2014051040</v>
      </c>
      <c r="E230" s="39"/>
      <c r="F230" s="2"/>
      <c r="G230" s="46"/>
    </row>
    <row r="231" spans="1:7" x14ac:dyDescent="0.2">
      <c r="A231" s="71" t="s">
        <v>434</v>
      </c>
      <c r="B231" s="61">
        <v>220000</v>
      </c>
      <c r="C231" s="2" t="s">
        <v>233</v>
      </c>
      <c r="D231" s="12">
        <v>2014051041</v>
      </c>
      <c r="E231" s="39"/>
      <c r="F231" s="2" t="s">
        <v>312</v>
      </c>
      <c r="G231" s="46"/>
    </row>
    <row r="232" spans="1:7" x14ac:dyDescent="0.2">
      <c r="A232" s="71" t="s">
        <v>330</v>
      </c>
      <c r="B232" s="61">
        <v>208068</v>
      </c>
      <c r="C232" s="2" t="s">
        <v>226</v>
      </c>
      <c r="D232" s="12">
        <v>2014051042</v>
      </c>
      <c r="E232" s="39"/>
      <c r="F232" s="2"/>
      <c r="G232" s="46"/>
    </row>
    <row r="233" spans="1:7" x14ac:dyDescent="0.2">
      <c r="A233" s="71" t="s">
        <v>435</v>
      </c>
      <c r="B233" s="61">
        <v>4845850</v>
      </c>
      <c r="C233" s="2" t="s">
        <v>253</v>
      </c>
      <c r="D233" s="12">
        <v>2014051048</v>
      </c>
      <c r="E233" s="39"/>
      <c r="F233" s="2"/>
      <c r="G233" s="46"/>
    </row>
    <row r="234" spans="1:7" x14ac:dyDescent="0.2">
      <c r="A234" s="71" t="s">
        <v>421</v>
      </c>
      <c r="B234" s="61">
        <v>169006025</v>
      </c>
      <c r="C234" s="2" t="s">
        <v>253</v>
      </c>
      <c r="D234" s="12">
        <v>2014051049</v>
      </c>
      <c r="E234" s="39"/>
      <c r="F234" s="2"/>
      <c r="G234" s="46"/>
    </row>
    <row r="235" spans="1:7" x14ac:dyDescent="0.2">
      <c r="A235" s="71" t="s">
        <v>349</v>
      </c>
      <c r="B235" s="61">
        <v>3062000</v>
      </c>
      <c r="C235" s="2" t="s">
        <v>253</v>
      </c>
      <c r="D235" s="12">
        <v>2014051050</v>
      </c>
      <c r="E235" s="39"/>
      <c r="F235" s="2"/>
      <c r="G235" s="46"/>
    </row>
    <row r="236" spans="1:7" x14ac:dyDescent="0.2">
      <c r="A236" s="71" t="s">
        <v>374</v>
      </c>
      <c r="B236" s="61">
        <v>35783216</v>
      </c>
      <c r="C236" s="2" t="s">
        <v>253</v>
      </c>
      <c r="D236" s="12">
        <v>2014051053</v>
      </c>
      <c r="E236" s="39"/>
      <c r="F236" s="2"/>
      <c r="G236" s="46"/>
    </row>
    <row r="237" spans="1:7" x14ac:dyDescent="0.2">
      <c r="A237" s="71" t="s">
        <v>436</v>
      </c>
      <c r="B237" s="61">
        <v>21390400</v>
      </c>
      <c r="C237" s="2" t="s">
        <v>253</v>
      </c>
      <c r="D237" s="12">
        <v>2014051054</v>
      </c>
      <c r="E237" s="39"/>
      <c r="F237" s="2"/>
      <c r="G237" s="46"/>
    </row>
    <row r="238" spans="1:7" x14ac:dyDescent="0.2">
      <c r="A238" s="71" t="s">
        <v>296</v>
      </c>
      <c r="B238" s="61">
        <v>9486898</v>
      </c>
      <c r="C238" s="2" t="s">
        <v>253</v>
      </c>
      <c r="D238" s="12">
        <v>2014051056</v>
      </c>
      <c r="E238" s="39"/>
      <c r="F238" s="2"/>
      <c r="G238" s="46"/>
    </row>
    <row r="239" spans="1:7" x14ac:dyDescent="0.2">
      <c r="A239" s="71" t="s">
        <v>437</v>
      </c>
      <c r="B239" s="61">
        <v>290000</v>
      </c>
      <c r="C239" s="2" t="s">
        <v>253</v>
      </c>
      <c r="D239" s="12">
        <v>2014051059</v>
      </c>
      <c r="E239" s="39"/>
      <c r="F239" s="2"/>
      <c r="G239" s="46"/>
    </row>
    <row r="240" spans="1:7" x14ac:dyDescent="0.2">
      <c r="A240" s="71" t="s">
        <v>348</v>
      </c>
      <c r="B240" s="61">
        <v>26239067</v>
      </c>
      <c r="C240" s="2" t="s">
        <v>253</v>
      </c>
      <c r="D240" s="12">
        <v>2014051064</v>
      </c>
      <c r="E240" s="39"/>
      <c r="F240" s="2"/>
      <c r="G240" s="46"/>
    </row>
    <row r="241" spans="1:7" x14ac:dyDescent="0.2">
      <c r="A241" s="71" t="s">
        <v>333</v>
      </c>
      <c r="B241" s="61">
        <v>34000003</v>
      </c>
      <c r="C241" s="2" t="s">
        <v>253</v>
      </c>
      <c r="D241" s="12">
        <v>2014051066</v>
      </c>
      <c r="E241" s="39"/>
      <c r="F241" s="2"/>
      <c r="G241" s="46"/>
    </row>
    <row r="242" spans="1:7" x14ac:dyDescent="0.2">
      <c r="A242" s="71" t="s">
        <v>419</v>
      </c>
      <c r="B242" s="61">
        <v>186350600</v>
      </c>
      <c r="C242" s="2" t="s">
        <v>253</v>
      </c>
      <c r="D242" s="12">
        <v>2014051067</v>
      </c>
      <c r="E242" s="39"/>
      <c r="F242" s="2"/>
      <c r="G242" s="46"/>
    </row>
    <row r="243" spans="1:7" ht="25.5" x14ac:dyDescent="0.2">
      <c r="A243" s="71" t="s">
        <v>438</v>
      </c>
      <c r="B243" s="61">
        <v>2000000</v>
      </c>
      <c r="C243" s="2" t="s">
        <v>300</v>
      </c>
      <c r="D243" s="12">
        <v>2014051075</v>
      </c>
      <c r="E243" s="39"/>
      <c r="F243" s="2" t="s">
        <v>439</v>
      </c>
      <c r="G243" s="46"/>
    </row>
    <row r="244" spans="1:7" x14ac:dyDescent="0.2">
      <c r="A244" s="71" t="s">
        <v>440</v>
      </c>
      <c r="B244" s="61">
        <v>5259809</v>
      </c>
      <c r="C244" s="2" t="s">
        <v>370</v>
      </c>
      <c r="D244" s="12">
        <v>2014051078</v>
      </c>
      <c r="E244" s="39"/>
      <c r="F244" s="2"/>
      <c r="G244" s="46"/>
    </row>
    <row r="245" spans="1:7" ht="25.5" x14ac:dyDescent="0.2">
      <c r="A245" s="71" t="s">
        <v>241</v>
      </c>
      <c r="B245" s="61">
        <v>15600000</v>
      </c>
      <c r="C245" s="2" t="s">
        <v>300</v>
      </c>
      <c r="D245" s="12">
        <v>2014051082</v>
      </c>
      <c r="E245" s="39"/>
      <c r="F245" s="2" t="s">
        <v>441</v>
      </c>
      <c r="G245" s="46"/>
    </row>
    <row r="246" spans="1:7" ht="25.5" x14ac:dyDescent="0.2">
      <c r="A246" s="71" t="s">
        <v>321</v>
      </c>
      <c r="B246" s="61">
        <v>800000</v>
      </c>
      <c r="C246" s="2" t="s">
        <v>300</v>
      </c>
      <c r="D246" s="12">
        <v>2014051083</v>
      </c>
      <c r="E246" s="39"/>
      <c r="F246" s="2" t="s">
        <v>439</v>
      </c>
      <c r="G246" s="46"/>
    </row>
    <row r="247" spans="1:7" x14ac:dyDescent="0.2">
      <c r="A247" s="71" t="s">
        <v>442</v>
      </c>
      <c r="B247" s="61">
        <v>3000000</v>
      </c>
      <c r="C247" s="2" t="s">
        <v>443</v>
      </c>
      <c r="D247" s="12">
        <v>2014051084</v>
      </c>
      <c r="E247" s="39"/>
      <c r="F247" s="2"/>
      <c r="G247" s="46"/>
    </row>
    <row r="248" spans="1:7" x14ac:dyDescent="0.2">
      <c r="A248" s="71" t="s">
        <v>444</v>
      </c>
      <c r="B248" s="61">
        <v>26950243</v>
      </c>
      <c r="C248" s="2" t="s">
        <v>253</v>
      </c>
      <c r="D248" s="12">
        <v>2014051095</v>
      </c>
      <c r="E248" s="39"/>
      <c r="F248" s="2"/>
      <c r="G248" s="46"/>
    </row>
    <row r="249" spans="1:7" x14ac:dyDescent="0.2">
      <c r="A249" s="71" t="s">
        <v>445</v>
      </c>
      <c r="B249" s="61">
        <v>2951069.8</v>
      </c>
      <c r="C249" s="2" t="s">
        <v>233</v>
      </c>
      <c r="D249" s="12">
        <v>2014051151</v>
      </c>
      <c r="E249" s="39"/>
      <c r="F249" s="2"/>
      <c r="G249" s="46"/>
    </row>
    <row r="250" spans="1:7" x14ac:dyDescent="0.2">
      <c r="A250" s="71" t="s">
        <v>446</v>
      </c>
      <c r="B250" s="61">
        <v>8280361.2800000003</v>
      </c>
      <c r="C250" s="2" t="s">
        <v>253</v>
      </c>
      <c r="D250" s="12">
        <v>2014060002</v>
      </c>
      <c r="E250" s="39"/>
      <c r="F250" s="2"/>
      <c r="G250" s="46"/>
    </row>
    <row r="251" spans="1:7" x14ac:dyDescent="0.2">
      <c r="A251" s="71" t="s">
        <v>447</v>
      </c>
      <c r="B251" s="61">
        <v>6859908</v>
      </c>
      <c r="C251" s="2" t="s">
        <v>239</v>
      </c>
      <c r="D251" s="12">
        <v>2014060019</v>
      </c>
      <c r="E251" s="39"/>
      <c r="F251" s="2"/>
      <c r="G251" s="46"/>
    </row>
    <row r="252" spans="1:7" x14ac:dyDescent="0.2">
      <c r="A252" s="71" t="s">
        <v>229</v>
      </c>
      <c r="B252" s="61">
        <v>624204</v>
      </c>
      <c r="C252" s="2" t="s">
        <v>233</v>
      </c>
      <c r="D252" s="12">
        <v>2014060021</v>
      </c>
      <c r="E252" s="39"/>
      <c r="F252" s="2"/>
      <c r="G252" s="46"/>
    </row>
    <row r="253" spans="1:7" x14ac:dyDescent="0.2">
      <c r="A253" s="71" t="s">
        <v>448</v>
      </c>
      <c r="B253" s="61">
        <v>351508</v>
      </c>
      <c r="C253" s="2" t="s">
        <v>233</v>
      </c>
      <c r="D253" s="12">
        <v>2014060022</v>
      </c>
      <c r="E253" s="39"/>
      <c r="F253" s="2"/>
      <c r="G253" s="46"/>
    </row>
    <row r="254" spans="1:7" x14ac:dyDescent="0.2">
      <c r="A254" s="71" t="s">
        <v>449</v>
      </c>
      <c r="B254" s="61">
        <v>194301</v>
      </c>
      <c r="C254" s="2" t="s">
        <v>226</v>
      </c>
      <c r="D254" s="12">
        <v>2014060023</v>
      </c>
      <c r="E254" s="39"/>
      <c r="F254" s="2"/>
      <c r="G254" s="46"/>
    </row>
    <row r="255" spans="1:7" x14ac:dyDescent="0.2">
      <c r="A255" s="71" t="s">
        <v>284</v>
      </c>
      <c r="B255" s="61">
        <v>194301</v>
      </c>
      <c r="C255" s="2" t="s">
        <v>226</v>
      </c>
      <c r="D255" s="12">
        <v>2014060025</v>
      </c>
      <c r="E255" s="39"/>
      <c r="F255" s="2"/>
      <c r="G255" s="46"/>
    </row>
    <row r="256" spans="1:7" x14ac:dyDescent="0.2">
      <c r="A256" s="71" t="s">
        <v>293</v>
      </c>
      <c r="B256" s="61">
        <v>1530000</v>
      </c>
      <c r="C256" s="2" t="s">
        <v>239</v>
      </c>
      <c r="D256" s="12">
        <v>2014060028</v>
      </c>
      <c r="E256" s="39"/>
      <c r="F256" s="2"/>
      <c r="G256" s="46"/>
    </row>
    <row r="257" spans="1:7" x14ac:dyDescent="0.2">
      <c r="A257" s="71" t="s">
        <v>228</v>
      </c>
      <c r="B257" s="61">
        <v>190054</v>
      </c>
      <c r="C257" s="2" t="s">
        <v>226</v>
      </c>
      <c r="D257" s="12">
        <v>2014060029</v>
      </c>
      <c r="E257" s="39"/>
      <c r="F257" s="2" t="s">
        <v>312</v>
      </c>
      <c r="G257" s="46"/>
    </row>
    <row r="258" spans="1:7" x14ac:dyDescent="0.2">
      <c r="A258" s="71" t="s">
        <v>450</v>
      </c>
      <c r="B258" s="61">
        <v>275000</v>
      </c>
      <c r="C258" s="2" t="s">
        <v>239</v>
      </c>
      <c r="D258" s="12">
        <v>2014060032</v>
      </c>
      <c r="E258" s="39"/>
      <c r="F258" s="2"/>
      <c r="G258" s="46"/>
    </row>
    <row r="259" spans="1:7" ht="25.5" x14ac:dyDescent="0.2">
      <c r="A259" s="71" t="s">
        <v>319</v>
      </c>
      <c r="B259" s="61">
        <v>26316062</v>
      </c>
      <c r="C259" s="2" t="s">
        <v>320</v>
      </c>
      <c r="D259" s="12">
        <v>2014060037</v>
      </c>
      <c r="E259" s="39"/>
      <c r="F259" s="2"/>
      <c r="G259" s="46"/>
    </row>
    <row r="260" spans="1:7" x14ac:dyDescent="0.2">
      <c r="A260" s="71" t="s">
        <v>451</v>
      </c>
      <c r="B260" s="61">
        <v>13860000</v>
      </c>
      <c r="C260" s="2" t="s">
        <v>253</v>
      </c>
      <c r="D260" s="12">
        <v>2014060038</v>
      </c>
      <c r="E260" s="39"/>
      <c r="F260" s="2"/>
      <c r="G260" s="46"/>
    </row>
    <row r="261" spans="1:7" x14ac:dyDescent="0.2">
      <c r="A261" s="71" t="s">
        <v>452</v>
      </c>
      <c r="B261" s="61">
        <v>293037</v>
      </c>
      <c r="C261" s="2" t="s">
        <v>226</v>
      </c>
      <c r="D261" s="12">
        <v>2014060039</v>
      </c>
      <c r="E261" s="39"/>
      <c r="F261" s="2"/>
      <c r="G261" s="46"/>
    </row>
    <row r="262" spans="1:7" x14ac:dyDescent="0.2">
      <c r="A262" s="71" t="s">
        <v>453</v>
      </c>
      <c r="B262" s="61">
        <v>830522</v>
      </c>
      <c r="C262" s="2" t="s">
        <v>226</v>
      </c>
      <c r="D262" s="12">
        <v>2014060040</v>
      </c>
      <c r="E262" s="39"/>
      <c r="F262" s="2"/>
      <c r="G262" s="46"/>
    </row>
    <row r="263" spans="1:7" x14ac:dyDescent="0.2">
      <c r="A263" s="71" t="s">
        <v>454</v>
      </c>
      <c r="B263" s="61">
        <v>488395</v>
      </c>
      <c r="C263" s="2" t="s">
        <v>226</v>
      </c>
      <c r="D263" s="12">
        <v>2014060042</v>
      </c>
      <c r="E263" s="39"/>
      <c r="F263" s="2"/>
      <c r="G263" s="46"/>
    </row>
    <row r="264" spans="1:7" x14ac:dyDescent="0.2">
      <c r="A264" s="71" t="s">
        <v>304</v>
      </c>
      <c r="B264" s="61">
        <v>148646</v>
      </c>
      <c r="C264" s="2" t="s">
        <v>226</v>
      </c>
      <c r="D264" s="12">
        <v>2014060046</v>
      </c>
      <c r="E264" s="39"/>
      <c r="F264" s="2"/>
      <c r="G264" s="46"/>
    </row>
    <row r="265" spans="1:7" x14ac:dyDescent="0.2">
      <c r="A265" s="71" t="s">
        <v>455</v>
      </c>
      <c r="B265" s="61">
        <v>160137</v>
      </c>
      <c r="C265" s="2" t="s">
        <v>226</v>
      </c>
      <c r="D265" s="12">
        <v>2014060047</v>
      </c>
      <c r="E265" s="39"/>
      <c r="F265" s="2"/>
      <c r="G265" s="46"/>
    </row>
    <row r="266" spans="1:7" x14ac:dyDescent="0.2">
      <c r="A266" s="71" t="s">
        <v>228</v>
      </c>
      <c r="B266" s="61">
        <v>190054</v>
      </c>
      <c r="C266" s="2" t="s">
        <v>226</v>
      </c>
      <c r="D266" s="12">
        <v>2014060048</v>
      </c>
      <c r="E266" s="39"/>
      <c r="F266" s="2" t="s">
        <v>312</v>
      </c>
      <c r="G266" s="46"/>
    </row>
    <row r="267" spans="1:7" x14ac:dyDescent="0.2">
      <c r="A267" s="71" t="s">
        <v>456</v>
      </c>
      <c r="B267" s="61">
        <v>75364</v>
      </c>
      <c r="C267" s="2" t="s">
        <v>226</v>
      </c>
      <c r="D267" s="12">
        <v>2014060049</v>
      </c>
      <c r="E267" s="39"/>
      <c r="F267" s="2"/>
      <c r="G267" s="46"/>
    </row>
    <row r="268" spans="1:7" x14ac:dyDescent="0.2">
      <c r="A268" s="71" t="s">
        <v>324</v>
      </c>
      <c r="B268" s="61">
        <v>488395</v>
      </c>
      <c r="C268" s="2" t="s">
        <v>226</v>
      </c>
      <c r="D268" s="12">
        <v>2014060052</v>
      </c>
      <c r="E268" s="39"/>
      <c r="F268" s="2"/>
      <c r="G268" s="46"/>
    </row>
    <row r="269" spans="1:7" x14ac:dyDescent="0.2">
      <c r="A269" s="71" t="s">
        <v>457</v>
      </c>
      <c r="B269" s="61">
        <v>24339329</v>
      </c>
      <c r="C269" s="2" t="s">
        <v>253</v>
      </c>
      <c r="D269" s="12">
        <v>2014060053</v>
      </c>
      <c r="E269" s="39"/>
      <c r="F269" s="2"/>
      <c r="G269" s="46"/>
    </row>
    <row r="270" spans="1:7" x14ac:dyDescent="0.2">
      <c r="A270" s="71" t="s">
        <v>458</v>
      </c>
      <c r="B270" s="61">
        <v>724834</v>
      </c>
      <c r="C270" s="2" t="s">
        <v>253</v>
      </c>
      <c r="D270" s="12">
        <v>2014060054</v>
      </c>
      <c r="E270" s="39"/>
      <c r="F270" s="2"/>
      <c r="G270" s="46"/>
    </row>
    <row r="271" spans="1:7" x14ac:dyDescent="0.2">
      <c r="A271" s="71" t="s">
        <v>459</v>
      </c>
      <c r="B271" s="61">
        <v>1134004</v>
      </c>
      <c r="C271" s="2" t="s">
        <v>253</v>
      </c>
      <c r="D271" s="12">
        <v>2014060061</v>
      </c>
      <c r="E271" s="39"/>
      <c r="F271" s="2"/>
      <c r="G271" s="46"/>
    </row>
    <row r="272" spans="1:7" x14ac:dyDescent="0.2">
      <c r="A272" s="71" t="s">
        <v>460</v>
      </c>
      <c r="B272" s="61">
        <v>2502254</v>
      </c>
      <c r="C272" s="2" t="s">
        <v>461</v>
      </c>
      <c r="D272" s="12">
        <v>2014060065</v>
      </c>
      <c r="E272" s="39"/>
      <c r="F272" s="2"/>
      <c r="G272" s="46"/>
    </row>
    <row r="273" spans="1:7" x14ac:dyDescent="0.2">
      <c r="A273" s="71" t="s">
        <v>462</v>
      </c>
      <c r="B273" s="61">
        <v>97679</v>
      </c>
      <c r="C273" s="2" t="s">
        <v>226</v>
      </c>
      <c r="D273" s="12">
        <v>2014060075</v>
      </c>
      <c r="E273" s="39"/>
      <c r="F273" s="2"/>
      <c r="G273" s="46"/>
    </row>
    <row r="274" spans="1:7" ht="25.5" x14ac:dyDescent="0.2">
      <c r="A274" s="71" t="s">
        <v>463</v>
      </c>
      <c r="B274" s="61">
        <v>3860000</v>
      </c>
      <c r="C274" s="2" t="s">
        <v>239</v>
      </c>
      <c r="D274" s="12">
        <v>2014060077</v>
      </c>
      <c r="E274" s="39"/>
      <c r="F274" s="2"/>
      <c r="G274" s="46"/>
    </row>
    <row r="275" spans="1:7" x14ac:dyDescent="0.2">
      <c r="A275" s="71" t="s">
        <v>464</v>
      </c>
      <c r="B275" s="61">
        <v>500000</v>
      </c>
      <c r="C275" s="2" t="s">
        <v>233</v>
      </c>
      <c r="D275" s="12">
        <v>2014060116</v>
      </c>
      <c r="E275" s="39"/>
      <c r="F275" s="2"/>
      <c r="G275" s="46"/>
    </row>
    <row r="276" spans="1:7" ht="25.5" x14ac:dyDescent="0.2">
      <c r="A276" s="71" t="s">
        <v>266</v>
      </c>
      <c r="B276" s="61">
        <v>300000</v>
      </c>
      <c r="C276" s="2" t="s">
        <v>300</v>
      </c>
      <c r="D276" s="12">
        <v>2014060119</v>
      </c>
      <c r="E276" s="39"/>
      <c r="F276" s="2" t="s">
        <v>439</v>
      </c>
      <c r="G276" s="46"/>
    </row>
    <row r="277" spans="1:7" ht="25.5" x14ac:dyDescent="0.2">
      <c r="A277" s="71" t="s">
        <v>465</v>
      </c>
      <c r="B277" s="61">
        <v>1000000</v>
      </c>
      <c r="C277" s="2" t="s">
        <v>300</v>
      </c>
      <c r="D277" s="12">
        <v>2014060120</v>
      </c>
      <c r="E277" s="39"/>
      <c r="F277" s="2" t="s">
        <v>466</v>
      </c>
      <c r="G277" s="46"/>
    </row>
    <row r="278" spans="1:7" x14ac:dyDescent="0.2">
      <c r="A278" s="71" t="s">
        <v>330</v>
      </c>
      <c r="B278" s="61">
        <v>1500000</v>
      </c>
      <c r="C278" s="2" t="s">
        <v>467</v>
      </c>
      <c r="D278" s="12">
        <v>2014060121</v>
      </c>
      <c r="E278" s="39"/>
      <c r="F278" s="2"/>
      <c r="G278" s="46"/>
    </row>
    <row r="279" spans="1:7" x14ac:dyDescent="0.2">
      <c r="A279" s="71" t="s">
        <v>468</v>
      </c>
      <c r="B279" s="61">
        <v>654204</v>
      </c>
      <c r="C279" s="2" t="s">
        <v>226</v>
      </c>
      <c r="D279" s="12">
        <v>2014060122</v>
      </c>
      <c r="E279" s="39"/>
      <c r="F279" s="2"/>
      <c r="G279" s="46"/>
    </row>
    <row r="280" spans="1:7" x14ac:dyDescent="0.2">
      <c r="A280" s="71" t="s">
        <v>469</v>
      </c>
      <c r="B280" s="61">
        <v>400000</v>
      </c>
      <c r="C280" s="2" t="s">
        <v>226</v>
      </c>
      <c r="D280" s="12">
        <v>2014060123</v>
      </c>
      <c r="E280" s="39"/>
      <c r="F280" s="2"/>
      <c r="G280" s="46"/>
    </row>
    <row r="281" spans="1:7" x14ac:dyDescent="0.2">
      <c r="A281" s="71" t="s">
        <v>470</v>
      </c>
      <c r="B281" s="61">
        <v>97679</v>
      </c>
      <c r="C281" s="2" t="s">
        <v>226</v>
      </c>
      <c r="D281" s="12">
        <v>2014060125</v>
      </c>
      <c r="E281" s="39"/>
      <c r="F281" s="2"/>
      <c r="G281" s="46"/>
    </row>
    <row r="282" spans="1:7" ht="25.5" x14ac:dyDescent="0.2">
      <c r="A282" s="71" t="s">
        <v>391</v>
      </c>
      <c r="B282" s="61">
        <v>15000000</v>
      </c>
      <c r="C282" s="2" t="s">
        <v>239</v>
      </c>
      <c r="D282" s="12">
        <v>2014060126</v>
      </c>
      <c r="E282" s="39"/>
      <c r="F282" s="2"/>
      <c r="G282" s="46"/>
    </row>
    <row r="283" spans="1:7" ht="25.5" x14ac:dyDescent="0.2">
      <c r="A283" s="71" t="s">
        <v>471</v>
      </c>
      <c r="B283" s="61">
        <v>616000</v>
      </c>
      <c r="C283" s="2" t="s">
        <v>253</v>
      </c>
      <c r="D283" s="12">
        <v>2014060135</v>
      </c>
      <c r="E283" s="39"/>
      <c r="F283" s="2"/>
      <c r="G283" s="46"/>
    </row>
    <row r="284" spans="1:7" ht="25.5" x14ac:dyDescent="0.2">
      <c r="A284" s="71" t="s">
        <v>472</v>
      </c>
      <c r="B284" s="61">
        <v>97002573</v>
      </c>
      <c r="C284" s="2" t="s">
        <v>253</v>
      </c>
      <c r="D284" s="12">
        <v>2014060148</v>
      </c>
      <c r="E284" s="39"/>
      <c r="F284" s="2"/>
      <c r="G284" s="46"/>
    </row>
    <row r="285" spans="1:7" ht="25.5" x14ac:dyDescent="0.2">
      <c r="A285" s="71" t="s">
        <v>473</v>
      </c>
      <c r="B285" s="61">
        <v>19473168</v>
      </c>
      <c r="C285" s="2" t="s">
        <v>412</v>
      </c>
      <c r="D285" s="12">
        <v>2014060150</v>
      </c>
      <c r="E285" s="39"/>
      <c r="F285" s="2"/>
      <c r="G285" s="46"/>
    </row>
    <row r="286" spans="1:7" x14ac:dyDescent="0.2">
      <c r="A286" s="71" t="s">
        <v>283</v>
      </c>
      <c r="B286" s="61">
        <v>29226634</v>
      </c>
      <c r="C286" s="2" t="s">
        <v>253</v>
      </c>
      <c r="D286" s="12">
        <v>2014060152</v>
      </c>
      <c r="E286" s="39"/>
      <c r="F286" s="2"/>
      <c r="G286" s="46"/>
    </row>
    <row r="287" spans="1:7" x14ac:dyDescent="0.2">
      <c r="A287" s="71" t="s">
        <v>474</v>
      </c>
      <c r="B287" s="61">
        <v>1040340</v>
      </c>
      <c r="C287" s="2" t="s">
        <v>226</v>
      </c>
      <c r="D287" s="12">
        <v>2014060154</v>
      </c>
      <c r="E287" s="39"/>
      <c r="F287" s="2"/>
      <c r="G287" s="46"/>
    </row>
    <row r="288" spans="1:7" x14ac:dyDescent="0.2">
      <c r="A288" s="71" t="s">
        <v>475</v>
      </c>
      <c r="B288" s="61">
        <v>488395</v>
      </c>
      <c r="C288" s="2" t="s">
        <v>226</v>
      </c>
      <c r="D288" s="12">
        <v>2014060155</v>
      </c>
      <c r="E288" s="39"/>
      <c r="F288" s="2"/>
      <c r="G288" s="46"/>
    </row>
    <row r="289" spans="1:7" x14ac:dyDescent="0.2">
      <c r="A289" s="71" t="s">
        <v>279</v>
      </c>
      <c r="B289" s="61">
        <v>238068</v>
      </c>
      <c r="C289" s="2" t="s">
        <v>226</v>
      </c>
      <c r="D289" s="12">
        <v>2014060162</v>
      </c>
      <c r="E289" s="39"/>
      <c r="F289" s="2"/>
      <c r="G289" s="46"/>
    </row>
    <row r="290" spans="1:7" x14ac:dyDescent="0.2">
      <c r="A290" s="71" t="s">
        <v>476</v>
      </c>
      <c r="B290" s="61">
        <v>683753</v>
      </c>
      <c r="C290" s="2" t="s">
        <v>226</v>
      </c>
      <c r="D290" s="12">
        <v>2014060167</v>
      </c>
      <c r="E290" s="39"/>
      <c r="F290" s="2"/>
      <c r="G290" s="46"/>
    </row>
    <row r="291" spans="1:7" x14ac:dyDescent="0.2">
      <c r="A291" s="71" t="s">
        <v>477</v>
      </c>
      <c r="B291" s="61">
        <v>624204</v>
      </c>
      <c r="C291" s="2" t="s">
        <v>226</v>
      </c>
      <c r="D291" s="12">
        <v>2014060168</v>
      </c>
      <c r="E291" s="39"/>
      <c r="F291" s="2"/>
      <c r="G291" s="46"/>
    </row>
    <row r="292" spans="1:7" x14ac:dyDescent="0.2">
      <c r="A292" s="71" t="s">
        <v>478</v>
      </c>
      <c r="B292" s="61">
        <v>240000</v>
      </c>
      <c r="C292" s="2" t="s">
        <v>239</v>
      </c>
      <c r="D292" s="12">
        <v>2014060169</v>
      </c>
      <c r="E292" s="39"/>
      <c r="F292" s="2"/>
      <c r="G292" s="46"/>
    </row>
    <row r="293" spans="1:7" x14ac:dyDescent="0.2">
      <c r="A293" s="71" t="s">
        <v>479</v>
      </c>
      <c r="B293" s="61">
        <v>208068</v>
      </c>
      <c r="C293" s="2" t="s">
        <v>226</v>
      </c>
      <c r="D293" s="12">
        <v>2014060170</v>
      </c>
      <c r="E293" s="39"/>
      <c r="F293" s="2"/>
      <c r="G293" s="46"/>
    </row>
    <row r="294" spans="1:7" x14ac:dyDescent="0.2">
      <c r="A294" s="71" t="s">
        <v>480</v>
      </c>
      <c r="B294" s="61">
        <v>879111</v>
      </c>
      <c r="C294" s="2" t="s">
        <v>226</v>
      </c>
      <c r="D294" s="12">
        <v>2014060171</v>
      </c>
      <c r="E294" s="39"/>
      <c r="F294" s="2"/>
      <c r="G294" s="46"/>
    </row>
    <row r="295" spans="1:7" x14ac:dyDescent="0.2">
      <c r="A295" s="71" t="s">
        <v>481</v>
      </c>
      <c r="B295" s="61">
        <v>359454</v>
      </c>
      <c r="C295" s="2" t="s">
        <v>226</v>
      </c>
      <c r="D295" s="12">
        <v>2014060172</v>
      </c>
      <c r="E295" s="39"/>
      <c r="F295" s="2"/>
      <c r="G295" s="46"/>
    </row>
    <row r="296" spans="1:7" x14ac:dyDescent="0.2">
      <c r="A296" s="71" t="s">
        <v>425</v>
      </c>
      <c r="B296" s="61">
        <v>18992000</v>
      </c>
      <c r="C296" s="2" t="s">
        <v>233</v>
      </c>
      <c r="D296" s="12">
        <v>2014060184</v>
      </c>
      <c r="E296" s="39"/>
      <c r="F296" s="2"/>
      <c r="G296" s="46"/>
    </row>
    <row r="297" spans="1:7" x14ac:dyDescent="0.2">
      <c r="A297" s="71" t="s">
        <v>382</v>
      </c>
      <c r="B297" s="61">
        <v>755036</v>
      </c>
      <c r="C297" s="2" t="s">
        <v>226</v>
      </c>
      <c r="D297" s="12">
        <v>2014060225</v>
      </c>
      <c r="E297" s="39"/>
      <c r="F297" s="2"/>
      <c r="G297" s="46"/>
    </row>
    <row r="298" spans="1:7" x14ac:dyDescent="0.2">
      <c r="A298" s="71" t="s">
        <v>482</v>
      </c>
      <c r="B298" s="61">
        <v>1067814</v>
      </c>
      <c r="C298" s="2" t="s">
        <v>226</v>
      </c>
      <c r="D298" s="12">
        <v>2014060226</v>
      </c>
      <c r="E298" s="39"/>
      <c r="F298" s="2" t="s">
        <v>483</v>
      </c>
      <c r="G298" s="46"/>
    </row>
    <row r="299" spans="1:7" x14ac:dyDescent="0.2">
      <c r="A299" s="71" t="s">
        <v>394</v>
      </c>
      <c r="B299" s="61">
        <v>44879520</v>
      </c>
      <c r="C299" s="2" t="s">
        <v>253</v>
      </c>
      <c r="D299" s="12">
        <v>2014060232</v>
      </c>
      <c r="E299" s="39"/>
      <c r="F299" s="2"/>
      <c r="G299" s="46"/>
    </row>
    <row r="300" spans="1:7" x14ac:dyDescent="0.2">
      <c r="A300" s="71" t="s">
        <v>484</v>
      </c>
      <c r="B300" s="61">
        <v>820000</v>
      </c>
      <c r="C300" s="2" t="s">
        <v>233</v>
      </c>
      <c r="D300" s="12">
        <v>2014060233</v>
      </c>
      <c r="E300" s="39"/>
      <c r="F300" s="2"/>
      <c r="G300" s="46"/>
    </row>
    <row r="301" spans="1:7" x14ac:dyDescent="0.2">
      <c r="A301" s="71" t="s">
        <v>409</v>
      </c>
      <c r="B301" s="61">
        <v>240000</v>
      </c>
      <c r="C301" s="2" t="s">
        <v>253</v>
      </c>
      <c r="D301" s="12">
        <v>2014060234</v>
      </c>
      <c r="E301" s="39"/>
      <c r="F301" s="2"/>
      <c r="G301" s="46"/>
    </row>
    <row r="302" spans="1:7" x14ac:dyDescent="0.2">
      <c r="A302" s="71" t="s">
        <v>485</v>
      </c>
      <c r="B302" s="61">
        <v>879111</v>
      </c>
      <c r="C302" s="2" t="s">
        <v>226</v>
      </c>
      <c r="D302" s="12">
        <v>2014060235</v>
      </c>
      <c r="E302" s="39"/>
      <c r="F302" s="2"/>
      <c r="G302" s="46"/>
    </row>
    <row r="303" spans="1:7" x14ac:dyDescent="0.2">
      <c r="A303" s="71" t="s">
        <v>486</v>
      </c>
      <c r="B303" s="61">
        <v>9500000</v>
      </c>
      <c r="C303" s="2" t="s">
        <v>233</v>
      </c>
      <c r="D303" s="12">
        <v>2014060236</v>
      </c>
      <c r="E303" s="39"/>
      <c r="F303" s="2"/>
      <c r="G303" s="46"/>
    </row>
    <row r="304" spans="1:7" x14ac:dyDescent="0.2">
      <c r="A304" s="71" t="s">
        <v>405</v>
      </c>
      <c r="B304" s="61">
        <v>8999998</v>
      </c>
      <c r="C304" s="2" t="s">
        <v>253</v>
      </c>
      <c r="D304" s="12">
        <v>2014060237</v>
      </c>
      <c r="E304" s="39"/>
      <c r="F304" s="2"/>
      <c r="G304" s="46"/>
    </row>
    <row r="305" spans="1:7" x14ac:dyDescent="0.2">
      <c r="A305" s="71" t="s">
        <v>487</v>
      </c>
      <c r="B305" s="61">
        <v>832272</v>
      </c>
      <c r="C305" s="2" t="s">
        <v>268</v>
      </c>
      <c r="D305" s="12">
        <v>2014060238</v>
      </c>
      <c r="E305" s="39"/>
      <c r="F305" s="2"/>
      <c r="G305" s="46"/>
    </row>
    <row r="306" spans="1:7" ht="25.5" x14ac:dyDescent="0.2">
      <c r="A306" s="71" t="s">
        <v>342</v>
      </c>
      <c r="B306" s="61">
        <v>322532521</v>
      </c>
      <c r="C306" s="2" t="s">
        <v>253</v>
      </c>
      <c r="D306" s="12">
        <v>2014060276</v>
      </c>
      <c r="E306" s="39"/>
      <c r="F306" s="2"/>
      <c r="G306" s="46"/>
    </row>
    <row r="307" spans="1:7" x14ac:dyDescent="0.2">
      <c r="A307" s="71" t="s">
        <v>411</v>
      </c>
      <c r="B307" s="61">
        <v>296456857</v>
      </c>
      <c r="C307" s="2" t="s">
        <v>412</v>
      </c>
      <c r="D307" s="12">
        <v>2014060277</v>
      </c>
      <c r="E307" s="39"/>
      <c r="F307" s="2"/>
      <c r="G307" s="46"/>
    </row>
    <row r="308" spans="1:7" x14ac:dyDescent="0.2">
      <c r="A308" s="71" t="s">
        <v>488</v>
      </c>
      <c r="B308" s="61">
        <v>8750000</v>
      </c>
      <c r="C308" s="2" t="s">
        <v>300</v>
      </c>
      <c r="D308" s="12">
        <v>2014060281</v>
      </c>
      <c r="E308" s="39"/>
      <c r="F308" s="2"/>
      <c r="G308" s="46"/>
    </row>
    <row r="309" spans="1:7" x14ac:dyDescent="0.2">
      <c r="A309" s="71" t="s">
        <v>489</v>
      </c>
      <c r="B309" s="61">
        <v>1700000</v>
      </c>
      <c r="C309" s="2" t="s">
        <v>300</v>
      </c>
      <c r="D309" s="12">
        <v>2014060282</v>
      </c>
      <c r="E309" s="39"/>
      <c r="F309" s="2"/>
      <c r="G309" s="46"/>
    </row>
    <row r="310" spans="1:7" x14ac:dyDescent="0.2">
      <c r="A310" s="71" t="s">
        <v>490</v>
      </c>
      <c r="B310" s="61">
        <v>755036</v>
      </c>
      <c r="C310" s="2" t="s">
        <v>303</v>
      </c>
      <c r="D310" s="12">
        <v>2014060316</v>
      </c>
      <c r="E310" s="39"/>
      <c r="F310" s="2"/>
      <c r="G310" s="46"/>
    </row>
    <row r="311" spans="1:7" ht="25.5" x14ac:dyDescent="0.2">
      <c r="A311" s="71" t="s">
        <v>491</v>
      </c>
      <c r="B311" s="61">
        <v>5000000</v>
      </c>
      <c r="C311" s="2" t="s">
        <v>300</v>
      </c>
      <c r="D311" s="12">
        <v>2014060317</v>
      </c>
      <c r="E311" s="39"/>
      <c r="F311" s="2" t="s">
        <v>439</v>
      </c>
      <c r="G311" s="46"/>
    </row>
    <row r="312" spans="1:7" ht="25.5" x14ac:dyDescent="0.2">
      <c r="A312" s="71" t="s">
        <v>492</v>
      </c>
      <c r="B312" s="61">
        <v>5000000</v>
      </c>
      <c r="C312" s="2" t="s">
        <v>300</v>
      </c>
      <c r="D312" s="12">
        <v>2014060318</v>
      </c>
      <c r="E312" s="39"/>
      <c r="F312" s="2" t="s">
        <v>493</v>
      </c>
      <c r="G312" s="46"/>
    </row>
    <row r="313" spans="1:7" ht="25.5" x14ac:dyDescent="0.2">
      <c r="A313" s="71" t="s">
        <v>494</v>
      </c>
      <c r="B313" s="61">
        <v>5000000</v>
      </c>
      <c r="C313" s="2" t="s">
        <v>300</v>
      </c>
      <c r="D313" s="12">
        <v>2014060319</v>
      </c>
      <c r="E313" s="39"/>
      <c r="F313" s="2" t="s">
        <v>439</v>
      </c>
      <c r="G313" s="46"/>
    </row>
    <row r="314" spans="1:7" ht="25.5" x14ac:dyDescent="0.2">
      <c r="A314" s="71" t="s">
        <v>266</v>
      </c>
      <c r="B314" s="61">
        <v>5000000</v>
      </c>
      <c r="C314" s="2" t="s">
        <v>300</v>
      </c>
      <c r="D314" s="12">
        <v>2014060320</v>
      </c>
      <c r="E314" s="39"/>
      <c r="F314" s="2" t="s">
        <v>439</v>
      </c>
      <c r="G314" s="46"/>
    </row>
    <row r="315" spans="1:7" ht="25.5" x14ac:dyDescent="0.2">
      <c r="A315" s="71" t="s">
        <v>495</v>
      </c>
      <c r="B315" s="61">
        <v>5000000</v>
      </c>
      <c r="C315" s="2" t="s">
        <v>300</v>
      </c>
      <c r="D315" s="12">
        <v>2014060321</v>
      </c>
      <c r="E315" s="39"/>
      <c r="F315" s="2" t="s">
        <v>493</v>
      </c>
      <c r="G315" s="46"/>
    </row>
    <row r="316" spans="1:7" ht="25.5" x14ac:dyDescent="0.2">
      <c r="A316" s="71" t="s">
        <v>496</v>
      </c>
      <c r="B316" s="61">
        <v>5000000</v>
      </c>
      <c r="C316" s="2" t="s">
        <v>300</v>
      </c>
      <c r="D316" s="12">
        <v>2014060322</v>
      </c>
      <c r="E316" s="39"/>
      <c r="F316" s="2" t="s">
        <v>439</v>
      </c>
      <c r="G316" s="46"/>
    </row>
    <row r="317" spans="1:7" ht="25.5" x14ac:dyDescent="0.2">
      <c r="A317" s="71" t="s">
        <v>497</v>
      </c>
      <c r="B317" s="61">
        <v>5000000</v>
      </c>
      <c r="C317" s="2" t="s">
        <v>300</v>
      </c>
      <c r="D317" s="12">
        <v>2014060323</v>
      </c>
      <c r="E317" s="39"/>
      <c r="F317" s="2" t="s">
        <v>493</v>
      </c>
      <c r="G317" s="46"/>
    </row>
    <row r="318" spans="1:7" ht="25.5" x14ac:dyDescent="0.2">
      <c r="A318" s="71" t="s">
        <v>498</v>
      </c>
      <c r="B318" s="61">
        <v>5000000</v>
      </c>
      <c r="C318" s="2" t="s">
        <v>300</v>
      </c>
      <c r="D318" s="12">
        <v>2014060324</v>
      </c>
      <c r="E318" s="39"/>
      <c r="F318" s="2" t="s">
        <v>439</v>
      </c>
      <c r="G318" s="46"/>
    </row>
    <row r="319" spans="1:7" ht="25.5" x14ac:dyDescent="0.2">
      <c r="A319" s="71" t="s">
        <v>499</v>
      </c>
      <c r="B319" s="61">
        <v>5000000</v>
      </c>
      <c r="C319" s="2" t="s">
        <v>300</v>
      </c>
      <c r="D319" s="12">
        <v>2014060325</v>
      </c>
      <c r="E319" s="39"/>
      <c r="F319" s="2" t="s">
        <v>439</v>
      </c>
      <c r="G319" s="46"/>
    </row>
    <row r="320" spans="1:7" ht="25.5" x14ac:dyDescent="0.2">
      <c r="A320" s="71" t="s">
        <v>401</v>
      </c>
      <c r="B320" s="61">
        <v>5000000</v>
      </c>
      <c r="C320" s="2" t="s">
        <v>300</v>
      </c>
      <c r="D320" s="12">
        <v>2014060326</v>
      </c>
      <c r="E320" s="39"/>
      <c r="F320" s="2" t="s">
        <v>439</v>
      </c>
      <c r="G320" s="46"/>
    </row>
    <row r="321" spans="1:7" ht="25.5" x14ac:dyDescent="0.2">
      <c r="A321" s="71" t="s">
        <v>500</v>
      </c>
      <c r="B321" s="61">
        <v>5000000</v>
      </c>
      <c r="C321" s="2" t="s">
        <v>300</v>
      </c>
      <c r="D321" s="12">
        <v>2014060327</v>
      </c>
      <c r="E321" s="39"/>
      <c r="F321" s="2" t="s">
        <v>493</v>
      </c>
      <c r="G321" s="46"/>
    </row>
    <row r="322" spans="1:7" ht="25.5" x14ac:dyDescent="0.2">
      <c r="A322" s="71" t="s">
        <v>501</v>
      </c>
      <c r="B322" s="61">
        <v>5000000</v>
      </c>
      <c r="C322" s="2" t="s">
        <v>300</v>
      </c>
      <c r="D322" s="12">
        <v>2014060328</v>
      </c>
      <c r="E322" s="39"/>
      <c r="F322" s="2" t="s">
        <v>439</v>
      </c>
      <c r="G322" s="46"/>
    </row>
    <row r="323" spans="1:7" ht="25.5" x14ac:dyDescent="0.2">
      <c r="A323" s="71" t="s">
        <v>502</v>
      </c>
      <c r="B323" s="61">
        <v>5000000</v>
      </c>
      <c r="C323" s="2" t="s">
        <v>300</v>
      </c>
      <c r="D323" s="12">
        <v>2014060329</v>
      </c>
      <c r="E323" s="39"/>
      <c r="F323" s="2" t="s">
        <v>439</v>
      </c>
      <c r="G323" s="46"/>
    </row>
    <row r="324" spans="1:7" ht="25.5" x14ac:dyDescent="0.2">
      <c r="A324" s="71" t="s">
        <v>503</v>
      </c>
      <c r="B324" s="61">
        <v>5000000</v>
      </c>
      <c r="C324" s="2" t="s">
        <v>300</v>
      </c>
      <c r="D324" s="12">
        <v>2014060330</v>
      </c>
      <c r="E324" s="39"/>
      <c r="F324" s="2" t="s">
        <v>439</v>
      </c>
      <c r="G324" s="46"/>
    </row>
    <row r="325" spans="1:7" ht="25.5" x14ac:dyDescent="0.2">
      <c r="A325" s="71" t="s">
        <v>504</v>
      </c>
      <c r="B325" s="61">
        <v>5000000</v>
      </c>
      <c r="C325" s="2" t="s">
        <v>300</v>
      </c>
      <c r="D325" s="12">
        <v>2014060331</v>
      </c>
      <c r="E325" s="39"/>
      <c r="F325" s="2" t="s">
        <v>493</v>
      </c>
      <c r="G325" s="46"/>
    </row>
    <row r="326" spans="1:7" ht="25.5" x14ac:dyDescent="0.2">
      <c r="A326" s="71" t="s">
        <v>379</v>
      </c>
      <c r="B326" s="61">
        <v>5000000</v>
      </c>
      <c r="C326" s="2" t="s">
        <v>300</v>
      </c>
      <c r="D326" s="12">
        <v>2014060332</v>
      </c>
      <c r="E326" s="39"/>
      <c r="F326" s="2" t="s">
        <v>439</v>
      </c>
      <c r="G326" s="46"/>
    </row>
    <row r="327" spans="1:7" ht="25.5" x14ac:dyDescent="0.2">
      <c r="A327" s="71" t="s">
        <v>505</v>
      </c>
      <c r="B327" s="61">
        <v>5000000</v>
      </c>
      <c r="C327" s="2" t="s">
        <v>300</v>
      </c>
      <c r="D327" s="12">
        <v>2014060333</v>
      </c>
      <c r="E327" s="39"/>
      <c r="F327" s="2" t="s">
        <v>493</v>
      </c>
      <c r="G327" s="46"/>
    </row>
    <row r="328" spans="1:7" ht="25.5" x14ac:dyDescent="0.2">
      <c r="A328" s="71" t="s">
        <v>506</v>
      </c>
      <c r="B328" s="61">
        <v>5000000</v>
      </c>
      <c r="C328" s="2" t="s">
        <v>300</v>
      </c>
      <c r="D328" s="12">
        <v>2014060334</v>
      </c>
      <c r="E328" s="39"/>
      <c r="F328" s="2" t="s">
        <v>439</v>
      </c>
      <c r="G328" s="46"/>
    </row>
    <row r="329" spans="1:7" ht="25.5" x14ac:dyDescent="0.2">
      <c r="A329" s="71" t="s">
        <v>507</v>
      </c>
      <c r="B329" s="61">
        <v>5000000</v>
      </c>
      <c r="C329" s="2" t="s">
        <v>300</v>
      </c>
      <c r="D329" s="12">
        <v>2014060335</v>
      </c>
      <c r="E329" s="39"/>
      <c r="F329" s="2" t="s">
        <v>493</v>
      </c>
      <c r="G329" s="46"/>
    </row>
    <row r="330" spans="1:7" ht="25.5" x14ac:dyDescent="0.2">
      <c r="A330" s="71" t="s">
        <v>38</v>
      </c>
      <c r="B330" s="61">
        <v>5000000</v>
      </c>
      <c r="C330" s="2" t="s">
        <v>300</v>
      </c>
      <c r="D330" s="12">
        <v>2014060336</v>
      </c>
      <c r="E330" s="39"/>
      <c r="F330" s="2" t="s">
        <v>439</v>
      </c>
      <c r="G330" s="46"/>
    </row>
    <row r="331" spans="1:7" ht="25.5" x14ac:dyDescent="0.2">
      <c r="A331" s="71" t="s">
        <v>508</v>
      </c>
      <c r="B331" s="61">
        <v>5000000</v>
      </c>
      <c r="C331" s="2" t="s">
        <v>300</v>
      </c>
      <c r="D331" s="12">
        <v>2014060337</v>
      </c>
      <c r="E331" s="39"/>
      <c r="F331" s="2" t="s">
        <v>493</v>
      </c>
      <c r="G331" s="46"/>
    </row>
    <row r="332" spans="1:7" ht="25.5" x14ac:dyDescent="0.2">
      <c r="A332" s="71" t="s">
        <v>509</v>
      </c>
      <c r="B332" s="61">
        <v>5000000</v>
      </c>
      <c r="C332" s="2" t="s">
        <v>300</v>
      </c>
      <c r="D332" s="12">
        <v>2014060338</v>
      </c>
      <c r="E332" s="39"/>
      <c r="F332" s="2" t="s">
        <v>493</v>
      </c>
      <c r="G332" s="46"/>
    </row>
    <row r="333" spans="1:7" x14ac:dyDescent="0.2">
      <c r="A333" s="71" t="s">
        <v>510</v>
      </c>
      <c r="B333" s="61">
        <v>500000</v>
      </c>
      <c r="C333" s="2" t="s">
        <v>268</v>
      </c>
      <c r="D333" s="12">
        <v>2014060438</v>
      </c>
      <c r="E333" s="39"/>
      <c r="F333" s="2"/>
      <c r="G333" s="46"/>
    </row>
    <row r="334" spans="1:7" x14ac:dyDescent="0.2">
      <c r="A334" s="71" t="s">
        <v>280</v>
      </c>
      <c r="B334" s="61">
        <v>281679</v>
      </c>
      <c r="C334" s="2" t="s">
        <v>226</v>
      </c>
      <c r="D334" s="12">
        <v>2014060444</v>
      </c>
      <c r="E334" s="39"/>
      <c r="F334" s="2"/>
      <c r="G334" s="46"/>
    </row>
    <row r="335" spans="1:7" x14ac:dyDescent="0.2">
      <c r="A335" s="71" t="s">
        <v>511</v>
      </c>
      <c r="B335" s="61">
        <v>7253998</v>
      </c>
      <c r="C335" s="2" t="s">
        <v>512</v>
      </c>
      <c r="D335" s="12">
        <v>2014060578</v>
      </c>
      <c r="E335" s="39"/>
      <c r="F335" s="2"/>
      <c r="G335" s="46"/>
    </row>
    <row r="336" spans="1:7" x14ac:dyDescent="0.2">
      <c r="A336" s="71" t="s">
        <v>513</v>
      </c>
      <c r="B336" s="61">
        <v>31638112</v>
      </c>
      <c r="C336" s="2" t="s">
        <v>514</v>
      </c>
      <c r="D336" s="12">
        <v>2014060579</v>
      </c>
      <c r="E336" s="39"/>
      <c r="F336" s="2"/>
      <c r="G336" s="46"/>
    </row>
    <row r="337" spans="1:7" x14ac:dyDescent="0.2">
      <c r="A337" s="71" t="s">
        <v>515</v>
      </c>
      <c r="B337" s="61">
        <v>256487</v>
      </c>
      <c r="C337" s="2" t="s">
        <v>226</v>
      </c>
      <c r="D337" s="12">
        <v>2014060581</v>
      </c>
      <c r="E337" s="39"/>
      <c r="F337" s="2"/>
      <c r="G337" s="46"/>
    </row>
    <row r="338" spans="1:7" x14ac:dyDescent="0.2">
      <c r="A338" s="71" t="s">
        <v>516</v>
      </c>
      <c r="B338" s="61">
        <v>299000</v>
      </c>
      <c r="C338" s="2" t="s">
        <v>300</v>
      </c>
      <c r="D338" s="12">
        <v>2014060283</v>
      </c>
      <c r="E338" s="39"/>
      <c r="F338" s="2"/>
      <c r="G338" s="46"/>
    </row>
    <row r="339" spans="1:7" x14ac:dyDescent="0.2">
      <c r="A339" s="71" t="s">
        <v>517</v>
      </c>
      <c r="B339" s="61">
        <f>((((14996733+1519264)+6975217)+170271)+1940253)+510080</f>
        <v>26111818</v>
      </c>
      <c r="C339" s="2" t="s">
        <v>518</v>
      </c>
      <c r="D339" s="2"/>
      <c r="E339" s="39"/>
      <c r="F339" s="2"/>
      <c r="G339" s="46"/>
    </row>
    <row r="340" spans="1:7" x14ac:dyDescent="0.2">
      <c r="A340" s="71" t="s">
        <v>519</v>
      </c>
      <c r="B340" s="61">
        <v>183234</v>
      </c>
      <c r="C340" s="2" t="s">
        <v>518</v>
      </c>
      <c r="D340" s="2"/>
      <c r="E340" s="39"/>
      <c r="F340" s="2"/>
      <c r="G340" s="46"/>
    </row>
    <row r="341" spans="1:7" x14ac:dyDescent="0.2">
      <c r="A341" s="71" t="s">
        <v>520</v>
      </c>
      <c r="B341" s="61">
        <f>(((550000+160000)+620000)+80000)+400000</f>
        <v>1810000</v>
      </c>
      <c r="C341" s="2" t="s">
        <v>518</v>
      </c>
      <c r="D341" s="2"/>
      <c r="E341" s="39"/>
      <c r="F341" s="2"/>
      <c r="G341" s="46"/>
    </row>
    <row r="342" spans="1:7" x14ac:dyDescent="0.2">
      <c r="A342" s="71" t="s">
        <v>521</v>
      </c>
      <c r="B342" s="61">
        <f>((((17618115+2402195)+973990)+1605862)+819694)+8244265</f>
        <v>31664121</v>
      </c>
      <c r="C342" s="2" t="s">
        <v>518</v>
      </c>
      <c r="D342" s="2"/>
      <c r="E342" s="39"/>
      <c r="F342" s="2"/>
      <c r="G342" s="46"/>
    </row>
    <row r="343" spans="1:7" ht="25.5" x14ac:dyDescent="0.2">
      <c r="A343" s="71" t="s">
        <v>522</v>
      </c>
      <c r="B343" s="61">
        <f>(((((((((((5071638+1967007)+1851628)+2491837)+1003092)+2698875)+3502717)+5176450)+2542847)+27294)+123440)+568770)+1081203</f>
        <v>28106798</v>
      </c>
      <c r="C343" s="2" t="s">
        <v>518</v>
      </c>
      <c r="D343" s="2"/>
      <c r="E343" s="39"/>
      <c r="F343" s="2"/>
      <c r="G343" s="46"/>
    </row>
    <row r="344" spans="1:7" ht="25.5" x14ac:dyDescent="0.2">
      <c r="A344" s="71" t="s">
        <v>523</v>
      </c>
      <c r="B344" s="61">
        <f>((((30596587+1076482)+3702863)+141485)+3524337)+15444956</f>
        <v>54486710</v>
      </c>
      <c r="C344" s="2" t="s">
        <v>518</v>
      </c>
      <c r="D344" s="2"/>
      <c r="E344" s="39"/>
      <c r="F344" s="2"/>
      <c r="G344" s="46"/>
    </row>
    <row r="345" spans="1:7" x14ac:dyDescent="0.2">
      <c r="A345" s="71" t="s">
        <v>524</v>
      </c>
      <c r="B345" s="61">
        <f>(4243065+806186)+6082483</f>
        <v>11131734</v>
      </c>
      <c r="C345" s="2" t="s">
        <v>518</v>
      </c>
      <c r="D345" s="2"/>
      <c r="E345" s="39"/>
      <c r="F345" s="2"/>
      <c r="G345" s="46"/>
    </row>
    <row r="346" spans="1:7" x14ac:dyDescent="0.2">
      <c r="A346" s="71" t="s">
        <v>525</v>
      </c>
      <c r="B346" s="61">
        <f>(((1299312+98254)+678241)+472414)+972103</f>
        <v>3520324</v>
      </c>
      <c r="C346" s="2" t="s">
        <v>518</v>
      </c>
      <c r="D346" s="2"/>
      <c r="E346" s="39"/>
      <c r="F346" s="2"/>
      <c r="G346" s="46"/>
    </row>
    <row r="347" spans="1:7" x14ac:dyDescent="0.2">
      <c r="A347" s="71" t="s">
        <v>526</v>
      </c>
      <c r="B347" s="61">
        <f>749150+252271</f>
        <v>1001421</v>
      </c>
      <c r="C347" s="2" t="s">
        <v>518</v>
      </c>
      <c r="D347" s="2"/>
      <c r="E347" s="39"/>
      <c r="F347" s="2"/>
      <c r="G347" s="46"/>
    </row>
    <row r="348" spans="1:7" x14ac:dyDescent="0.2">
      <c r="A348" s="71" t="s">
        <v>527</v>
      </c>
      <c r="B348" s="61">
        <f>3986431+117902</f>
        <v>4104333</v>
      </c>
      <c r="C348" s="2" t="s">
        <v>518</v>
      </c>
      <c r="D348" s="2"/>
      <c r="E348" s="39"/>
      <c r="F348" s="2"/>
      <c r="G348" s="46"/>
    </row>
    <row r="349" spans="1:7" x14ac:dyDescent="0.2">
      <c r="A349" s="71" t="s">
        <v>528</v>
      </c>
      <c r="B349" s="61">
        <f>(((700427+101493)+20874)+43266)+35189</f>
        <v>901249</v>
      </c>
      <c r="C349" s="2" t="s">
        <v>518</v>
      </c>
      <c r="D349" s="2"/>
      <c r="E349" s="39"/>
      <c r="F349" s="2"/>
      <c r="G349" s="46"/>
    </row>
    <row r="350" spans="1:7" x14ac:dyDescent="0.2">
      <c r="A350" s="71" t="s">
        <v>529</v>
      </c>
      <c r="B350" s="61">
        <f>74456+369220</f>
        <v>443676</v>
      </c>
      <c r="C350" s="2" t="s">
        <v>518</v>
      </c>
      <c r="D350" s="2"/>
      <c r="E350" s="39"/>
      <c r="F350" s="2"/>
      <c r="G350" s="46"/>
    </row>
    <row r="351" spans="1:7" x14ac:dyDescent="0.2">
      <c r="A351" s="71" t="s">
        <v>530</v>
      </c>
      <c r="B351" s="61">
        <f>407673+50237</f>
        <v>457910</v>
      </c>
      <c r="C351" s="2" t="s">
        <v>518</v>
      </c>
      <c r="D351" s="2"/>
      <c r="E351" s="39"/>
      <c r="F351" s="2"/>
      <c r="G351" s="46"/>
    </row>
    <row r="352" spans="1:7" x14ac:dyDescent="0.2">
      <c r="A352" s="71" t="s">
        <v>531</v>
      </c>
      <c r="B352" s="61">
        <f>((((124053+606499)+183568)+356309)+4088127)+20039</f>
        <v>5378595</v>
      </c>
      <c r="C352" s="2" t="s">
        <v>518</v>
      </c>
      <c r="D352" s="2"/>
      <c r="E352" s="39"/>
      <c r="F352" s="2"/>
      <c r="G352" s="46"/>
    </row>
    <row r="353" spans="1:7" ht="25.5" x14ac:dyDescent="0.2">
      <c r="A353" s="71" t="s">
        <v>532</v>
      </c>
      <c r="B353" s="61">
        <f>1100000+300000</f>
        <v>1400000</v>
      </c>
      <c r="C353" s="2" t="s">
        <v>518</v>
      </c>
      <c r="D353" s="2"/>
      <c r="E353" s="39"/>
      <c r="F353" s="2"/>
      <c r="G353" s="46"/>
    </row>
    <row r="354" spans="1:7" x14ac:dyDescent="0.2">
      <c r="A354" s="71" t="s">
        <v>533</v>
      </c>
      <c r="B354" s="61">
        <f>(3000000+1300000)+400000</f>
        <v>4700000</v>
      </c>
      <c r="C354" s="2" t="s">
        <v>518</v>
      </c>
      <c r="D354" s="2"/>
      <c r="E354" s="39"/>
      <c r="F354" s="2"/>
      <c r="G354" s="46"/>
    </row>
    <row r="355" spans="1:7" x14ac:dyDescent="0.2">
      <c r="A355" s="71" t="s">
        <v>534</v>
      </c>
      <c r="B355" s="61">
        <f>((((((((((5261861+1757216)+1757216)+1757216)+(((135425+45141)+45141)+45141))+(((1118209+406271)+406271)+406271))+(((387438+106610)+106610)+106610))+(((609310+199728)+199728)+199728))+(((8368910+3137495)+3137495)+3137495))+(((180970+40053)+40053)+40053))+(((1793428+433234)+433234)+433234))+(((3520898+1174200)+1174200)+1174200)</f>
        <v>43276293</v>
      </c>
      <c r="C355" s="2" t="s">
        <v>518</v>
      </c>
      <c r="D355" s="2"/>
      <c r="E355" s="39"/>
      <c r="F355" s="2"/>
      <c r="G355" s="46"/>
    </row>
    <row r="356" spans="1:7" x14ac:dyDescent="0.2">
      <c r="A356" s="71" t="s">
        <v>535</v>
      </c>
      <c r="B356" s="61">
        <f>((((761760+88400)+12750)+68780)+671390)+58000</f>
        <v>1661080</v>
      </c>
      <c r="C356" s="2" t="s">
        <v>518</v>
      </c>
      <c r="D356" s="2"/>
      <c r="E356" s="39"/>
      <c r="F356" s="2"/>
      <c r="G356" s="46"/>
    </row>
    <row r="357" spans="1:7" x14ac:dyDescent="0.2">
      <c r="A357" s="71" t="s">
        <v>536</v>
      </c>
      <c r="B357" s="61">
        <f>(1416798+69825)+665053</f>
        <v>2151676</v>
      </c>
      <c r="C357" s="2" t="s">
        <v>518</v>
      </c>
      <c r="D357" s="2"/>
      <c r="E357" s="39"/>
      <c r="F357" s="2"/>
      <c r="G357" s="46"/>
    </row>
    <row r="358" spans="1:7" x14ac:dyDescent="0.2">
      <c r="A358" s="71" t="s">
        <v>537</v>
      </c>
      <c r="B358" s="61">
        <f>(70000+75600)+251147</f>
        <v>396747</v>
      </c>
      <c r="C358" s="2" t="s">
        <v>518</v>
      </c>
      <c r="D358" s="2"/>
      <c r="E358" s="39"/>
      <c r="F358" s="2"/>
      <c r="G358" s="46"/>
    </row>
    <row r="359" spans="1:7" x14ac:dyDescent="0.2">
      <c r="A359" s="71" t="s">
        <v>538</v>
      </c>
      <c r="B359" s="61">
        <v>188226</v>
      </c>
      <c r="C359" s="2" t="s">
        <v>518</v>
      </c>
      <c r="D359" s="2"/>
      <c r="E359" s="39"/>
      <c r="F359" s="2"/>
      <c r="G359" s="46"/>
    </row>
    <row r="360" spans="1:7" x14ac:dyDescent="0.2">
      <c r="A360" s="71" t="s">
        <v>539</v>
      </c>
      <c r="B360" s="61">
        <v>283351</v>
      </c>
      <c r="C360" s="2" t="s">
        <v>518</v>
      </c>
      <c r="D360" s="2"/>
      <c r="E360" s="39"/>
      <c r="F360" s="2"/>
      <c r="G360" s="46"/>
    </row>
    <row r="361" spans="1:7" x14ac:dyDescent="0.2">
      <c r="A361" s="71" t="s">
        <v>540</v>
      </c>
      <c r="B361" s="61">
        <f>(((((((23145004+11527557)+1109986)+(671585+49057350))+(149664+3931906))+(2782954+109611))+(6524660+121089))+(17424+886537))+(583959+33394302)</f>
        <v>134013588</v>
      </c>
      <c r="C361" s="2" t="s">
        <v>518</v>
      </c>
      <c r="D361" s="2"/>
      <c r="E361" s="39"/>
      <c r="F361" s="2"/>
      <c r="G361" s="46"/>
    </row>
    <row r="362" spans="1:7" x14ac:dyDescent="0.2">
      <c r="A362" s="71" t="s">
        <v>541</v>
      </c>
      <c r="B362" s="61">
        <f>(((((((22947728+9742414)+1089356)+47909827)+3506501)+2782954)+6524660)+886537)+32367975</f>
        <v>127757952</v>
      </c>
      <c r="C362" s="2" t="s">
        <v>518</v>
      </c>
      <c r="D362" s="2"/>
      <c r="E362" s="39"/>
      <c r="F362" s="2"/>
      <c r="G362" s="46"/>
    </row>
    <row r="363" spans="1:7" x14ac:dyDescent="0.2">
      <c r="A363" s="71" t="s">
        <v>542</v>
      </c>
      <c r="B363" s="61">
        <f>((((((5589776+178862)+12577574)+787142)+363976)+1588708)+221636)+6070042</f>
        <v>27377716</v>
      </c>
      <c r="C363" s="2" t="s">
        <v>518</v>
      </c>
      <c r="D363" s="2"/>
      <c r="E363" s="39"/>
      <c r="F363" s="2"/>
      <c r="G363" s="46"/>
    </row>
    <row r="364" spans="1:7" x14ac:dyDescent="0.2">
      <c r="A364" s="71"/>
      <c r="B364" s="61"/>
      <c r="C364" s="2"/>
      <c r="D364" s="2"/>
      <c r="E364" s="39"/>
      <c r="F364" s="2"/>
      <c r="G364" s="46"/>
    </row>
    <row r="365" spans="1:7" x14ac:dyDescent="0.2">
      <c r="A365" s="71"/>
      <c r="B365" s="61">
        <f>SUM(B2:B363)</f>
        <v>4394590905.7600002</v>
      </c>
      <c r="C365" s="2"/>
      <c r="D365" s="12"/>
      <c r="E365" s="39"/>
      <c r="F365" s="2"/>
      <c r="G365" s="46"/>
    </row>
    <row r="366" spans="1:7" x14ac:dyDescent="0.2">
      <c r="A366" s="71"/>
      <c r="B366" s="61"/>
      <c r="C366" s="2"/>
      <c r="D366" s="12"/>
      <c r="E366" s="39"/>
      <c r="F366" s="2"/>
      <c r="G366" s="46"/>
    </row>
    <row r="367" spans="1:7" x14ac:dyDescent="0.2">
      <c r="A367" s="71"/>
      <c r="B367" s="61"/>
      <c r="C367" s="2"/>
      <c r="D367" s="12"/>
      <c r="E367" s="39"/>
      <c r="F367" s="2"/>
      <c r="G367" s="46"/>
    </row>
    <row r="368" spans="1:7" x14ac:dyDescent="0.2">
      <c r="A368" s="71" t="s">
        <v>543</v>
      </c>
      <c r="B368" s="61">
        <f>'2012'!B14</f>
        <v>10309686</v>
      </c>
      <c r="C368" s="2"/>
      <c r="D368" s="12"/>
      <c r="E368" s="39"/>
      <c r="F368" s="2"/>
      <c r="G368" s="46"/>
    </row>
    <row r="369" spans="1:7" x14ac:dyDescent="0.2">
      <c r="A369" s="71" t="s">
        <v>544</v>
      </c>
      <c r="B369" s="61">
        <f>'2013'!B56</f>
        <v>424642619</v>
      </c>
      <c r="C369" s="2"/>
      <c r="D369" s="12"/>
      <c r="E369" s="39"/>
      <c r="F369" s="2"/>
      <c r="G369" s="46"/>
    </row>
    <row r="370" spans="1:7" x14ac:dyDescent="0.2">
      <c r="A370" s="71" t="s">
        <v>545</v>
      </c>
      <c r="B370" s="61">
        <f>B365</f>
        <v>4394590905.7600002</v>
      </c>
      <c r="C370" s="2"/>
      <c r="D370" s="12"/>
      <c r="E370" s="39"/>
      <c r="F370" s="2"/>
      <c r="G370" s="46"/>
    </row>
    <row r="371" spans="1:7" x14ac:dyDescent="0.2">
      <c r="A371" s="71" t="s">
        <v>546</v>
      </c>
      <c r="B371" s="61">
        <f>'sentencias y prestaciones'!C66</f>
        <v>178253731</v>
      </c>
      <c r="C371" s="2"/>
      <c r="D371" s="12"/>
      <c r="E371" s="39"/>
      <c r="F371" s="2"/>
      <c r="G371" s="46"/>
    </row>
    <row r="372" spans="1:7" ht="25.5" x14ac:dyDescent="0.2">
      <c r="A372" s="41" t="s">
        <v>547</v>
      </c>
      <c r="B372" s="44">
        <f>SUM(B368:B371)</f>
        <v>5007796941.7600002</v>
      </c>
      <c r="C372" s="2"/>
      <c r="D372" s="12"/>
      <c r="E372" s="39"/>
      <c r="F372" s="2"/>
      <c r="G372" s="46"/>
    </row>
    <row r="373" spans="1:7" x14ac:dyDescent="0.2">
      <c r="A373" s="71"/>
      <c r="B373" s="61"/>
      <c r="C373" s="2"/>
      <c r="D373" s="12"/>
      <c r="E373" s="39"/>
      <c r="F373" s="2"/>
      <c r="G373" s="46"/>
    </row>
    <row r="374" spans="1:7" x14ac:dyDescent="0.2">
      <c r="A374" s="71"/>
      <c r="B374" s="61"/>
      <c r="C374" s="2"/>
      <c r="D374" s="12"/>
      <c r="E374" s="39"/>
      <c r="F374" s="2"/>
      <c r="G374" s="46"/>
    </row>
    <row r="375" spans="1:7" x14ac:dyDescent="0.2">
      <c r="A375" s="71"/>
      <c r="B375" s="61">
        <f>4394590905.76+6608235514</f>
        <v>11002826419.76</v>
      </c>
      <c r="C375" s="2"/>
      <c r="D375" s="12"/>
      <c r="E375" s="39"/>
      <c r="F375" s="2"/>
      <c r="G375" s="46"/>
    </row>
    <row r="376" spans="1:7" x14ac:dyDescent="0.2">
      <c r="A376" s="71"/>
      <c r="B376" s="61"/>
      <c r="C376" s="2"/>
      <c r="D376" s="12"/>
      <c r="E376" s="39"/>
      <c r="F376" s="2"/>
      <c r="G376" s="46"/>
    </row>
    <row r="377" spans="1:7" x14ac:dyDescent="0.2">
      <c r="A377" s="71"/>
      <c r="B377" s="61"/>
      <c r="C377" s="2"/>
      <c r="D377" s="12"/>
      <c r="E377" s="39"/>
      <c r="F377" s="2"/>
      <c r="G377" s="46"/>
    </row>
    <row r="378" spans="1:7" x14ac:dyDescent="0.2">
      <c r="A378" s="71"/>
      <c r="B378" s="61"/>
      <c r="C378" s="2"/>
      <c r="D378" s="12"/>
      <c r="E378" s="39"/>
      <c r="F378" s="2"/>
      <c r="G378" s="46"/>
    </row>
    <row r="379" spans="1:7" x14ac:dyDescent="0.2">
      <c r="A379" s="71"/>
      <c r="B379" s="61"/>
      <c r="C379" s="2"/>
      <c r="D379" s="12"/>
      <c r="E379" s="39"/>
      <c r="F379" s="2"/>
      <c r="G379" s="46"/>
    </row>
    <row r="380" spans="1:7" x14ac:dyDescent="0.2">
      <c r="A380" s="71"/>
      <c r="B380" s="61"/>
      <c r="C380" s="2"/>
      <c r="D380" s="12"/>
      <c r="E380" s="39"/>
      <c r="F380" s="2"/>
      <c r="G380" s="46"/>
    </row>
    <row r="381" spans="1:7" x14ac:dyDescent="0.2">
      <c r="A381" s="71"/>
      <c r="B381" s="61"/>
      <c r="C381" s="2"/>
      <c r="D381" s="12"/>
      <c r="E381" s="39"/>
      <c r="F381" s="2"/>
      <c r="G381" s="46"/>
    </row>
    <row r="382" spans="1:7" x14ac:dyDescent="0.2">
      <c r="A382" s="71"/>
      <c r="B382" s="61"/>
      <c r="C382" s="2"/>
      <c r="D382" s="12"/>
      <c r="E382" s="39"/>
      <c r="F382" s="2"/>
      <c r="G382" s="46"/>
    </row>
    <row r="383" spans="1:7" x14ac:dyDescent="0.2">
      <c r="A383" s="71"/>
      <c r="B383" s="61"/>
      <c r="C383" s="2"/>
      <c r="D383" s="12"/>
      <c r="E383" s="39"/>
      <c r="F383" s="2"/>
      <c r="G383" s="46"/>
    </row>
    <row r="384" spans="1:7" x14ac:dyDescent="0.2">
      <c r="A384" s="71"/>
      <c r="B384" s="61"/>
      <c r="C384" s="2"/>
      <c r="D384" s="12"/>
      <c r="E384" s="39"/>
      <c r="F384" s="2"/>
      <c r="G384" s="46"/>
    </row>
    <row r="385" spans="1:7" x14ac:dyDescent="0.2">
      <c r="A385" s="71"/>
      <c r="B385" s="61"/>
      <c r="C385" s="2"/>
      <c r="D385" s="12"/>
      <c r="E385" s="39"/>
      <c r="F385" s="2"/>
      <c r="G385" s="46"/>
    </row>
    <row r="386" spans="1:7" x14ac:dyDescent="0.2">
      <c r="A386" s="71"/>
      <c r="B386" s="61"/>
      <c r="C386" s="2"/>
      <c r="D386" s="12"/>
      <c r="E386" s="39"/>
      <c r="F386" s="2"/>
      <c r="G386" s="46"/>
    </row>
    <row r="387" spans="1:7" x14ac:dyDescent="0.2">
      <c r="A387" s="71"/>
      <c r="B387" s="61"/>
      <c r="C387" s="2"/>
      <c r="D387" s="12"/>
      <c r="E387" s="39"/>
      <c r="F387" s="2"/>
      <c r="G387" s="46"/>
    </row>
    <row r="388" spans="1:7" x14ac:dyDescent="0.2">
      <c r="A388" s="71"/>
      <c r="B388" s="61"/>
      <c r="C388" s="2"/>
      <c r="D388" s="12"/>
      <c r="E388" s="39"/>
      <c r="F388" s="2"/>
      <c r="G388" s="46"/>
    </row>
    <row r="389" spans="1:7" x14ac:dyDescent="0.2">
      <c r="A389" s="71"/>
      <c r="B389" s="61"/>
      <c r="C389" s="2"/>
      <c r="D389" s="12"/>
      <c r="E389" s="39"/>
      <c r="F389" s="2"/>
      <c r="G389" s="46"/>
    </row>
    <row r="390" spans="1:7" x14ac:dyDescent="0.2">
      <c r="A390" s="71"/>
      <c r="B390" s="61"/>
      <c r="C390" s="2"/>
      <c r="D390" s="12"/>
      <c r="E390" s="39"/>
      <c r="F390" s="2"/>
      <c r="G390" s="46"/>
    </row>
    <row r="391" spans="1:7" x14ac:dyDescent="0.2">
      <c r="A391" s="71"/>
      <c r="B391" s="61"/>
      <c r="C391" s="2"/>
      <c r="D391" s="12"/>
      <c r="E391" s="39"/>
      <c r="F391" s="2"/>
      <c r="G391" s="46"/>
    </row>
    <row r="392" spans="1:7" x14ac:dyDescent="0.2">
      <c r="A392" s="71"/>
      <c r="B392" s="61"/>
      <c r="C392" s="2"/>
      <c r="D392" s="12"/>
      <c r="E392" s="39"/>
      <c r="F392" s="2"/>
      <c r="G392" s="46"/>
    </row>
    <row r="393" spans="1:7" x14ac:dyDescent="0.2">
      <c r="A393" s="71"/>
      <c r="B393" s="61"/>
      <c r="C393" s="2"/>
      <c r="D393" s="12"/>
      <c r="E393" s="39"/>
      <c r="F393" s="2"/>
      <c r="G393" s="46"/>
    </row>
    <row r="394" spans="1:7" x14ac:dyDescent="0.2">
      <c r="A394" s="71"/>
      <c r="B394" s="61"/>
      <c r="C394" s="2"/>
      <c r="D394" s="12"/>
      <c r="E394" s="39"/>
      <c r="F394" s="2"/>
      <c r="G394" s="46"/>
    </row>
    <row r="395" spans="1:7" x14ac:dyDescent="0.2">
      <c r="A395" s="71"/>
      <c r="B395" s="61"/>
      <c r="C395" s="2"/>
      <c r="D395" s="12"/>
      <c r="E395" s="39"/>
      <c r="F395" s="2"/>
      <c r="G395" s="46"/>
    </row>
    <row r="396" spans="1:7" x14ac:dyDescent="0.2">
      <c r="A396" s="71"/>
      <c r="B396" s="61"/>
      <c r="C396" s="2"/>
      <c r="D396" s="12"/>
      <c r="E396" s="39"/>
      <c r="F396" s="2"/>
      <c r="G396" s="46"/>
    </row>
    <row r="397" spans="1:7" x14ac:dyDescent="0.2">
      <c r="A397" s="71"/>
      <c r="B397" s="61"/>
      <c r="C397" s="2"/>
      <c r="D397" s="12"/>
      <c r="E397" s="39"/>
      <c r="F397" s="2"/>
      <c r="G397" s="46"/>
    </row>
    <row r="398" spans="1:7" x14ac:dyDescent="0.2">
      <c r="A398" s="71"/>
      <c r="B398" s="61"/>
      <c r="C398" s="2"/>
      <c r="D398" s="12"/>
      <c r="E398" s="39"/>
      <c r="F398" s="2"/>
      <c r="G398" s="46"/>
    </row>
    <row r="399" spans="1:7" x14ac:dyDescent="0.2">
      <c r="A399" s="71"/>
      <c r="B399" s="61"/>
      <c r="C399" s="2"/>
      <c r="D399" s="12"/>
      <c r="E399" s="39"/>
      <c r="F399" s="2"/>
      <c r="G399" s="46"/>
    </row>
    <row r="400" spans="1:7" x14ac:dyDescent="0.2">
      <c r="A400" s="71"/>
      <c r="B400" s="61"/>
      <c r="C400" s="2"/>
      <c r="D400" s="12"/>
      <c r="E400" s="39"/>
      <c r="F400" s="2"/>
      <c r="G400" s="46"/>
    </row>
    <row r="401" spans="1:7" x14ac:dyDescent="0.2">
      <c r="A401" s="71"/>
      <c r="B401" s="61"/>
      <c r="C401" s="2"/>
      <c r="D401" s="12"/>
      <c r="E401" s="39"/>
      <c r="F401" s="2"/>
      <c r="G401" s="46"/>
    </row>
    <row r="402" spans="1:7" x14ac:dyDescent="0.2">
      <c r="A402" s="71"/>
      <c r="B402" s="61"/>
      <c r="C402" s="2"/>
      <c r="D402" s="12"/>
      <c r="E402" s="39"/>
      <c r="F402" s="2"/>
      <c r="G402" s="46"/>
    </row>
    <row r="403" spans="1:7" x14ac:dyDescent="0.2">
      <c r="A403" s="71"/>
      <c r="B403" s="61"/>
      <c r="C403" s="2"/>
      <c r="D403" s="12"/>
      <c r="E403" s="39"/>
      <c r="F403" s="2"/>
      <c r="G403" s="46"/>
    </row>
    <row r="404" spans="1:7" x14ac:dyDescent="0.2">
      <c r="A404" s="71"/>
      <c r="B404" s="61"/>
      <c r="C404" s="2"/>
      <c r="D404" s="12"/>
      <c r="E404" s="39"/>
      <c r="F404" s="2"/>
      <c r="G404" s="46"/>
    </row>
    <row r="405" spans="1:7" x14ac:dyDescent="0.2">
      <c r="A405" s="71"/>
      <c r="B405" s="61"/>
      <c r="C405" s="2"/>
      <c r="D405" s="12"/>
      <c r="E405" s="39"/>
      <c r="F405" s="2"/>
      <c r="G405" s="46"/>
    </row>
    <row r="406" spans="1:7" x14ac:dyDescent="0.2">
      <c r="A406" s="71"/>
      <c r="B406" s="61"/>
      <c r="C406" s="2"/>
      <c r="D406" s="12"/>
      <c r="E406" s="39"/>
      <c r="F406" s="2"/>
      <c r="G406" s="46"/>
    </row>
    <row r="407" spans="1:7" x14ac:dyDescent="0.2">
      <c r="A407" s="71"/>
      <c r="B407" s="61"/>
      <c r="C407" s="2"/>
      <c r="D407" s="12"/>
      <c r="E407" s="39"/>
      <c r="F407" s="2"/>
      <c r="G407" s="46"/>
    </row>
    <row r="408" spans="1:7" x14ac:dyDescent="0.2">
      <c r="A408" s="71"/>
      <c r="B408" s="61"/>
      <c r="C408" s="2"/>
      <c r="D408" s="12"/>
      <c r="E408" s="39"/>
      <c r="F408" s="2"/>
      <c r="G408" s="46"/>
    </row>
    <row r="409" spans="1:7" x14ac:dyDescent="0.2">
      <c r="A409" s="71"/>
      <c r="B409" s="61"/>
      <c r="C409" s="2"/>
      <c r="D409" s="12"/>
      <c r="E409" s="39"/>
      <c r="F409" s="2"/>
      <c r="G409" s="46"/>
    </row>
    <row r="410" spans="1:7" x14ac:dyDescent="0.2">
      <c r="A410" s="71"/>
      <c r="B410" s="61"/>
      <c r="C410" s="2"/>
      <c r="D410" s="12"/>
      <c r="E410" s="39"/>
      <c r="F410" s="2"/>
      <c r="G410" s="46"/>
    </row>
    <row r="411" spans="1:7" x14ac:dyDescent="0.2">
      <c r="A411" s="71"/>
      <c r="B411" s="61"/>
      <c r="C411" s="2"/>
      <c r="D411" s="12"/>
      <c r="E411" s="39"/>
      <c r="F411" s="2"/>
      <c r="G411" s="46"/>
    </row>
    <row r="412" spans="1:7" x14ac:dyDescent="0.2">
      <c r="A412" s="71"/>
      <c r="B412" s="61"/>
      <c r="C412" s="2"/>
      <c r="D412" s="12"/>
      <c r="E412" s="39"/>
      <c r="F412" s="2"/>
      <c r="G412" s="46"/>
    </row>
    <row r="413" spans="1:7" x14ac:dyDescent="0.2">
      <c r="A413" s="71"/>
      <c r="B413" s="61"/>
      <c r="C413" s="2"/>
      <c r="D413" s="12"/>
      <c r="E413" s="39"/>
      <c r="F413" s="2"/>
      <c r="G413" s="46"/>
    </row>
    <row r="414" spans="1:7" x14ac:dyDescent="0.2">
      <c r="A414" s="71"/>
      <c r="B414" s="61"/>
      <c r="C414" s="2"/>
      <c r="D414" s="12"/>
      <c r="E414" s="39"/>
      <c r="F414" s="2"/>
      <c r="G414" s="46"/>
    </row>
    <row r="415" spans="1:7" x14ac:dyDescent="0.2">
      <c r="A415" s="71"/>
      <c r="B415" s="61"/>
      <c r="C415" s="2"/>
      <c r="D415" s="12"/>
      <c r="E415" s="39"/>
      <c r="F415" s="2"/>
      <c r="G415" s="46"/>
    </row>
    <row r="416" spans="1:7" x14ac:dyDescent="0.2">
      <c r="A416" s="71"/>
      <c r="B416" s="61"/>
      <c r="C416" s="2"/>
      <c r="D416" s="12"/>
      <c r="E416" s="39"/>
      <c r="F416" s="2"/>
      <c r="G416" s="46"/>
    </row>
    <row r="417" spans="1:7" x14ac:dyDescent="0.2">
      <c r="A417" s="71"/>
      <c r="B417" s="61"/>
      <c r="C417" s="2"/>
      <c r="D417" s="12"/>
      <c r="E417" s="39"/>
      <c r="F417" s="2"/>
      <c r="G417" s="46"/>
    </row>
    <row r="418" spans="1:7" x14ac:dyDescent="0.2">
      <c r="A418" s="71"/>
      <c r="B418" s="61"/>
      <c r="C418" s="2"/>
      <c r="D418" s="12"/>
      <c r="E418" s="39"/>
      <c r="F418" s="2"/>
      <c r="G418" s="46"/>
    </row>
    <row r="419" spans="1:7" x14ac:dyDescent="0.2">
      <c r="A419" s="71"/>
      <c r="B419" s="61"/>
      <c r="C419" s="2"/>
      <c r="D419" s="12"/>
      <c r="E419" s="39"/>
      <c r="F419" s="2"/>
      <c r="G419" s="46"/>
    </row>
    <row r="420" spans="1:7" x14ac:dyDescent="0.2">
      <c r="A420" s="71"/>
      <c r="B420" s="61"/>
      <c r="C420" s="2"/>
      <c r="D420" s="12"/>
      <c r="E420" s="39"/>
      <c r="F420" s="2"/>
      <c r="G420" s="46"/>
    </row>
    <row r="421" spans="1:7" x14ac:dyDescent="0.2">
      <c r="A421" s="71"/>
      <c r="B421" s="61"/>
      <c r="C421" s="2"/>
      <c r="D421" s="12"/>
      <c r="E421" s="39"/>
      <c r="F421" s="2"/>
      <c r="G421" s="46"/>
    </row>
    <row r="422" spans="1:7" x14ac:dyDescent="0.2">
      <c r="A422" s="71"/>
      <c r="B422" s="61"/>
      <c r="C422" s="2"/>
      <c r="D422" s="12"/>
      <c r="E422" s="39"/>
      <c r="F422" s="2"/>
      <c r="G422" s="46"/>
    </row>
    <row r="423" spans="1:7" x14ac:dyDescent="0.2">
      <c r="A423" s="71"/>
      <c r="B423" s="61"/>
      <c r="C423" s="2"/>
      <c r="D423" s="12"/>
      <c r="E423" s="39"/>
      <c r="F423" s="2"/>
      <c r="G423" s="46"/>
    </row>
    <row r="424" spans="1:7" x14ac:dyDescent="0.2">
      <c r="A424" s="71"/>
      <c r="B424" s="61"/>
      <c r="C424" s="2"/>
      <c r="D424" s="12"/>
      <c r="E424" s="39"/>
      <c r="F424" s="2"/>
      <c r="G424" s="46"/>
    </row>
    <row r="425" spans="1:7" x14ac:dyDescent="0.2">
      <c r="A425" s="71"/>
      <c r="B425" s="61"/>
      <c r="C425" s="2"/>
      <c r="D425" s="12"/>
      <c r="E425" s="39"/>
      <c r="F425" s="2"/>
      <c r="G425" s="46"/>
    </row>
    <row r="426" spans="1:7" x14ac:dyDescent="0.2">
      <c r="A426" s="71"/>
      <c r="B426" s="61"/>
      <c r="C426" s="2"/>
      <c r="D426" s="12"/>
      <c r="E426" s="39"/>
      <c r="F426" s="2"/>
      <c r="G426" s="46"/>
    </row>
    <row r="427" spans="1:7" x14ac:dyDescent="0.2">
      <c r="A427" s="71"/>
      <c r="B427" s="61"/>
      <c r="C427" s="2"/>
      <c r="D427" s="12"/>
      <c r="E427" s="39"/>
      <c r="F427" s="2"/>
      <c r="G427" s="46"/>
    </row>
    <row r="428" spans="1:7" x14ac:dyDescent="0.2">
      <c r="A428" s="71"/>
      <c r="B428" s="61"/>
      <c r="C428" s="2"/>
      <c r="D428" s="12"/>
      <c r="E428" s="39"/>
      <c r="F428" s="2"/>
      <c r="G428" s="46"/>
    </row>
    <row r="429" spans="1:7" x14ac:dyDescent="0.2">
      <c r="A429" s="71"/>
      <c r="B429" s="61"/>
      <c r="C429" s="2"/>
      <c r="D429" s="12"/>
      <c r="E429" s="39"/>
      <c r="F429" s="2"/>
      <c r="G429" s="46"/>
    </row>
    <row r="430" spans="1:7" x14ac:dyDescent="0.2">
      <c r="A430" s="71"/>
      <c r="B430" s="61"/>
      <c r="C430" s="2"/>
      <c r="D430" s="12"/>
      <c r="E430" s="39"/>
      <c r="F430" s="2"/>
      <c r="G430" s="46"/>
    </row>
    <row r="431" spans="1:7" x14ac:dyDescent="0.2">
      <c r="A431" s="71"/>
      <c r="B431" s="61"/>
      <c r="C431" s="2"/>
      <c r="D431" s="12"/>
      <c r="E431" s="39"/>
      <c r="F431" s="2"/>
      <c r="G431" s="46"/>
    </row>
    <row r="432" spans="1:7" x14ac:dyDescent="0.2">
      <c r="A432" s="71"/>
      <c r="B432" s="61"/>
      <c r="C432" s="2"/>
      <c r="D432" s="12"/>
      <c r="E432" s="39"/>
      <c r="F432" s="2"/>
      <c r="G432" s="46"/>
    </row>
    <row r="433" spans="1:7" x14ac:dyDescent="0.2">
      <c r="A433" s="71"/>
      <c r="B433" s="61"/>
      <c r="C433" s="2"/>
      <c r="D433" s="12"/>
      <c r="E433" s="39"/>
      <c r="F433" s="2"/>
      <c r="G433" s="46"/>
    </row>
    <row r="434" spans="1:7" x14ac:dyDescent="0.2">
      <c r="A434" s="71"/>
      <c r="B434" s="61"/>
      <c r="C434" s="2"/>
      <c r="D434" s="12"/>
      <c r="E434" s="39"/>
      <c r="F434" s="2"/>
      <c r="G434" s="46"/>
    </row>
    <row r="435" spans="1:7" x14ac:dyDescent="0.2">
      <c r="A435" s="71"/>
      <c r="B435" s="61"/>
      <c r="C435" s="2"/>
      <c r="D435" s="12"/>
      <c r="E435" s="39"/>
      <c r="F435" s="2"/>
      <c r="G435" s="46"/>
    </row>
  </sheetData>
  <autoFilter ref="A1:G36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7.140625" defaultRowHeight="12.75" customHeight="1" x14ac:dyDescent="0.2"/>
  <cols>
    <col min="1" max="1" width="41.85546875" customWidth="1"/>
    <col min="2" max="2" width="16.85546875" customWidth="1"/>
    <col min="3" max="3" width="35.28515625" customWidth="1"/>
    <col min="4" max="4" width="14.85546875" customWidth="1"/>
    <col min="5" max="5" width="7.7109375" customWidth="1"/>
    <col min="6" max="6" width="31.7109375" customWidth="1"/>
    <col min="7" max="7" width="19.42578125" customWidth="1"/>
  </cols>
  <sheetData>
    <row r="1" spans="1:7" x14ac:dyDescent="0.2">
      <c r="A1" s="24" t="s">
        <v>548</v>
      </c>
      <c r="B1" s="24" t="s">
        <v>549</v>
      </c>
      <c r="C1" s="17" t="s">
        <v>222</v>
      </c>
      <c r="D1" s="55" t="s">
        <v>223</v>
      </c>
      <c r="E1" s="43" t="s">
        <v>550</v>
      </c>
      <c r="F1" s="65" t="s">
        <v>224</v>
      </c>
      <c r="G1" s="32"/>
    </row>
    <row r="2" spans="1:7" x14ac:dyDescent="0.2">
      <c r="A2" s="100" t="s">
        <v>551</v>
      </c>
      <c r="B2" s="18">
        <v>30000</v>
      </c>
      <c r="C2" s="69" t="s">
        <v>233</v>
      </c>
      <c r="D2" s="69">
        <v>2013040065</v>
      </c>
      <c r="E2" s="21"/>
      <c r="F2" s="74"/>
      <c r="G2" s="89"/>
    </row>
    <row r="3" spans="1:7" x14ac:dyDescent="0.2">
      <c r="A3" s="14" t="s">
        <v>552</v>
      </c>
      <c r="B3" s="18">
        <v>30000</v>
      </c>
      <c r="C3" s="69" t="s">
        <v>233</v>
      </c>
      <c r="D3" s="45">
        <v>2013040066</v>
      </c>
      <c r="E3" s="21"/>
      <c r="F3" s="74"/>
      <c r="G3" s="89"/>
    </row>
    <row r="4" spans="1:7" x14ac:dyDescent="0.2">
      <c r="A4" s="14" t="s">
        <v>553</v>
      </c>
      <c r="B4" s="18">
        <v>30000</v>
      </c>
      <c r="C4" s="74" t="s">
        <v>233</v>
      </c>
      <c r="D4" s="45">
        <v>2013040078</v>
      </c>
      <c r="E4" s="21"/>
      <c r="F4" s="74"/>
      <c r="G4" s="89"/>
    </row>
    <row r="5" spans="1:7" x14ac:dyDescent="0.2">
      <c r="A5" s="14" t="s">
        <v>554</v>
      </c>
      <c r="B5" s="18">
        <v>30000</v>
      </c>
      <c r="C5" s="74" t="s">
        <v>233</v>
      </c>
      <c r="D5" s="45">
        <v>2013040079</v>
      </c>
      <c r="E5" s="21"/>
      <c r="F5" s="74"/>
      <c r="G5" s="89"/>
    </row>
    <row r="6" spans="1:7" x14ac:dyDescent="0.2">
      <c r="A6" s="14" t="s">
        <v>555</v>
      </c>
      <c r="B6" s="18">
        <v>139695</v>
      </c>
      <c r="C6" s="74" t="s">
        <v>412</v>
      </c>
      <c r="D6" s="45">
        <v>2013041041</v>
      </c>
      <c r="E6" s="21"/>
      <c r="F6" s="74"/>
      <c r="G6" s="89"/>
    </row>
    <row r="7" spans="1:7" x14ac:dyDescent="0.2">
      <c r="A7" s="14" t="s">
        <v>556</v>
      </c>
      <c r="B7" s="18">
        <v>288270</v>
      </c>
      <c r="C7" s="74" t="s">
        <v>412</v>
      </c>
      <c r="D7" s="45">
        <v>2013041044</v>
      </c>
      <c r="E7" s="21"/>
      <c r="F7" s="74"/>
      <c r="G7" s="89"/>
    </row>
    <row r="8" spans="1:7" x14ac:dyDescent="0.2">
      <c r="A8" s="14" t="s">
        <v>557</v>
      </c>
      <c r="B8" s="18">
        <v>30000</v>
      </c>
      <c r="C8" s="74" t="s">
        <v>233</v>
      </c>
      <c r="D8" s="45">
        <v>2013050434</v>
      </c>
      <c r="E8" s="21"/>
      <c r="F8" s="74"/>
      <c r="G8" s="89"/>
    </row>
    <row r="9" spans="1:7" x14ac:dyDescent="0.2">
      <c r="A9" s="14" t="s">
        <v>558</v>
      </c>
      <c r="B9" s="18">
        <v>30000</v>
      </c>
      <c r="C9" s="74" t="s">
        <v>233</v>
      </c>
      <c r="D9" s="45">
        <v>2013050435</v>
      </c>
      <c r="E9" s="21"/>
      <c r="F9" s="74"/>
      <c r="G9" s="89"/>
    </row>
    <row r="10" spans="1:7" x14ac:dyDescent="0.2">
      <c r="A10" s="14" t="s">
        <v>559</v>
      </c>
      <c r="B10" s="18">
        <v>659364</v>
      </c>
      <c r="C10" s="74" t="s">
        <v>560</v>
      </c>
      <c r="D10" s="45">
        <v>2013050563</v>
      </c>
      <c r="E10" s="21"/>
      <c r="F10" s="74"/>
      <c r="G10" s="89"/>
    </row>
    <row r="11" spans="1:7" x14ac:dyDescent="0.2">
      <c r="A11" s="14" t="s">
        <v>561</v>
      </c>
      <c r="B11" s="18">
        <v>445646</v>
      </c>
      <c r="C11" s="74" t="s">
        <v>233</v>
      </c>
      <c r="D11" s="45">
        <v>2013051105</v>
      </c>
      <c r="E11" s="21"/>
      <c r="F11" s="74" t="s">
        <v>368</v>
      </c>
      <c r="G11" s="89"/>
    </row>
    <row r="12" spans="1:7" x14ac:dyDescent="0.2">
      <c r="A12" s="14" t="s">
        <v>229</v>
      </c>
      <c r="B12" s="18">
        <v>40000000</v>
      </c>
      <c r="C12" s="74" t="s">
        <v>230</v>
      </c>
      <c r="D12" s="45">
        <v>2013120050</v>
      </c>
      <c r="E12" s="21"/>
      <c r="F12" s="1" t="s">
        <v>231</v>
      </c>
      <c r="G12" s="89"/>
    </row>
    <row r="13" spans="1:7" x14ac:dyDescent="0.2">
      <c r="A13" s="5" t="s">
        <v>7</v>
      </c>
      <c r="B13" s="18">
        <v>61658180</v>
      </c>
      <c r="C13" s="74" t="s">
        <v>560</v>
      </c>
      <c r="D13" s="67">
        <v>2013120794</v>
      </c>
      <c r="E13" s="59"/>
      <c r="F13" s="2" t="s">
        <v>562</v>
      </c>
      <c r="G13" s="46"/>
    </row>
    <row r="14" spans="1:7" x14ac:dyDescent="0.2">
      <c r="A14" s="71" t="s">
        <v>563</v>
      </c>
      <c r="B14" s="85">
        <v>1381390</v>
      </c>
      <c r="C14" s="95" t="s">
        <v>253</v>
      </c>
      <c r="D14" s="12">
        <v>2013030066</v>
      </c>
      <c r="E14" s="39"/>
      <c r="F14" s="2"/>
      <c r="G14" s="46"/>
    </row>
    <row r="15" spans="1:7" x14ac:dyDescent="0.2">
      <c r="A15" s="71" t="s">
        <v>564</v>
      </c>
      <c r="B15" s="61">
        <v>30000</v>
      </c>
      <c r="C15" s="2" t="s">
        <v>233</v>
      </c>
      <c r="D15" s="12">
        <v>2013040065</v>
      </c>
      <c r="E15" s="39"/>
      <c r="F15" s="2"/>
      <c r="G15" s="46"/>
    </row>
    <row r="16" spans="1:7" x14ac:dyDescent="0.2">
      <c r="A16" s="71" t="s">
        <v>565</v>
      </c>
      <c r="B16" s="61">
        <v>30000</v>
      </c>
      <c r="C16" s="2" t="s">
        <v>233</v>
      </c>
      <c r="D16" s="12">
        <v>2013040066</v>
      </c>
      <c r="E16" s="39"/>
      <c r="F16" s="2"/>
      <c r="G16" s="46"/>
    </row>
    <row r="17" spans="1:7" x14ac:dyDescent="0.2">
      <c r="A17" s="71" t="s">
        <v>566</v>
      </c>
      <c r="B17" s="61">
        <v>30000</v>
      </c>
      <c r="C17" s="2" t="s">
        <v>233</v>
      </c>
      <c r="D17" s="12">
        <v>2013040078</v>
      </c>
      <c r="E17" s="39"/>
      <c r="F17" s="2"/>
      <c r="G17" s="46"/>
    </row>
    <row r="18" spans="1:7" x14ac:dyDescent="0.2">
      <c r="A18" s="71" t="s">
        <v>567</v>
      </c>
      <c r="B18" s="61">
        <v>30000</v>
      </c>
      <c r="C18" s="2" t="s">
        <v>233</v>
      </c>
      <c r="D18" s="12">
        <v>2013040079</v>
      </c>
      <c r="E18" s="39"/>
      <c r="F18" s="2"/>
      <c r="G18" s="46"/>
    </row>
    <row r="19" spans="1:7" x14ac:dyDescent="0.2">
      <c r="A19" s="71" t="s">
        <v>568</v>
      </c>
      <c r="B19" s="61">
        <v>139695</v>
      </c>
      <c r="C19" s="2" t="s">
        <v>412</v>
      </c>
      <c r="D19" s="12">
        <v>2013041041</v>
      </c>
      <c r="E19" s="39"/>
      <c r="F19" s="2"/>
      <c r="G19" s="46"/>
    </row>
    <row r="20" spans="1:7" x14ac:dyDescent="0.2">
      <c r="A20" s="71" t="s">
        <v>569</v>
      </c>
      <c r="B20" s="61">
        <v>288270</v>
      </c>
      <c r="C20" s="2" t="s">
        <v>412</v>
      </c>
      <c r="D20" s="12">
        <v>2013041044</v>
      </c>
      <c r="E20" s="39"/>
      <c r="F20" s="2"/>
      <c r="G20" s="46"/>
    </row>
    <row r="21" spans="1:7" x14ac:dyDescent="0.2">
      <c r="A21" s="71" t="s">
        <v>570</v>
      </c>
      <c r="B21" s="61">
        <v>30000</v>
      </c>
      <c r="C21" s="2" t="s">
        <v>233</v>
      </c>
      <c r="D21" s="12">
        <v>2013050434</v>
      </c>
      <c r="E21" s="39"/>
      <c r="F21" s="2"/>
      <c r="G21" s="46"/>
    </row>
    <row r="22" spans="1:7" x14ac:dyDescent="0.2">
      <c r="A22" s="71" t="s">
        <v>571</v>
      </c>
      <c r="B22" s="61">
        <v>30000</v>
      </c>
      <c r="C22" s="2" t="s">
        <v>233</v>
      </c>
      <c r="D22" s="12">
        <v>2013050435</v>
      </c>
      <c r="E22" s="39"/>
      <c r="F22" s="2"/>
      <c r="G22" s="46"/>
    </row>
    <row r="23" spans="1:7" x14ac:dyDescent="0.2">
      <c r="A23" s="4" t="s">
        <v>572</v>
      </c>
      <c r="B23" s="61">
        <v>445646</v>
      </c>
      <c r="C23" s="2" t="s">
        <v>233</v>
      </c>
      <c r="D23" s="12">
        <v>2013051105</v>
      </c>
      <c r="E23" s="39"/>
      <c r="F23" s="2"/>
      <c r="G23" s="46"/>
    </row>
    <row r="24" spans="1:7" x14ac:dyDescent="0.2">
      <c r="A24" s="4" t="s">
        <v>573</v>
      </c>
      <c r="B24" s="61">
        <v>40000000</v>
      </c>
      <c r="C24" s="2" t="s">
        <v>300</v>
      </c>
      <c r="D24" s="12">
        <v>2013120050</v>
      </c>
      <c r="E24" s="39"/>
      <c r="F24" s="2"/>
      <c r="G24" s="46"/>
    </row>
    <row r="25" spans="1:7" x14ac:dyDescent="0.2">
      <c r="A25" s="4" t="s">
        <v>574</v>
      </c>
      <c r="B25" s="61">
        <v>8500000</v>
      </c>
      <c r="C25" s="2" t="s">
        <v>253</v>
      </c>
      <c r="D25" s="12">
        <v>2013120096</v>
      </c>
      <c r="E25" s="39"/>
      <c r="F25" s="2"/>
      <c r="G25" s="46"/>
    </row>
    <row r="26" spans="1:7" ht="25.5" x14ac:dyDescent="0.2">
      <c r="A26" s="4" t="s">
        <v>423</v>
      </c>
      <c r="B26" s="61">
        <v>510400</v>
      </c>
      <c r="C26" s="2" t="s">
        <v>253</v>
      </c>
      <c r="D26" s="12">
        <v>2013120980</v>
      </c>
      <c r="E26" s="39"/>
      <c r="F26" s="2"/>
      <c r="G26" s="46"/>
    </row>
    <row r="27" spans="1:7" x14ac:dyDescent="0.2">
      <c r="A27" s="4" t="s">
        <v>575</v>
      </c>
      <c r="B27" s="61">
        <v>226400</v>
      </c>
      <c r="C27" s="2" t="s">
        <v>414</v>
      </c>
      <c r="D27" s="12">
        <v>2013120985</v>
      </c>
      <c r="E27" s="39"/>
      <c r="F27" s="2"/>
      <c r="G27" s="46"/>
    </row>
    <row r="28" spans="1:7" x14ac:dyDescent="0.2">
      <c r="A28" s="71" t="s">
        <v>576</v>
      </c>
      <c r="B28" s="61">
        <v>1900000</v>
      </c>
      <c r="C28" s="2" t="s">
        <v>253</v>
      </c>
      <c r="D28" s="12">
        <v>2013121188</v>
      </c>
      <c r="E28" s="39"/>
      <c r="F28" s="2"/>
      <c r="G28" s="46"/>
    </row>
    <row r="29" spans="1:7" x14ac:dyDescent="0.2">
      <c r="A29" s="4" t="s">
        <v>577</v>
      </c>
      <c r="B29" s="61">
        <v>571560</v>
      </c>
      <c r="C29" s="2" t="s">
        <v>253</v>
      </c>
      <c r="D29" s="12">
        <v>2013121261</v>
      </c>
      <c r="E29" s="39"/>
      <c r="F29" s="2"/>
      <c r="G29" s="46"/>
    </row>
    <row r="30" spans="1:7" ht="38.25" x14ac:dyDescent="0.2">
      <c r="A30" s="4" t="s">
        <v>578</v>
      </c>
      <c r="B30" s="61">
        <v>313200</v>
      </c>
      <c r="C30" s="2" t="s">
        <v>253</v>
      </c>
      <c r="D30" s="12">
        <v>2013121316</v>
      </c>
      <c r="E30" s="39"/>
      <c r="F30" s="2" t="s">
        <v>579</v>
      </c>
      <c r="G30" s="46" t="s">
        <v>580</v>
      </c>
    </row>
    <row r="31" spans="1:7" x14ac:dyDescent="0.2">
      <c r="A31" s="4" t="s">
        <v>577</v>
      </c>
      <c r="B31" s="61">
        <v>617880</v>
      </c>
      <c r="C31" s="2" t="s">
        <v>253</v>
      </c>
      <c r="D31" s="12">
        <v>2013121365</v>
      </c>
      <c r="E31" s="39"/>
      <c r="F31" s="2"/>
      <c r="G31" s="46"/>
    </row>
    <row r="32" spans="1:7" x14ac:dyDescent="0.2">
      <c r="A32" s="4" t="s">
        <v>396</v>
      </c>
      <c r="B32" s="61">
        <v>148109</v>
      </c>
      <c r="C32" s="2" t="s">
        <v>253</v>
      </c>
      <c r="D32" s="12">
        <v>2013121413</v>
      </c>
      <c r="E32" s="39"/>
      <c r="F32" s="2"/>
      <c r="G32" s="46"/>
    </row>
    <row r="33" spans="1:7" x14ac:dyDescent="0.2">
      <c r="A33" s="4" t="s">
        <v>581</v>
      </c>
      <c r="B33" s="61">
        <v>3480580</v>
      </c>
      <c r="C33" s="2" t="s">
        <v>253</v>
      </c>
      <c r="D33" s="12">
        <v>2013121420</v>
      </c>
      <c r="E33" s="39"/>
      <c r="F33" s="2"/>
      <c r="G33" s="46"/>
    </row>
    <row r="34" spans="1:7" ht="25.5" x14ac:dyDescent="0.2">
      <c r="A34" s="4" t="s">
        <v>577</v>
      </c>
      <c r="B34" s="61">
        <v>2814400</v>
      </c>
      <c r="C34" s="2" t="s">
        <v>253</v>
      </c>
      <c r="D34" s="12">
        <v>2013121464</v>
      </c>
      <c r="E34" s="39"/>
      <c r="F34" s="2" t="s">
        <v>582</v>
      </c>
      <c r="G34" s="46"/>
    </row>
    <row r="35" spans="1:7" x14ac:dyDescent="0.2">
      <c r="A35" s="53" t="s">
        <v>583</v>
      </c>
      <c r="B35" s="61">
        <v>300800</v>
      </c>
      <c r="C35" s="92" t="s">
        <v>253</v>
      </c>
      <c r="D35" s="92">
        <v>2013121465</v>
      </c>
      <c r="E35" s="39"/>
      <c r="F35" s="2"/>
      <c r="G35" s="46"/>
    </row>
    <row r="36" spans="1:7" x14ac:dyDescent="0.2">
      <c r="A36" s="53" t="s">
        <v>583</v>
      </c>
      <c r="B36" s="61">
        <v>300800</v>
      </c>
      <c r="C36" s="92" t="s">
        <v>253</v>
      </c>
      <c r="D36" s="12">
        <v>2013121468</v>
      </c>
      <c r="E36" s="39"/>
      <c r="F36" s="2"/>
      <c r="G36" s="46"/>
    </row>
    <row r="37" spans="1:7" x14ac:dyDescent="0.2">
      <c r="A37" s="53" t="s">
        <v>584</v>
      </c>
      <c r="B37" s="61">
        <v>2932400</v>
      </c>
      <c r="C37" s="92" t="s">
        <v>233</v>
      </c>
      <c r="D37" s="92">
        <v>2013121515</v>
      </c>
      <c r="E37" s="39"/>
      <c r="F37" s="2"/>
      <c r="G37" s="46"/>
    </row>
    <row r="38" spans="1:7" x14ac:dyDescent="0.2">
      <c r="A38" s="53" t="s">
        <v>584</v>
      </c>
      <c r="B38" s="61">
        <v>2000000</v>
      </c>
      <c r="C38" s="92" t="s">
        <v>233</v>
      </c>
      <c r="D38" s="92">
        <v>2013121517</v>
      </c>
      <c r="E38" s="39"/>
      <c r="F38" s="2"/>
      <c r="G38" s="46"/>
    </row>
    <row r="39" spans="1:7" x14ac:dyDescent="0.2">
      <c r="A39" s="53" t="s">
        <v>585</v>
      </c>
      <c r="B39" s="61">
        <v>5396602</v>
      </c>
      <c r="C39" s="92" t="s">
        <v>253</v>
      </c>
      <c r="D39" s="92">
        <v>2013121519</v>
      </c>
      <c r="E39" s="39"/>
      <c r="F39" s="2"/>
      <c r="G39" s="46"/>
    </row>
    <row r="40" spans="1:7" ht="27" customHeight="1" x14ac:dyDescent="0.2">
      <c r="A40" s="53" t="s">
        <v>586</v>
      </c>
      <c r="B40" s="61">
        <v>550000</v>
      </c>
      <c r="C40" s="2" t="s">
        <v>253</v>
      </c>
      <c r="D40" s="92">
        <v>2013121530</v>
      </c>
      <c r="E40" s="39"/>
      <c r="F40" s="2"/>
      <c r="G40" s="46"/>
    </row>
    <row r="41" spans="1:7" x14ac:dyDescent="0.2">
      <c r="A41" s="71" t="s">
        <v>587</v>
      </c>
      <c r="B41" s="61">
        <v>14000000</v>
      </c>
      <c r="C41" s="2" t="s">
        <v>253</v>
      </c>
      <c r="D41" s="77">
        <v>2013121532</v>
      </c>
      <c r="E41" s="39"/>
      <c r="F41" s="2" t="s">
        <v>588</v>
      </c>
      <c r="G41" s="46"/>
    </row>
    <row r="42" spans="1:7" x14ac:dyDescent="0.2">
      <c r="A42" s="71" t="s">
        <v>589</v>
      </c>
      <c r="B42" s="61">
        <v>1500000</v>
      </c>
      <c r="C42" s="92" t="s">
        <v>253</v>
      </c>
      <c r="D42" s="12">
        <v>2013121566</v>
      </c>
      <c r="E42" s="39"/>
      <c r="F42" s="2"/>
      <c r="G42" s="46"/>
    </row>
    <row r="43" spans="1:7" x14ac:dyDescent="0.2">
      <c r="A43" s="71" t="s">
        <v>590</v>
      </c>
      <c r="B43" s="61">
        <v>430000</v>
      </c>
      <c r="C43" s="2" t="s">
        <v>253</v>
      </c>
      <c r="D43" s="12">
        <v>2013121579</v>
      </c>
      <c r="E43" s="39"/>
      <c r="F43" s="2"/>
      <c r="G43" s="46"/>
    </row>
    <row r="44" spans="1:7" x14ac:dyDescent="0.2">
      <c r="A44" s="4" t="s">
        <v>591</v>
      </c>
      <c r="B44" s="61">
        <v>131128644</v>
      </c>
      <c r="C44" s="2" t="s">
        <v>253</v>
      </c>
      <c r="D44" s="12">
        <v>2013121513</v>
      </c>
      <c r="E44" s="39"/>
      <c r="F44" s="2"/>
      <c r="G44" s="46"/>
    </row>
    <row r="45" spans="1:7" x14ac:dyDescent="0.2">
      <c r="A45" s="4" t="s">
        <v>584</v>
      </c>
      <c r="B45" s="61">
        <v>2932400</v>
      </c>
      <c r="C45" s="2" t="s">
        <v>253</v>
      </c>
      <c r="D45" s="12">
        <v>2013121515</v>
      </c>
      <c r="E45" s="39"/>
      <c r="F45" s="2"/>
      <c r="G45" s="46"/>
    </row>
    <row r="46" spans="1:7" x14ac:dyDescent="0.2">
      <c r="A46" s="4" t="s">
        <v>584</v>
      </c>
      <c r="B46" s="61">
        <v>2000000</v>
      </c>
      <c r="C46" s="2" t="s">
        <v>253</v>
      </c>
      <c r="D46" s="12">
        <v>2013121517</v>
      </c>
      <c r="E46" s="39"/>
      <c r="F46" s="2"/>
      <c r="G46" s="46"/>
    </row>
    <row r="47" spans="1:7" ht="25.5" x14ac:dyDescent="0.2">
      <c r="A47" s="4" t="s">
        <v>586</v>
      </c>
      <c r="B47" s="61">
        <v>550000</v>
      </c>
      <c r="C47" s="2" t="s">
        <v>253</v>
      </c>
      <c r="D47" s="12">
        <v>2013121530</v>
      </c>
      <c r="E47" s="39"/>
      <c r="F47" s="2"/>
      <c r="G47" s="46"/>
    </row>
    <row r="48" spans="1:7" x14ac:dyDescent="0.2">
      <c r="A48" s="4" t="s">
        <v>592</v>
      </c>
      <c r="B48" s="61">
        <v>1796500</v>
      </c>
      <c r="C48" s="2" t="s">
        <v>253</v>
      </c>
      <c r="D48" s="12">
        <v>2013121544</v>
      </c>
      <c r="E48" s="39"/>
      <c r="F48" s="2"/>
      <c r="G48" s="46"/>
    </row>
    <row r="49" spans="1:7" ht="25.5" x14ac:dyDescent="0.2">
      <c r="A49" s="4" t="s">
        <v>593</v>
      </c>
      <c r="B49" s="61">
        <v>1060000</v>
      </c>
      <c r="C49" s="2" t="s">
        <v>253</v>
      </c>
      <c r="D49" s="12">
        <v>2013121568</v>
      </c>
      <c r="E49" s="39"/>
      <c r="F49" s="2"/>
      <c r="G49" s="46"/>
    </row>
    <row r="50" spans="1:7" x14ac:dyDescent="0.2">
      <c r="A50" s="4" t="s">
        <v>594</v>
      </c>
      <c r="B50" s="61">
        <v>4096882</v>
      </c>
      <c r="C50" s="2" t="s">
        <v>253</v>
      </c>
      <c r="D50" s="12">
        <v>2013121570</v>
      </c>
      <c r="E50" s="39"/>
      <c r="F50" s="2"/>
      <c r="G50" s="46"/>
    </row>
    <row r="51" spans="1:7" x14ac:dyDescent="0.2">
      <c r="A51" s="4" t="s">
        <v>590</v>
      </c>
      <c r="B51" s="61">
        <v>430000</v>
      </c>
      <c r="C51" s="2" t="s">
        <v>253</v>
      </c>
      <c r="D51" s="12">
        <v>2013121579</v>
      </c>
      <c r="E51" s="39"/>
      <c r="F51" s="2"/>
      <c r="G51" s="46"/>
    </row>
    <row r="52" spans="1:7" x14ac:dyDescent="0.2">
      <c r="A52" s="4" t="s">
        <v>392</v>
      </c>
      <c r="B52" s="61">
        <v>9307065</v>
      </c>
      <c r="C52" s="2" t="s">
        <v>253</v>
      </c>
      <c r="D52" s="12">
        <v>2013121653</v>
      </c>
      <c r="E52" s="39"/>
      <c r="F52" s="2"/>
      <c r="G52" s="46"/>
    </row>
    <row r="53" spans="1:7" x14ac:dyDescent="0.2">
      <c r="A53" s="4" t="s">
        <v>396</v>
      </c>
      <c r="B53" s="61">
        <v>19041841</v>
      </c>
      <c r="C53" s="2" t="s">
        <v>253</v>
      </c>
      <c r="D53" s="12">
        <v>2013121665</v>
      </c>
      <c r="E53" s="39"/>
      <c r="F53" s="2"/>
      <c r="G53" s="46"/>
    </row>
    <row r="54" spans="1:7" x14ac:dyDescent="0.2">
      <c r="A54" s="71" t="s">
        <v>595</v>
      </c>
      <c r="B54" s="61">
        <v>30000000</v>
      </c>
      <c r="C54" s="92" t="s">
        <v>253</v>
      </c>
      <c r="D54" s="12">
        <v>2013121770</v>
      </c>
      <c r="E54" s="39"/>
      <c r="F54" s="2" t="s">
        <v>231</v>
      </c>
      <c r="G54" s="46"/>
    </row>
    <row r="55" spans="1:7" x14ac:dyDescent="0.2">
      <c r="A55" s="4" t="s">
        <v>595</v>
      </c>
      <c r="B55" s="61">
        <v>30000000</v>
      </c>
      <c r="C55" s="2" t="s">
        <v>412</v>
      </c>
      <c r="D55" s="12">
        <v>2013121770</v>
      </c>
      <c r="E55" s="39"/>
      <c r="F55" s="2"/>
      <c r="G55" s="46"/>
    </row>
    <row r="56" spans="1:7" x14ac:dyDescent="0.2">
      <c r="A56" s="76"/>
      <c r="B56" s="93">
        <f>SUM(B2:B55)</f>
        <v>424642619</v>
      </c>
      <c r="C56" s="81"/>
      <c r="D56" s="81"/>
      <c r="E56" s="64"/>
      <c r="F56" s="81"/>
      <c r="G56" s="8"/>
    </row>
    <row r="57" spans="1:7" x14ac:dyDescent="0.2">
      <c r="A57" s="14"/>
      <c r="B57" s="18"/>
      <c r="C57" s="74"/>
      <c r="D57" s="45"/>
      <c r="E57" s="21"/>
      <c r="F57" s="74"/>
      <c r="G57" s="38"/>
    </row>
    <row r="58" spans="1:7" x14ac:dyDescent="0.2">
      <c r="A58" s="14"/>
      <c r="B58" s="42"/>
      <c r="C58" s="69"/>
      <c r="D58" s="74"/>
      <c r="E58" s="21"/>
      <c r="F58" s="74"/>
      <c r="G58" s="38"/>
    </row>
    <row r="59" spans="1:7" x14ac:dyDescent="0.2">
      <c r="A59" s="14"/>
      <c r="B59" s="42"/>
      <c r="C59" s="74"/>
      <c r="D59" s="74"/>
      <c r="E59" s="21"/>
      <c r="F59" s="74"/>
      <c r="G59" s="38"/>
    </row>
    <row r="60" spans="1:7" x14ac:dyDescent="0.2">
      <c r="A60" s="100"/>
      <c r="B60" s="18"/>
      <c r="C60" s="69"/>
      <c r="D60" s="69"/>
      <c r="E60" s="21"/>
      <c r="F60" s="74"/>
      <c r="G60" s="38"/>
    </row>
    <row r="61" spans="1:7" x14ac:dyDescent="0.2">
      <c r="A61" s="100"/>
      <c r="B61" s="18"/>
      <c r="C61" s="69"/>
      <c r="D61" s="69"/>
      <c r="E61" s="21"/>
      <c r="F61" s="74"/>
      <c r="G61" s="38"/>
    </row>
    <row r="62" spans="1:7" hidden="1" x14ac:dyDescent="0.2">
      <c r="A62" s="128" t="s">
        <v>596</v>
      </c>
      <c r="B62" s="129"/>
      <c r="C62" s="130"/>
      <c r="D62" s="130"/>
      <c r="E62" s="21"/>
      <c r="F62" s="74"/>
      <c r="G62" s="38"/>
    </row>
    <row r="63" spans="1:7" hidden="1" x14ac:dyDescent="0.2">
      <c r="A63" s="14" t="s">
        <v>597</v>
      </c>
      <c r="B63" s="18">
        <v>2342652</v>
      </c>
      <c r="C63" s="69" t="s">
        <v>253</v>
      </c>
      <c r="D63" s="45"/>
      <c r="E63" s="21"/>
      <c r="F63" s="74"/>
      <c r="G63" s="38"/>
    </row>
    <row r="64" spans="1:7" hidden="1" x14ac:dyDescent="0.2">
      <c r="A64" s="14" t="s">
        <v>598</v>
      </c>
      <c r="B64" s="18">
        <v>14183668</v>
      </c>
      <c r="C64" s="69" t="s">
        <v>253</v>
      </c>
      <c r="D64" s="45"/>
      <c r="E64" s="21"/>
      <c r="F64" s="74"/>
      <c r="G64" s="38"/>
    </row>
    <row r="65" spans="1:7" hidden="1" x14ac:dyDescent="0.2">
      <c r="A65" s="14" t="s">
        <v>599</v>
      </c>
      <c r="B65" s="18">
        <v>9589800</v>
      </c>
      <c r="C65" s="69" t="s">
        <v>253</v>
      </c>
      <c r="D65" s="45"/>
      <c r="E65" s="21"/>
      <c r="F65" s="74"/>
      <c r="G65" s="38"/>
    </row>
    <row r="66" spans="1:7" hidden="1" x14ac:dyDescent="0.2">
      <c r="A66" s="14" t="s">
        <v>600</v>
      </c>
      <c r="B66" s="18">
        <v>35461200</v>
      </c>
      <c r="C66" s="69" t="s">
        <v>253</v>
      </c>
      <c r="D66" s="45"/>
      <c r="E66" s="21"/>
      <c r="F66" s="74"/>
      <c r="G66" s="38"/>
    </row>
    <row r="67" spans="1:7" hidden="1" x14ac:dyDescent="0.2">
      <c r="A67" s="14" t="s">
        <v>601</v>
      </c>
      <c r="B67" s="18">
        <v>587394</v>
      </c>
      <c r="C67" s="69" t="s">
        <v>253</v>
      </c>
      <c r="D67" s="45"/>
      <c r="E67" s="21"/>
      <c r="F67" s="74"/>
      <c r="G67" s="38"/>
    </row>
    <row r="68" spans="1:7" hidden="1" x14ac:dyDescent="0.2">
      <c r="A68" s="14" t="s">
        <v>602</v>
      </c>
      <c r="B68" s="18">
        <v>290000</v>
      </c>
      <c r="C68" s="69" t="s">
        <v>253</v>
      </c>
      <c r="D68" s="45"/>
      <c r="E68" s="21"/>
      <c r="F68" s="74"/>
      <c r="G68" s="38"/>
    </row>
    <row r="69" spans="1:7" x14ac:dyDescent="0.2">
      <c r="A69" s="14"/>
      <c r="B69" s="18"/>
      <c r="C69" s="74"/>
      <c r="D69" s="45"/>
      <c r="E69" s="21"/>
      <c r="F69" s="74"/>
      <c r="G69" s="38"/>
    </row>
    <row r="70" spans="1:7" x14ac:dyDescent="0.2">
      <c r="A70" s="14"/>
      <c r="B70" s="18"/>
      <c r="C70" s="74"/>
      <c r="D70" s="45"/>
      <c r="E70" s="21"/>
      <c r="F70" s="74"/>
      <c r="G70" s="38"/>
    </row>
    <row r="71" spans="1:7" x14ac:dyDescent="0.2">
      <c r="A71" s="14"/>
      <c r="B71" s="68"/>
      <c r="C71" s="74"/>
      <c r="D71" s="45"/>
      <c r="E71" s="21"/>
      <c r="F71" s="74"/>
      <c r="G71" s="38"/>
    </row>
    <row r="72" spans="1:7" x14ac:dyDescent="0.2">
      <c r="A72" s="14"/>
      <c r="B72" s="10"/>
      <c r="C72" s="74"/>
      <c r="D72" s="45"/>
      <c r="E72" s="21"/>
      <c r="F72" s="74"/>
      <c r="G72" s="38"/>
    </row>
    <row r="73" spans="1:7" x14ac:dyDescent="0.2">
      <c r="A73" s="14"/>
      <c r="B73" s="18"/>
      <c r="C73" s="74"/>
      <c r="D73" s="45"/>
      <c r="E73" s="21"/>
      <c r="F73" s="74"/>
      <c r="G73" s="38"/>
    </row>
    <row r="74" spans="1:7" x14ac:dyDescent="0.2">
      <c r="A74" s="19"/>
      <c r="B74" s="85"/>
      <c r="C74" s="28"/>
      <c r="D74" s="45"/>
      <c r="E74" s="21"/>
      <c r="F74" s="74"/>
      <c r="G74" s="38"/>
    </row>
    <row r="75" spans="1:7" x14ac:dyDescent="0.2">
      <c r="A75" s="19"/>
      <c r="B75" s="61"/>
      <c r="C75" s="28"/>
      <c r="D75" s="45"/>
      <c r="E75" s="21"/>
      <c r="F75" s="74"/>
      <c r="G75" s="38"/>
    </row>
    <row r="76" spans="1:7" x14ac:dyDescent="0.2">
      <c r="A76" s="19"/>
      <c r="B76" s="11"/>
      <c r="C76" s="28"/>
      <c r="D76" s="45"/>
      <c r="E76" s="21"/>
      <c r="F76" s="74"/>
      <c r="G76" s="38"/>
    </row>
    <row r="77" spans="1:7" x14ac:dyDescent="0.2">
      <c r="A77" s="14"/>
      <c r="B77" s="18"/>
      <c r="C77" s="74"/>
      <c r="D77" s="45"/>
      <c r="E77" s="21"/>
      <c r="F77" s="74"/>
      <c r="G77" s="38"/>
    </row>
    <row r="78" spans="1:7" x14ac:dyDescent="0.2">
      <c r="A78" s="14"/>
      <c r="B78" s="18"/>
      <c r="C78" s="74"/>
      <c r="D78" s="45"/>
      <c r="E78" s="21"/>
      <c r="F78" s="74"/>
      <c r="G78" s="38"/>
    </row>
    <row r="79" spans="1:7" x14ac:dyDescent="0.2">
      <c r="A79" s="14"/>
      <c r="B79" s="18"/>
      <c r="C79" s="74"/>
      <c r="D79" s="45"/>
      <c r="E79" s="21"/>
      <c r="F79" s="74"/>
      <c r="G79" s="38"/>
    </row>
    <row r="80" spans="1:7" x14ac:dyDescent="0.2">
      <c r="A80" s="14"/>
      <c r="B80" s="18"/>
      <c r="C80" s="74"/>
      <c r="D80" s="45"/>
      <c r="E80" s="21"/>
      <c r="F80" s="74"/>
      <c r="G80" s="38"/>
    </row>
    <row r="81" spans="1:7" x14ac:dyDescent="0.2">
      <c r="A81" s="14"/>
      <c r="B81" s="18"/>
      <c r="C81" s="74"/>
      <c r="D81" s="45"/>
      <c r="E81" s="21"/>
      <c r="F81" s="74"/>
      <c r="G81" s="38"/>
    </row>
    <row r="82" spans="1:7" x14ac:dyDescent="0.2">
      <c r="A82" s="14"/>
      <c r="B82" s="18"/>
      <c r="C82" s="74"/>
      <c r="D82" s="45"/>
      <c r="E82" s="21"/>
      <c r="F82" s="74"/>
      <c r="G82" s="38"/>
    </row>
    <row r="83" spans="1:7" x14ac:dyDescent="0.2">
      <c r="A83" s="14"/>
      <c r="B83" s="18"/>
      <c r="C83" s="74"/>
      <c r="D83" s="45"/>
      <c r="E83" s="21"/>
      <c r="F83" s="74"/>
      <c r="G83" s="38"/>
    </row>
    <row r="84" spans="1:7" x14ac:dyDescent="0.2">
      <c r="A84" s="14"/>
      <c r="B84" s="18"/>
      <c r="C84" s="74"/>
      <c r="D84" s="45"/>
      <c r="E84" s="21"/>
      <c r="F84" s="74"/>
      <c r="G84" s="38"/>
    </row>
    <row r="85" spans="1:7" x14ac:dyDescent="0.2">
      <c r="A85" s="14"/>
      <c r="B85" s="18"/>
      <c r="C85" s="74"/>
      <c r="D85" s="45"/>
      <c r="E85" s="21"/>
      <c r="F85" s="74"/>
      <c r="G85" s="38"/>
    </row>
    <row r="86" spans="1:7" x14ac:dyDescent="0.2">
      <c r="A86" s="14"/>
      <c r="B86" s="18"/>
      <c r="C86" s="74"/>
      <c r="D86" s="45"/>
      <c r="E86" s="21"/>
      <c r="F86" s="74"/>
      <c r="G86" s="38"/>
    </row>
    <row r="87" spans="1:7" x14ac:dyDescent="0.2">
      <c r="A87" s="14"/>
      <c r="B87" s="18"/>
      <c r="C87" s="74"/>
      <c r="D87" s="45"/>
      <c r="E87" s="21"/>
      <c r="F87" s="74"/>
      <c r="G87" s="38"/>
    </row>
    <row r="88" spans="1:7" x14ac:dyDescent="0.2">
      <c r="A88" s="14"/>
      <c r="B88" s="18"/>
      <c r="C88" s="74"/>
      <c r="D88" s="45"/>
      <c r="E88" s="21"/>
      <c r="F88" s="74"/>
      <c r="G88" s="38"/>
    </row>
    <row r="89" spans="1:7" x14ac:dyDescent="0.2">
      <c r="A89" s="14"/>
      <c r="B89" s="18"/>
      <c r="C89" s="74"/>
      <c r="D89" s="45"/>
      <c r="E89" s="21"/>
      <c r="F89" s="74"/>
      <c r="G89" s="38"/>
    </row>
    <row r="90" spans="1:7" x14ac:dyDescent="0.2">
      <c r="A90" s="14"/>
      <c r="B90" s="18"/>
      <c r="C90" s="74"/>
      <c r="D90" s="45"/>
      <c r="E90" s="21"/>
      <c r="F90" s="74"/>
      <c r="G90" s="38"/>
    </row>
    <row r="91" spans="1:7" x14ac:dyDescent="0.2">
      <c r="A91" s="14"/>
      <c r="B91" s="18"/>
      <c r="C91" s="74"/>
      <c r="D91" s="45"/>
      <c r="E91" s="21"/>
      <c r="F91" s="74"/>
      <c r="G91" s="38"/>
    </row>
    <row r="92" spans="1:7" x14ac:dyDescent="0.2">
      <c r="A92" s="14"/>
      <c r="B92" s="18"/>
      <c r="C92" s="74"/>
      <c r="D92" s="45"/>
      <c r="E92" s="21"/>
      <c r="F92" s="74"/>
      <c r="G92" s="38"/>
    </row>
    <row r="93" spans="1:7" x14ac:dyDescent="0.2">
      <c r="A93" s="14"/>
      <c r="B93" s="18"/>
      <c r="C93" s="74"/>
      <c r="D93" s="45"/>
      <c r="E93" s="21"/>
      <c r="F93" s="74"/>
      <c r="G93" s="38"/>
    </row>
    <row r="94" spans="1:7" x14ac:dyDescent="0.2">
      <c r="A94" s="14"/>
      <c r="B94" s="18"/>
      <c r="C94" s="74"/>
      <c r="D94" s="45"/>
      <c r="E94" s="21"/>
      <c r="F94" s="74"/>
      <c r="G94" s="38"/>
    </row>
    <row r="95" spans="1:7" x14ac:dyDescent="0.2">
      <c r="A95" s="14"/>
      <c r="B95" s="18"/>
      <c r="C95" s="74"/>
      <c r="D95" s="45"/>
      <c r="E95" s="21"/>
      <c r="F95" s="74"/>
      <c r="G95" s="38"/>
    </row>
    <row r="96" spans="1:7" x14ac:dyDescent="0.2">
      <c r="A96" s="14"/>
      <c r="B96" s="18"/>
      <c r="C96" s="74"/>
      <c r="D96" s="45"/>
      <c r="E96" s="21"/>
      <c r="F96" s="74"/>
      <c r="G96" s="38"/>
    </row>
    <row r="97" spans="1:7" x14ac:dyDescent="0.2">
      <c r="A97" s="14"/>
      <c r="B97" s="18"/>
      <c r="C97" s="74"/>
      <c r="D97" s="45"/>
      <c r="E97" s="21"/>
      <c r="F97" s="74"/>
      <c r="G97" s="38"/>
    </row>
    <row r="98" spans="1:7" x14ac:dyDescent="0.2">
      <c r="A98" s="14"/>
      <c r="B98" s="18"/>
      <c r="C98" s="74"/>
      <c r="D98" s="45"/>
      <c r="E98" s="21"/>
      <c r="F98" s="74"/>
      <c r="G98" s="38"/>
    </row>
    <row r="99" spans="1:7" x14ac:dyDescent="0.2">
      <c r="A99" s="14"/>
      <c r="B99" s="18"/>
      <c r="C99" s="74"/>
      <c r="D99" s="45"/>
      <c r="E99" s="21"/>
      <c r="F99" s="74"/>
      <c r="G99" s="38"/>
    </row>
    <row r="100" spans="1:7" x14ac:dyDescent="0.2">
      <c r="A100" s="14"/>
      <c r="B100" s="18"/>
      <c r="C100" s="74"/>
      <c r="D100" s="45"/>
      <c r="E100" s="21"/>
      <c r="F100" s="74"/>
      <c r="G100" s="38"/>
    </row>
    <row r="101" spans="1:7" x14ac:dyDescent="0.2">
      <c r="A101" s="14"/>
      <c r="B101" s="18"/>
      <c r="C101" s="74"/>
      <c r="D101" s="45"/>
      <c r="E101" s="21"/>
      <c r="F101" s="74"/>
      <c r="G101" s="38"/>
    </row>
    <row r="102" spans="1:7" x14ac:dyDescent="0.2">
      <c r="A102" s="14"/>
      <c r="B102" s="18"/>
      <c r="C102" s="74"/>
      <c r="D102" s="45"/>
      <c r="E102" s="21"/>
      <c r="F102" s="74"/>
      <c r="G102" s="38"/>
    </row>
    <row r="103" spans="1:7" x14ac:dyDescent="0.2">
      <c r="A103" s="14"/>
      <c r="B103" s="18"/>
      <c r="C103" s="74"/>
      <c r="D103" s="45"/>
      <c r="E103" s="21"/>
      <c r="F103" s="74"/>
      <c r="G103" s="38"/>
    </row>
    <row r="104" spans="1:7" x14ac:dyDescent="0.2">
      <c r="A104" s="14"/>
      <c r="B104" s="18"/>
      <c r="C104" s="74"/>
      <c r="D104" s="45"/>
      <c r="E104" s="21"/>
      <c r="F104" s="74"/>
      <c r="G104" s="38"/>
    </row>
    <row r="105" spans="1:7" x14ac:dyDescent="0.2">
      <c r="A105" s="14"/>
      <c r="B105" s="18"/>
      <c r="C105" s="74"/>
      <c r="D105" s="45"/>
      <c r="E105" s="21"/>
      <c r="F105" s="74"/>
      <c r="G105" s="38"/>
    </row>
    <row r="106" spans="1:7" x14ac:dyDescent="0.2">
      <c r="A106" s="14"/>
      <c r="B106" s="18"/>
      <c r="C106" s="74"/>
      <c r="D106" s="45"/>
      <c r="E106" s="21"/>
      <c r="F106" s="74"/>
      <c r="G106" s="38"/>
    </row>
    <row r="107" spans="1:7" x14ac:dyDescent="0.2">
      <c r="A107" s="14"/>
      <c r="B107" s="18"/>
      <c r="C107" s="74"/>
      <c r="D107" s="45"/>
      <c r="E107" s="21"/>
      <c r="F107" s="74"/>
      <c r="G107" s="38"/>
    </row>
    <row r="108" spans="1:7" x14ac:dyDescent="0.2">
      <c r="A108" s="14"/>
      <c r="B108" s="18"/>
      <c r="C108" s="74"/>
      <c r="D108" s="45"/>
      <c r="E108" s="21"/>
      <c r="F108" s="74"/>
      <c r="G108" s="38"/>
    </row>
    <row r="109" spans="1:7" x14ac:dyDescent="0.2">
      <c r="A109" s="14"/>
      <c r="B109" s="18"/>
      <c r="C109" s="74"/>
      <c r="D109" s="45"/>
      <c r="E109" s="21"/>
      <c r="F109" s="74"/>
      <c r="G109" s="38"/>
    </row>
    <row r="110" spans="1:7" x14ac:dyDescent="0.2">
      <c r="A110" s="14"/>
      <c r="B110" s="18"/>
      <c r="C110" s="74"/>
      <c r="D110" s="45"/>
      <c r="E110" s="21"/>
      <c r="F110" s="74"/>
      <c r="G110" s="38"/>
    </row>
    <row r="111" spans="1:7" x14ac:dyDescent="0.2">
      <c r="A111" s="14"/>
      <c r="B111" s="18"/>
      <c r="C111" s="74"/>
      <c r="D111" s="45"/>
      <c r="E111" s="21"/>
      <c r="F111" s="74"/>
      <c r="G111" s="38"/>
    </row>
    <row r="112" spans="1:7" x14ac:dyDescent="0.2">
      <c r="A112" s="14"/>
      <c r="B112" s="18"/>
      <c r="C112" s="74"/>
      <c r="D112" s="45"/>
      <c r="E112" s="21"/>
      <c r="F112" s="74"/>
      <c r="G112" s="38"/>
    </row>
    <row r="113" spans="1:7" x14ac:dyDescent="0.2">
      <c r="A113" s="14"/>
      <c r="B113" s="18"/>
      <c r="C113" s="74"/>
      <c r="D113" s="45"/>
      <c r="E113" s="21"/>
      <c r="F113" s="74"/>
      <c r="G113" s="38"/>
    </row>
    <row r="114" spans="1:7" x14ac:dyDescent="0.2">
      <c r="A114" s="14"/>
      <c r="B114" s="18"/>
      <c r="C114" s="74"/>
      <c r="D114" s="45"/>
      <c r="E114" s="21"/>
      <c r="F114" s="74"/>
      <c r="G114" s="38"/>
    </row>
    <row r="115" spans="1:7" x14ac:dyDescent="0.2">
      <c r="A115" s="14"/>
      <c r="B115" s="18"/>
      <c r="C115" s="74"/>
      <c r="D115" s="45"/>
      <c r="E115" s="21"/>
      <c r="F115" s="74"/>
      <c r="G115" s="38"/>
    </row>
    <row r="116" spans="1:7" x14ac:dyDescent="0.2">
      <c r="A116" s="14"/>
      <c r="B116" s="18"/>
      <c r="C116" s="74"/>
      <c r="D116" s="45"/>
      <c r="E116" s="21"/>
      <c r="F116" s="74"/>
      <c r="G116" s="38"/>
    </row>
    <row r="117" spans="1:7" x14ac:dyDescent="0.2">
      <c r="A117" s="14"/>
      <c r="B117" s="18"/>
      <c r="C117" s="74"/>
      <c r="D117" s="45"/>
      <c r="E117" s="21"/>
      <c r="F117" s="74"/>
      <c r="G117" s="38"/>
    </row>
    <row r="118" spans="1:7" x14ac:dyDescent="0.2">
      <c r="A118" s="14"/>
      <c r="B118" s="18"/>
      <c r="C118" s="74"/>
      <c r="D118" s="45"/>
      <c r="E118" s="21"/>
      <c r="F118" s="74"/>
      <c r="G118" s="38"/>
    </row>
    <row r="119" spans="1:7" x14ac:dyDescent="0.2">
      <c r="A119" s="14"/>
      <c r="B119" s="18"/>
      <c r="C119" s="74"/>
      <c r="D119" s="45"/>
      <c r="E119" s="21"/>
      <c r="F119" s="74"/>
      <c r="G119" s="38"/>
    </row>
    <row r="120" spans="1:7" x14ac:dyDescent="0.2">
      <c r="A120" s="14"/>
      <c r="B120" s="18"/>
      <c r="C120" s="74"/>
      <c r="D120" s="45"/>
      <c r="E120" s="21"/>
      <c r="F120" s="74"/>
      <c r="G120" s="38"/>
    </row>
    <row r="121" spans="1:7" x14ac:dyDescent="0.2">
      <c r="A121" s="14"/>
      <c r="B121" s="18"/>
      <c r="C121" s="74"/>
      <c r="D121" s="45"/>
      <c r="E121" s="21"/>
      <c r="F121" s="74"/>
      <c r="G121" s="38"/>
    </row>
    <row r="122" spans="1:7" x14ac:dyDescent="0.2">
      <c r="A122" s="14"/>
      <c r="B122" s="18"/>
      <c r="C122" s="74"/>
      <c r="D122" s="45"/>
      <c r="E122" s="21"/>
      <c r="F122" s="74"/>
      <c r="G122" s="38"/>
    </row>
    <row r="123" spans="1:7" x14ac:dyDescent="0.2">
      <c r="A123" s="14"/>
      <c r="B123" s="18"/>
      <c r="C123" s="74"/>
      <c r="D123" s="45"/>
      <c r="E123" s="21"/>
      <c r="F123" s="74"/>
      <c r="G123" s="38"/>
    </row>
    <row r="124" spans="1:7" x14ac:dyDescent="0.2">
      <c r="A124" s="14"/>
      <c r="B124" s="18"/>
      <c r="C124" s="74"/>
      <c r="D124" s="45"/>
      <c r="E124" s="21"/>
      <c r="F124" s="74"/>
      <c r="G124" s="38"/>
    </row>
    <row r="125" spans="1:7" x14ac:dyDescent="0.2">
      <c r="A125" s="14"/>
      <c r="B125" s="18"/>
      <c r="C125" s="74"/>
      <c r="D125" s="45"/>
      <c r="E125" s="21"/>
      <c r="F125" s="74"/>
      <c r="G125" s="38"/>
    </row>
    <row r="126" spans="1:7" x14ac:dyDescent="0.2">
      <c r="A126" s="14"/>
      <c r="B126" s="18"/>
      <c r="C126" s="74"/>
      <c r="D126" s="45"/>
      <c r="E126" s="21"/>
      <c r="F126" s="74"/>
      <c r="G126" s="38"/>
    </row>
    <row r="127" spans="1:7" x14ac:dyDescent="0.2">
      <c r="A127" s="14"/>
      <c r="B127" s="18"/>
      <c r="C127" s="74"/>
      <c r="D127" s="45"/>
      <c r="E127" s="21"/>
      <c r="F127" s="74"/>
      <c r="G127" s="38"/>
    </row>
    <row r="128" spans="1:7" x14ac:dyDescent="0.2">
      <c r="A128" s="14"/>
      <c r="B128" s="18"/>
      <c r="C128" s="74"/>
      <c r="D128" s="45"/>
      <c r="E128" s="21"/>
      <c r="F128" s="74"/>
      <c r="G128" s="38"/>
    </row>
    <row r="129" spans="1:7" x14ac:dyDescent="0.2">
      <c r="A129" s="14"/>
      <c r="B129" s="18"/>
      <c r="C129" s="74"/>
      <c r="D129" s="45"/>
      <c r="E129" s="21"/>
      <c r="F129" s="74"/>
      <c r="G129" s="38"/>
    </row>
    <row r="130" spans="1:7" x14ac:dyDescent="0.2">
      <c r="A130" s="14"/>
      <c r="B130" s="18"/>
      <c r="C130" s="74"/>
      <c r="D130" s="45"/>
      <c r="E130" s="21"/>
      <c r="F130" s="74"/>
      <c r="G130" s="38"/>
    </row>
    <row r="131" spans="1:7" x14ac:dyDescent="0.2">
      <c r="A131" s="14"/>
      <c r="B131" s="18"/>
      <c r="C131" s="74"/>
      <c r="D131" s="45"/>
      <c r="E131" s="21"/>
      <c r="F131" s="74"/>
      <c r="G131" s="38"/>
    </row>
    <row r="132" spans="1:7" x14ac:dyDescent="0.2">
      <c r="A132" s="14"/>
      <c r="B132" s="18"/>
      <c r="C132" s="74"/>
      <c r="D132" s="45"/>
      <c r="E132" s="21"/>
      <c r="F132" s="74"/>
      <c r="G132" s="38"/>
    </row>
    <row r="133" spans="1:7" x14ac:dyDescent="0.2">
      <c r="A133" s="14"/>
      <c r="B133" s="18"/>
      <c r="C133" s="74"/>
      <c r="D133" s="45"/>
      <c r="E133" s="21"/>
      <c r="F133" s="74"/>
      <c r="G133" s="38"/>
    </row>
    <row r="134" spans="1:7" x14ac:dyDescent="0.2">
      <c r="A134" s="14"/>
      <c r="B134" s="18"/>
      <c r="C134" s="74"/>
      <c r="D134" s="45"/>
      <c r="E134" s="21"/>
      <c r="F134" s="74"/>
      <c r="G134" s="38"/>
    </row>
    <row r="135" spans="1:7" x14ac:dyDescent="0.2">
      <c r="A135" s="14"/>
      <c r="B135" s="18"/>
      <c r="C135" s="74"/>
      <c r="D135" s="45"/>
      <c r="E135" s="21"/>
      <c r="F135" s="74"/>
      <c r="G135" s="38"/>
    </row>
    <row r="136" spans="1:7" x14ac:dyDescent="0.2">
      <c r="A136" s="14"/>
      <c r="B136" s="18"/>
      <c r="C136" s="74"/>
      <c r="D136" s="45"/>
      <c r="E136" s="21"/>
      <c r="F136" s="74"/>
      <c r="G136" s="38"/>
    </row>
    <row r="137" spans="1:7" x14ac:dyDescent="0.2">
      <c r="A137" s="14"/>
      <c r="B137" s="18"/>
      <c r="C137" s="74"/>
      <c r="D137" s="45"/>
      <c r="E137" s="21"/>
      <c r="F137" s="74"/>
      <c r="G137" s="38"/>
    </row>
    <row r="138" spans="1:7" x14ac:dyDescent="0.2">
      <c r="A138" s="14"/>
      <c r="B138" s="18"/>
      <c r="C138" s="74"/>
      <c r="D138" s="45"/>
      <c r="E138" s="21"/>
      <c r="F138" s="74"/>
      <c r="G138" s="38"/>
    </row>
    <row r="139" spans="1:7" x14ac:dyDescent="0.2">
      <c r="A139" s="14"/>
      <c r="B139" s="18"/>
      <c r="C139" s="74"/>
      <c r="D139" s="45"/>
      <c r="E139" s="21"/>
      <c r="F139" s="74"/>
      <c r="G139" s="38"/>
    </row>
    <row r="140" spans="1:7" x14ac:dyDescent="0.2">
      <c r="A140" s="14"/>
      <c r="B140" s="18"/>
      <c r="C140" s="74"/>
      <c r="D140" s="45"/>
      <c r="E140" s="21"/>
      <c r="F140" s="74"/>
      <c r="G140" s="38"/>
    </row>
    <row r="141" spans="1:7" x14ac:dyDescent="0.2">
      <c r="A141" s="14"/>
      <c r="B141" s="18"/>
      <c r="C141" s="74"/>
      <c r="D141" s="45"/>
      <c r="E141" s="21"/>
      <c r="F141" s="74"/>
      <c r="G141" s="38"/>
    </row>
    <row r="142" spans="1:7" x14ac:dyDescent="0.2">
      <c r="A142" s="14"/>
      <c r="B142" s="18"/>
      <c r="C142" s="74"/>
      <c r="D142" s="45"/>
      <c r="E142" s="21"/>
      <c r="F142" s="74"/>
      <c r="G142" s="38"/>
    </row>
    <row r="143" spans="1:7" x14ac:dyDescent="0.2">
      <c r="A143" s="14"/>
      <c r="B143" s="18"/>
      <c r="C143" s="74"/>
      <c r="D143" s="45"/>
      <c r="E143" s="21"/>
      <c r="F143" s="74"/>
      <c r="G143" s="38"/>
    </row>
    <row r="144" spans="1:7" x14ac:dyDescent="0.2">
      <c r="A144" s="14"/>
      <c r="B144" s="18"/>
      <c r="C144" s="74"/>
      <c r="D144" s="45"/>
      <c r="E144" s="21"/>
      <c r="F144" s="74"/>
      <c r="G144" s="38"/>
    </row>
    <row r="145" spans="1:7" x14ac:dyDescent="0.2">
      <c r="A145" s="14"/>
      <c r="B145" s="18"/>
      <c r="C145" s="74"/>
      <c r="D145" s="45"/>
      <c r="E145" s="21"/>
      <c r="F145" s="74"/>
      <c r="G145" s="38"/>
    </row>
    <row r="146" spans="1:7" x14ac:dyDescent="0.2">
      <c r="A146" s="14"/>
      <c r="B146" s="18"/>
      <c r="C146" s="74"/>
      <c r="D146" s="45"/>
      <c r="E146" s="21"/>
      <c r="F146" s="74"/>
      <c r="G146" s="38"/>
    </row>
    <row r="147" spans="1:7" x14ac:dyDescent="0.2">
      <c r="A147" s="14"/>
      <c r="B147" s="18"/>
      <c r="C147" s="74"/>
      <c r="D147" s="45"/>
      <c r="E147" s="21"/>
      <c r="F147" s="74"/>
      <c r="G147" s="38"/>
    </row>
    <row r="148" spans="1:7" x14ac:dyDescent="0.2">
      <c r="A148" s="14"/>
      <c r="B148" s="18"/>
      <c r="C148" s="74"/>
      <c r="D148" s="45"/>
      <c r="E148" s="21"/>
      <c r="F148" s="74"/>
      <c r="G148" s="38"/>
    </row>
    <row r="149" spans="1:7" x14ac:dyDescent="0.2">
      <c r="A149" s="14"/>
      <c r="B149" s="18"/>
      <c r="C149" s="74"/>
      <c r="D149" s="45"/>
      <c r="E149" s="21"/>
      <c r="F149" s="74"/>
      <c r="G149" s="38"/>
    </row>
    <row r="150" spans="1:7" x14ac:dyDescent="0.2">
      <c r="A150" s="14"/>
      <c r="B150" s="18"/>
      <c r="C150" s="74"/>
      <c r="D150" s="45"/>
      <c r="E150" s="21"/>
      <c r="F150" s="74"/>
      <c r="G150" s="38"/>
    </row>
    <row r="151" spans="1:7" x14ac:dyDescent="0.2">
      <c r="A151" s="14"/>
      <c r="B151" s="18"/>
      <c r="C151" s="74"/>
      <c r="D151" s="45"/>
      <c r="E151" s="21"/>
      <c r="F151" s="74"/>
      <c r="G151" s="38"/>
    </row>
    <row r="152" spans="1:7" x14ac:dyDescent="0.2">
      <c r="A152" s="14"/>
      <c r="B152" s="18"/>
      <c r="C152" s="74"/>
      <c r="D152" s="45"/>
      <c r="E152" s="21"/>
      <c r="F152" s="74"/>
      <c r="G152" s="38"/>
    </row>
    <row r="153" spans="1:7" x14ac:dyDescent="0.2">
      <c r="A153" s="14"/>
      <c r="B153" s="18"/>
      <c r="C153" s="74"/>
      <c r="D153" s="45"/>
      <c r="E153" s="21"/>
      <c r="F153" s="74"/>
      <c r="G153" s="38"/>
    </row>
    <row r="154" spans="1:7" x14ac:dyDescent="0.2">
      <c r="A154" s="14"/>
      <c r="B154" s="18"/>
      <c r="C154" s="74"/>
      <c r="D154" s="45"/>
      <c r="E154" s="21"/>
      <c r="F154" s="74"/>
      <c r="G154" s="38"/>
    </row>
    <row r="155" spans="1:7" x14ac:dyDescent="0.2">
      <c r="A155" s="14"/>
      <c r="B155" s="18"/>
      <c r="C155" s="74"/>
      <c r="D155" s="45"/>
      <c r="E155" s="21"/>
      <c r="F155" s="74"/>
      <c r="G155" s="38"/>
    </row>
    <row r="156" spans="1:7" x14ac:dyDescent="0.2">
      <c r="A156" s="14"/>
      <c r="B156" s="18"/>
      <c r="C156" s="74"/>
      <c r="D156" s="45"/>
      <c r="E156" s="21"/>
      <c r="F156" s="74"/>
      <c r="G156" s="38"/>
    </row>
    <row r="157" spans="1:7" x14ac:dyDescent="0.2">
      <c r="A157" s="14"/>
      <c r="B157" s="18"/>
      <c r="C157" s="74"/>
      <c r="D157" s="45"/>
      <c r="E157" s="21"/>
      <c r="F157" s="74"/>
      <c r="G157" s="38"/>
    </row>
    <row r="158" spans="1:7" x14ac:dyDescent="0.2">
      <c r="A158" s="14"/>
      <c r="B158" s="18"/>
      <c r="C158" s="74"/>
      <c r="D158" s="45"/>
      <c r="E158" s="21"/>
      <c r="F158" s="74"/>
      <c r="G158" s="38"/>
    </row>
    <row r="159" spans="1:7" x14ac:dyDescent="0.2">
      <c r="A159" s="14"/>
      <c r="B159" s="18"/>
      <c r="C159" s="74"/>
      <c r="D159" s="45"/>
      <c r="E159" s="21"/>
      <c r="F159" s="74"/>
      <c r="G159" s="38"/>
    </row>
    <row r="160" spans="1:7" x14ac:dyDescent="0.2">
      <c r="A160" s="14"/>
      <c r="B160" s="18"/>
      <c r="C160" s="74"/>
      <c r="D160" s="45"/>
      <c r="E160" s="21"/>
      <c r="F160" s="74"/>
      <c r="G160" s="38"/>
    </row>
    <row r="161" spans="1:7" x14ac:dyDescent="0.2">
      <c r="A161" s="14"/>
      <c r="B161" s="18"/>
      <c r="C161" s="74"/>
      <c r="D161" s="45"/>
      <c r="E161" s="21"/>
      <c r="F161" s="74"/>
      <c r="G161" s="38"/>
    </row>
    <row r="162" spans="1:7" x14ac:dyDescent="0.2">
      <c r="A162" s="14"/>
      <c r="B162" s="18"/>
      <c r="C162" s="74"/>
      <c r="D162" s="45"/>
      <c r="E162" s="21"/>
      <c r="F162" s="74"/>
      <c r="G162" s="38"/>
    </row>
    <row r="163" spans="1:7" x14ac:dyDescent="0.2">
      <c r="A163" s="14"/>
      <c r="B163" s="18"/>
      <c r="C163" s="74"/>
      <c r="D163" s="45"/>
      <c r="E163" s="21"/>
      <c r="F163" s="74"/>
      <c r="G163" s="38"/>
    </row>
    <row r="164" spans="1:7" x14ac:dyDescent="0.2">
      <c r="A164" s="14"/>
      <c r="B164" s="18"/>
      <c r="C164" s="74"/>
      <c r="D164" s="45"/>
      <c r="E164" s="21"/>
      <c r="F164" s="74"/>
      <c r="G164" s="38"/>
    </row>
    <row r="165" spans="1:7" x14ac:dyDescent="0.2">
      <c r="A165" s="14"/>
      <c r="B165" s="18"/>
      <c r="C165" s="74"/>
      <c r="D165" s="45"/>
      <c r="E165" s="21"/>
      <c r="F165" s="74"/>
      <c r="G165" s="38"/>
    </row>
    <row r="166" spans="1:7" x14ac:dyDescent="0.2">
      <c r="A166" s="14"/>
      <c r="B166" s="18"/>
      <c r="C166" s="74"/>
      <c r="D166" s="45"/>
      <c r="E166" s="21"/>
      <c r="F166" s="74"/>
      <c r="G166" s="38"/>
    </row>
    <row r="167" spans="1:7" x14ac:dyDescent="0.2">
      <c r="A167" s="14"/>
      <c r="B167" s="18"/>
      <c r="C167" s="74"/>
      <c r="D167" s="45"/>
      <c r="E167" s="21"/>
      <c r="F167" s="74"/>
      <c r="G167" s="38"/>
    </row>
    <row r="168" spans="1:7" x14ac:dyDescent="0.2">
      <c r="A168" s="14"/>
      <c r="B168" s="18"/>
      <c r="C168" s="74"/>
      <c r="D168" s="45"/>
      <c r="E168" s="21"/>
      <c r="F168" s="74"/>
      <c r="G168" s="38"/>
    </row>
    <row r="169" spans="1:7" x14ac:dyDescent="0.2">
      <c r="A169" s="14"/>
      <c r="B169" s="18"/>
      <c r="C169" s="74"/>
      <c r="D169" s="45"/>
      <c r="E169" s="21"/>
      <c r="F169" s="74"/>
      <c r="G169" s="38"/>
    </row>
    <row r="170" spans="1:7" x14ac:dyDescent="0.2">
      <c r="A170" s="14"/>
      <c r="B170" s="18"/>
      <c r="C170" s="74"/>
      <c r="D170" s="45"/>
      <c r="E170" s="21"/>
      <c r="F170" s="74"/>
      <c r="G170" s="38"/>
    </row>
    <row r="171" spans="1:7" x14ac:dyDescent="0.2">
      <c r="A171" s="14"/>
      <c r="B171" s="18"/>
      <c r="C171" s="74"/>
      <c r="D171" s="45"/>
      <c r="E171" s="21"/>
      <c r="F171" s="74"/>
      <c r="G171" s="38"/>
    </row>
    <row r="172" spans="1:7" x14ac:dyDescent="0.2">
      <c r="A172" s="14"/>
      <c r="B172" s="18"/>
      <c r="C172" s="74"/>
      <c r="D172" s="45"/>
      <c r="E172" s="21"/>
      <c r="F172" s="74"/>
      <c r="G172" s="38"/>
    </row>
    <row r="173" spans="1:7" x14ac:dyDescent="0.2">
      <c r="A173" s="14"/>
      <c r="B173" s="18"/>
      <c r="C173" s="74"/>
      <c r="D173" s="45"/>
      <c r="E173" s="21"/>
      <c r="F173" s="74"/>
      <c r="G173" s="38"/>
    </row>
    <row r="174" spans="1:7" x14ac:dyDescent="0.2">
      <c r="A174" s="14"/>
      <c r="B174" s="18"/>
      <c r="C174" s="74"/>
      <c r="D174" s="45"/>
      <c r="E174" s="21"/>
      <c r="F174" s="74"/>
      <c r="G174" s="38"/>
    </row>
    <row r="175" spans="1:7" x14ac:dyDescent="0.2">
      <c r="A175" s="14"/>
      <c r="B175" s="18"/>
      <c r="C175" s="74"/>
      <c r="D175" s="45"/>
      <c r="E175" s="21"/>
      <c r="F175" s="74"/>
      <c r="G175" s="38"/>
    </row>
    <row r="176" spans="1:7" x14ac:dyDescent="0.2">
      <c r="A176" s="14"/>
      <c r="B176" s="18"/>
      <c r="C176" s="74"/>
      <c r="D176" s="45"/>
      <c r="E176" s="21"/>
      <c r="F176" s="74"/>
      <c r="G176" s="38"/>
    </row>
    <row r="177" spans="1:7" x14ac:dyDescent="0.2">
      <c r="A177" s="14"/>
      <c r="B177" s="18"/>
      <c r="C177" s="74"/>
      <c r="D177" s="45"/>
      <c r="E177" s="21"/>
      <c r="F177" s="74"/>
      <c r="G177" s="38"/>
    </row>
    <row r="178" spans="1:7" x14ac:dyDescent="0.2">
      <c r="A178" s="14"/>
      <c r="B178" s="18"/>
      <c r="C178" s="74"/>
      <c r="D178" s="45"/>
      <c r="E178" s="21"/>
      <c r="F178" s="74"/>
      <c r="G178" s="38"/>
    </row>
    <row r="179" spans="1:7" x14ac:dyDescent="0.2">
      <c r="A179" s="14"/>
      <c r="B179" s="18"/>
      <c r="C179" s="74"/>
      <c r="D179" s="45"/>
      <c r="E179" s="21"/>
      <c r="F179" s="74"/>
      <c r="G179" s="38"/>
    </row>
    <row r="180" spans="1:7" x14ac:dyDescent="0.2">
      <c r="A180" s="14"/>
      <c r="B180" s="18"/>
      <c r="C180" s="74"/>
      <c r="D180" s="45"/>
      <c r="E180" s="21"/>
      <c r="F180" s="74"/>
      <c r="G180" s="38"/>
    </row>
    <row r="181" spans="1:7" x14ac:dyDescent="0.2">
      <c r="A181" s="14"/>
      <c r="B181" s="18"/>
      <c r="C181" s="74"/>
      <c r="D181" s="45"/>
      <c r="E181" s="21"/>
      <c r="F181" s="74"/>
      <c r="G181" s="38"/>
    </row>
    <row r="182" spans="1:7" x14ac:dyDescent="0.2">
      <c r="A182" s="14"/>
      <c r="B182" s="18"/>
      <c r="C182" s="74"/>
      <c r="D182" s="45"/>
      <c r="E182" s="21"/>
      <c r="F182" s="74"/>
      <c r="G182" s="38"/>
    </row>
    <row r="183" spans="1:7" x14ac:dyDescent="0.2">
      <c r="A183" s="14"/>
      <c r="B183" s="18"/>
      <c r="C183" s="74"/>
      <c r="D183" s="45"/>
      <c r="E183" s="21"/>
      <c r="F183" s="74"/>
      <c r="G183" s="38"/>
    </row>
    <row r="184" spans="1:7" x14ac:dyDescent="0.2">
      <c r="A184" s="14"/>
      <c r="B184" s="18"/>
      <c r="C184" s="74"/>
      <c r="D184" s="45"/>
      <c r="E184" s="21"/>
      <c r="F184" s="74"/>
      <c r="G184" s="38"/>
    </row>
    <row r="185" spans="1:7" x14ac:dyDescent="0.2">
      <c r="A185" s="14"/>
      <c r="B185" s="18"/>
      <c r="C185" s="74"/>
      <c r="D185" s="45"/>
      <c r="E185" s="21"/>
      <c r="F185" s="74"/>
      <c r="G185" s="38"/>
    </row>
    <row r="186" spans="1:7" x14ac:dyDescent="0.2">
      <c r="A186" s="14"/>
      <c r="B186" s="18"/>
      <c r="C186" s="74"/>
      <c r="D186" s="45"/>
      <c r="E186" s="21"/>
      <c r="F186" s="74"/>
      <c r="G186" s="38"/>
    </row>
    <row r="187" spans="1:7" x14ac:dyDescent="0.2">
      <c r="A187" s="14"/>
      <c r="B187" s="18"/>
      <c r="C187" s="74"/>
      <c r="D187" s="45"/>
      <c r="E187" s="21"/>
      <c r="F187" s="74"/>
      <c r="G187" s="38"/>
    </row>
    <row r="188" spans="1:7" x14ac:dyDescent="0.2">
      <c r="A188" s="14"/>
      <c r="B188" s="18"/>
      <c r="C188" s="74"/>
      <c r="D188" s="45"/>
      <c r="E188" s="21"/>
      <c r="F188" s="74"/>
      <c r="G188" s="38"/>
    </row>
    <row r="189" spans="1:7" x14ac:dyDescent="0.2">
      <c r="A189" s="14"/>
      <c r="B189" s="18"/>
      <c r="C189" s="74"/>
      <c r="D189" s="45"/>
      <c r="E189" s="21"/>
      <c r="F189" s="74"/>
      <c r="G189" s="38"/>
    </row>
    <row r="190" spans="1:7" x14ac:dyDescent="0.2">
      <c r="A190" s="14"/>
      <c r="B190" s="18"/>
      <c r="C190" s="74"/>
      <c r="D190" s="45"/>
      <c r="E190" s="21"/>
      <c r="F190" s="74"/>
      <c r="G190" s="38"/>
    </row>
    <row r="191" spans="1:7" x14ac:dyDescent="0.2">
      <c r="A191" s="14"/>
      <c r="B191" s="18"/>
      <c r="C191" s="74"/>
      <c r="D191" s="45"/>
      <c r="E191" s="21"/>
      <c r="F191" s="74"/>
      <c r="G191" s="38"/>
    </row>
    <row r="192" spans="1:7" x14ac:dyDescent="0.2">
      <c r="A192" s="14"/>
      <c r="B192" s="18"/>
      <c r="C192" s="74"/>
      <c r="D192" s="45"/>
      <c r="E192" s="21"/>
      <c r="F192" s="74"/>
      <c r="G192" s="38"/>
    </row>
    <row r="193" spans="1:7" x14ac:dyDescent="0.2">
      <c r="A193" s="14"/>
      <c r="B193" s="18"/>
      <c r="C193" s="74"/>
      <c r="D193" s="45"/>
      <c r="E193" s="21"/>
      <c r="F193" s="74"/>
      <c r="G193" s="38"/>
    </row>
    <row r="194" spans="1:7" x14ac:dyDescent="0.2">
      <c r="A194" s="14"/>
      <c r="B194" s="18"/>
      <c r="C194" s="74"/>
      <c r="D194" s="45"/>
      <c r="E194" s="21"/>
      <c r="F194" s="74"/>
      <c r="G194" s="38"/>
    </row>
    <row r="195" spans="1:7" x14ac:dyDescent="0.2">
      <c r="A195" s="14"/>
      <c r="B195" s="18"/>
      <c r="C195" s="74"/>
      <c r="D195" s="45"/>
      <c r="E195" s="21"/>
      <c r="F195" s="74"/>
      <c r="G195" s="38"/>
    </row>
    <row r="196" spans="1:7" x14ac:dyDescent="0.2">
      <c r="A196" s="14"/>
      <c r="B196" s="18"/>
      <c r="C196" s="74"/>
      <c r="D196" s="45"/>
      <c r="E196" s="21"/>
      <c r="F196" s="74"/>
      <c r="G196" s="38"/>
    </row>
    <row r="197" spans="1:7" x14ac:dyDescent="0.2">
      <c r="A197" s="14"/>
      <c r="B197" s="18"/>
      <c r="C197" s="74"/>
      <c r="D197" s="45"/>
      <c r="E197" s="21"/>
      <c r="F197" s="74"/>
      <c r="G197" s="38"/>
    </row>
    <row r="198" spans="1:7" x14ac:dyDescent="0.2">
      <c r="A198" s="14"/>
      <c r="B198" s="18"/>
      <c r="C198" s="74"/>
      <c r="D198" s="45"/>
      <c r="E198" s="25"/>
      <c r="F198" s="74"/>
      <c r="G198" s="38"/>
    </row>
  </sheetData>
  <autoFilter ref="A1:G56"/>
  <mergeCells count="1">
    <mergeCell ref="A62:D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7.140625" defaultRowHeight="12.75" customHeight="1" x14ac:dyDescent="0.2"/>
  <cols>
    <col min="1" max="1" width="44.42578125" customWidth="1"/>
    <col min="2" max="2" width="14.85546875" customWidth="1"/>
    <col min="3" max="3" width="35" customWidth="1"/>
    <col min="5" max="5" width="7.5703125" customWidth="1"/>
    <col min="6" max="6" width="31.7109375" customWidth="1"/>
    <col min="7" max="7" width="18.7109375" customWidth="1"/>
  </cols>
  <sheetData>
    <row r="1" spans="1:7" x14ac:dyDescent="0.2">
      <c r="A1" s="24" t="s">
        <v>0</v>
      </c>
      <c r="B1" s="60" t="s">
        <v>221</v>
      </c>
      <c r="C1" s="17" t="s">
        <v>222</v>
      </c>
      <c r="D1" s="55" t="s">
        <v>223</v>
      </c>
      <c r="E1" s="34" t="s">
        <v>550</v>
      </c>
      <c r="F1" s="90" t="s">
        <v>224</v>
      </c>
      <c r="G1" s="32"/>
    </row>
    <row r="2" spans="1:7" x14ac:dyDescent="0.2">
      <c r="A2" s="45" t="s">
        <v>603</v>
      </c>
      <c r="B2" s="82">
        <v>7614240</v>
      </c>
      <c r="C2" s="74" t="s">
        <v>253</v>
      </c>
      <c r="D2" s="36">
        <v>2012121165</v>
      </c>
      <c r="E2" s="39"/>
      <c r="F2" s="2" t="s">
        <v>604</v>
      </c>
      <c r="G2" s="46"/>
    </row>
    <row r="3" spans="1:7" ht="25.5" x14ac:dyDescent="0.2">
      <c r="A3" s="45" t="s">
        <v>605</v>
      </c>
      <c r="B3" s="82">
        <v>139695</v>
      </c>
      <c r="C3" s="74" t="s">
        <v>412</v>
      </c>
      <c r="D3" s="36">
        <v>2012120781</v>
      </c>
      <c r="E3" s="39"/>
      <c r="F3" s="2" t="s">
        <v>606</v>
      </c>
      <c r="G3" s="46"/>
    </row>
    <row r="4" spans="1:7" ht="25.5" x14ac:dyDescent="0.2">
      <c r="A4" s="80" t="s">
        <v>607</v>
      </c>
      <c r="B4" s="82">
        <v>105000</v>
      </c>
      <c r="C4" s="97" t="s">
        <v>233</v>
      </c>
      <c r="D4" s="16">
        <v>2012120769</v>
      </c>
      <c r="E4" s="39"/>
      <c r="F4" s="2" t="s">
        <v>606</v>
      </c>
      <c r="G4" s="46"/>
    </row>
    <row r="5" spans="1:7" ht="25.5" x14ac:dyDescent="0.2">
      <c r="A5" s="84" t="s">
        <v>608</v>
      </c>
      <c r="B5" s="82">
        <v>105000</v>
      </c>
      <c r="C5" s="97" t="s">
        <v>233</v>
      </c>
      <c r="D5" s="12">
        <v>2012120767</v>
      </c>
      <c r="E5" s="39"/>
      <c r="F5" s="2" t="s">
        <v>606</v>
      </c>
      <c r="G5" s="46"/>
    </row>
    <row r="6" spans="1:7" ht="25.5" x14ac:dyDescent="0.2">
      <c r="A6" s="84" t="s">
        <v>609</v>
      </c>
      <c r="B6" s="82">
        <v>105000</v>
      </c>
      <c r="C6" s="40" t="s">
        <v>233</v>
      </c>
      <c r="D6" s="12">
        <v>2012120764</v>
      </c>
      <c r="E6" s="39"/>
      <c r="F6" s="2" t="s">
        <v>606</v>
      </c>
      <c r="G6" s="46"/>
    </row>
    <row r="7" spans="1:7" ht="25.5" x14ac:dyDescent="0.2">
      <c r="A7" s="84" t="s">
        <v>610</v>
      </c>
      <c r="B7" s="82">
        <v>288270</v>
      </c>
      <c r="C7" s="72" t="s">
        <v>412</v>
      </c>
      <c r="D7" s="12">
        <v>2012110058</v>
      </c>
      <c r="E7" s="39"/>
      <c r="F7" s="2" t="s">
        <v>606</v>
      </c>
      <c r="G7" s="46"/>
    </row>
    <row r="8" spans="1:7" ht="25.5" x14ac:dyDescent="0.2">
      <c r="A8" s="3" t="s">
        <v>611</v>
      </c>
      <c r="B8" s="82">
        <v>960000</v>
      </c>
      <c r="C8" s="72" t="s">
        <v>233</v>
      </c>
      <c r="D8" s="12">
        <v>2012100377</v>
      </c>
      <c r="E8" s="39"/>
      <c r="F8" s="2" t="s">
        <v>606</v>
      </c>
      <c r="G8" s="46"/>
    </row>
    <row r="9" spans="1:7" ht="25.5" x14ac:dyDescent="0.2">
      <c r="A9" s="3" t="s">
        <v>612</v>
      </c>
      <c r="B9" s="82">
        <v>83334</v>
      </c>
      <c r="C9" s="72" t="s">
        <v>233</v>
      </c>
      <c r="D9" s="12">
        <v>2012090050</v>
      </c>
      <c r="E9" s="39"/>
      <c r="F9" s="2" t="s">
        <v>606</v>
      </c>
      <c r="G9" s="7"/>
    </row>
    <row r="10" spans="1:7" ht="25.5" x14ac:dyDescent="0.2">
      <c r="A10" s="3" t="s">
        <v>613</v>
      </c>
      <c r="B10" s="82">
        <v>250647</v>
      </c>
      <c r="C10" s="72" t="s">
        <v>233</v>
      </c>
      <c r="D10" s="12">
        <v>2012090046</v>
      </c>
      <c r="E10" s="39"/>
      <c r="F10" s="2" t="s">
        <v>606</v>
      </c>
      <c r="G10" s="35"/>
    </row>
    <row r="11" spans="1:7" ht="25.5" x14ac:dyDescent="0.2">
      <c r="A11" s="3" t="s">
        <v>614</v>
      </c>
      <c r="B11" s="82">
        <v>100000</v>
      </c>
      <c r="C11" s="72" t="s">
        <v>233</v>
      </c>
      <c r="D11" s="12">
        <v>2012080199</v>
      </c>
      <c r="E11" s="39"/>
      <c r="F11" s="2" t="s">
        <v>606</v>
      </c>
      <c r="G11" s="27"/>
    </row>
    <row r="12" spans="1:7" ht="25.5" x14ac:dyDescent="0.2">
      <c r="A12" s="3" t="s">
        <v>615</v>
      </c>
      <c r="B12" s="82">
        <v>247500</v>
      </c>
      <c r="C12" s="72" t="s">
        <v>233</v>
      </c>
      <c r="D12" s="12">
        <v>2012060409</v>
      </c>
      <c r="E12" s="39"/>
      <c r="F12" s="2" t="s">
        <v>606</v>
      </c>
      <c r="G12" s="46"/>
    </row>
    <row r="13" spans="1:7" ht="25.5" x14ac:dyDescent="0.2">
      <c r="A13" s="94" t="s">
        <v>616</v>
      </c>
      <c r="B13" s="82">
        <v>311000</v>
      </c>
      <c r="C13" s="54" t="s">
        <v>233</v>
      </c>
      <c r="D13" s="12">
        <v>2012050400</v>
      </c>
      <c r="E13" s="39"/>
      <c r="F13" s="2" t="s">
        <v>606</v>
      </c>
      <c r="G13" s="46"/>
    </row>
    <row r="14" spans="1:7" x14ac:dyDescent="0.2">
      <c r="A14" s="15"/>
      <c r="B14" s="82">
        <f>SUM(B2:B13)</f>
        <v>10309686</v>
      </c>
      <c r="C14" s="40"/>
      <c r="D14" s="2"/>
      <c r="E14" s="39"/>
      <c r="F14" s="2"/>
      <c r="G14" s="46"/>
    </row>
    <row r="15" spans="1:7" x14ac:dyDescent="0.2">
      <c r="A15" s="3"/>
      <c r="B15" s="82"/>
      <c r="C15" s="72"/>
      <c r="D15" s="2"/>
      <c r="E15" s="39"/>
      <c r="F15" s="2"/>
      <c r="G15" s="46"/>
    </row>
    <row r="16" spans="1:7" x14ac:dyDescent="0.2">
      <c r="A16" s="3"/>
      <c r="B16" s="82"/>
      <c r="C16" s="72"/>
      <c r="D16" s="2"/>
      <c r="E16" s="39"/>
      <c r="F16" s="92"/>
      <c r="G16" s="46"/>
    </row>
    <row r="17" spans="1:7" x14ac:dyDescent="0.2">
      <c r="A17" s="3"/>
      <c r="B17" s="82"/>
      <c r="C17" s="72"/>
      <c r="D17" s="2"/>
      <c r="E17" s="39"/>
      <c r="F17" s="2"/>
      <c r="G17" s="46"/>
    </row>
    <row r="18" spans="1:7" x14ac:dyDescent="0.2">
      <c r="A18" s="3"/>
      <c r="B18" s="82"/>
      <c r="C18" s="72"/>
      <c r="D18" s="2"/>
      <c r="E18" s="39"/>
      <c r="F18" s="2"/>
      <c r="G18" s="7"/>
    </row>
    <row r="19" spans="1:7" x14ac:dyDescent="0.2">
      <c r="A19" s="3"/>
      <c r="B19" s="82"/>
      <c r="C19" s="72"/>
      <c r="D19" s="2"/>
      <c r="E19" s="39"/>
      <c r="F19" s="2"/>
      <c r="G19" s="35"/>
    </row>
    <row r="20" spans="1:7" x14ac:dyDescent="0.2">
      <c r="A20" s="3"/>
      <c r="B20" s="82"/>
      <c r="C20" s="72"/>
      <c r="D20" s="2"/>
      <c r="E20" s="39"/>
      <c r="F20" s="2"/>
      <c r="G20" s="23"/>
    </row>
    <row r="21" spans="1:7" x14ac:dyDescent="0.2">
      <c r="A21" s="3"/>
      <c r="B21" s="82"/>
      <c r="C21" s="72"/>
      <c r="D21" s="2"/>
      <c r="E21" s="39"/>
      <c r="F21" s="63"/>
      <c r="G21" s="46"/>
    </row>
    <row r="22" spans="1:7" x14ac:dyDescent="0.2">
      <c r="A22" s="3"/>
      <c r="B22" s="82"/>
      <c r="C22" s="72"/>
      <c r="D22" s="2"/>
      <c r="E22" s="39"/>
      <c r="F22" s="87"/>
      <c r="G22" s="86"/>
    </row>
    <row r="23" spans="1:7" x14ac:dyDescent="0.2">
      <c r="A23" s="3"/>
      <c r="B23" s="82"/>
      <c r="C23" s="72"/>
      <c r="D23" s="2"/>
      <c r="E23" s="39"/>
      <c r="F23" s="62"/>
      <c r="G23" s="27"/>
    </row>
    <row r="24" spans="1:7" x14ac:dyDescent="0.2">
      <c r="A24" s="3"/>
      <c r="B24" s="82"/>
      <c r="C24" s="72"/>
      <c r="D24" s="3"/>
      <c r="E24" s="30"/>
      <c r="F24" s="28"/>
      <c r="G24" s="89"/>
    </row>
    <row r="25" spans="1:7" x14ac:dyDescent="0.2">
      <c r="A25" s="3"/>
      <c r="B25" s="82"/>
      <c r="C25" s="72"/>
      <c r="D25" s="2"/>
      <c r="E25" s="39"/>
      <c r="F25" s="95"/>
      <c r="G25" s="86"/>
    </row>
    <row r="26" spans="1:7" x14ac:dyDescent="0.2">
      <c r="A26" s="3"/>
      <c r="B26" s="82"/>
      <c r="C26" s="72"/>
      <c r="D26" s="2"/>
      <c r="E26" s="39"/>
      <c r="F26" s="2"/>
      <c r="G26" s="23"/>
    </row>
    <row r="27" spans="1:7" x14ac:dyDescent="0.2">
      <c r="A27" s="50"/>
      <c r="B27" s="82"/>
      <c r="C27" s="99"/>
      <c r="D27" s="78"/>
      <c r="E27" s="39"/>
      <c r="F27" s="2"/>
      <c r="G27" s="46"/>
    </row>
    <row r="28" spans="1:7" x14ac:dyDescent="0.2">
      <c r="A28" s="50"/>
      <c r="B28" s="82"/>
      <c r="C28" s="83"/>
      <c r="D28" s="78"/>
      <c r="E28" s="39"/>
      <c r="F28" s="2"/>
      <c r="G28" s="46"/>
    </row>
    <row r="29" spans="1:7" x14ac:dyDescent="0.2">
      <c r="A29" s="47"/>
      <c r="B29" s="82"/>
      <c r="C29" s="98"/>
      <c r="D29" s="88"/>
      <c r="E29" s="39"/>
      <c r="F29" s="63"/>
      <c r="G29" s="46"/>
    </row>
    <row r="30" spans="1:7" x14ac:dyDescent="0.2">
      <c r="A30" s="56"/>
      <c r="B30" s="82"/>
      <c r="C30" s="75"/>
      <c r="D30" s="13"/>
      <c r="E30" s="39"/>
      <c r="F30" s="66"/>
      <c r="G30" s="86"/>
    </row>
    <row r="31" spans="1:7" x14ac:dyDescent="0.2">
      <c r="A31" s="69"/>
      <c r="B31" s="82"/>
      <c r="C31" s="83"/>
      <c r="D31" s="98"/>
      <c r="E31" s="39"/>
      <c r="F31" s="6"/>
      <c r="G31" s="35"/>
    </row>
    <row r="32" spans="1:7" x14ac:dyDescent="0.2">
      <c r="A32" s="69"/>
      <c r="B32" s="82"/>
      <c r="C32" s="69"/>
      <c r="D32" s="98"/>
      <c r="E32" s="39"/>
      <c r="F32" s="6"/>
      <c r="G32" s="23"/>
    </row>
    <row r="33" spans="1:7" x14ac:dyDescent="0.2">
      <c r="A33" s="69"/>
      <c r="B33" s="82"/>
      <c r="C33" s="69"/>
      <c r="D33" s="98"/>
      <c r="E33" s="39"/>
      <c r="F33" s="6"/>
      <c r="G33" s="46"/>
    </row>
    <row r="34" spans="1:7" x14ac:dyDescent="0.2">
      <c r="A34" s="69"/>
      <c r="B34" s="82"/>
      <c r="C34" s="83"/>
      <c r="D34" s="98"/>
      <c r="E34" s="39"/>
      <c r="F34" s="6"/>
      <c r="G34" s="46"/>
    </row>
    <row r="35" spans="1:7" x14ac:dyDescent="0.2">
      <c r="A35" s="69"/>
      <c r="B35" s="82"/>
      <c r="C35" s="69"/>
      <c r="D35" s="98"/>
      <c r="E35" s="39"/>
      <c r="F35" s="6"/>
      <c r="G35" s="86"/>
    </row>
    <row r="36" spans="1:7" x14ac:dyDescent="0.2">
      <c r="A36" s="69"/>
      <c r="B36" s="82"/>
      <c r="C36" s="69"/>
      <c r="D36" s="98"/>
      <c r="E36" s="39"/>
      <c r="F36" s="6"/>
      <c r="G36" s="35"/>
    </row>
    <row r="37" spans="1:7" x14ac:dyDescent="0.2">
      <c r="A37" s="69"/>
      <c r="B37" s="82"/>
      <c r="C37" s="69"/>
      <c r="D37" s="98"/>
      <c r="E37" s="39"/>
      <c r="F37" s="6"/>
      <c r="G37" s="35"/>
    </row>
    <row r="38" spans="1:7" x14ac:dyDescent="0.2">
      <c r="A38" s="69"/>
      <c r="B38" s="82"/>
      <c r="C38" s="69"/>
      <c r="D38" s="98"/>
      <c r="E38" s="39"/>
      <c r="F38" s="6"/>
      <c r="G38" s="35"/>
    </row>
    <row r="39" spans="1:7" x14ac:dyDescent="0.2">
      <c r="A39" s="69"/>
      <c r="B39" s="82"/>
      <c r="C39" s="69"/>
      <c r="D39" s="98"/>
      <c r="E39" s="39"/>
      <c r="F39" s="6"/>
      <c r="G39" s="23"/>
    </row>
    <row r="40" spans="1:7" x14ac:dyDescent="0.2">
      <c r="A40" s="69"/>
      <c r="B40" s="82"/>
      <c r="C40" s="69"/>
      <c r="D40" s="98"/>
      <c r="E40" s="39"/>
      <c r="F40" s="6"/>
      <c r="G40" s="46"/>
    </row>
    <row r="41" spans="1:7" x14ac:dyDescent="0.2">
      <c r="A41" s="69"/>
      <c r="B41" s="82"/>
      <c r="C41" s="69"/>
      <c r="D41" s="98"/>
      <c r="E41" s="39"/>
      <c r="F41" s="6"/>
      <c r="G41" s="46"/>
    </row>
    <row r="42" spans="1:7" x14ac:dyDescent="0.2">
      <c r="A42" s="69"/>
      <c r="B42" s="82"/>
      <c r="C42" s="69"/>
      <c r="D42" s="98"/>
      <c r="E42" s="39"/>
      <c r="F42" s="6"/>
      <c r="G42" s="46"/>
    </row>
    <row r="43" spans="1:7" x14ac:dyDescent="0.2">
      <c r="A43" s="69"/>
      <c r="B43" s="82"/>
      <c r="C43" s="69"/>
      <c r="D43" s="98"/>
      <c r="E43" s="39"/>
      <c r="F43" s="6"/>
      <c r="G43" s="46"/>
    </row>
    <row r="44" spans="1:7" x14ac:dyDescent="0.2">
      <c r="A44" s="69"/>
      <c r="B44" s="82"/>
      <c r="C44" s="69"/>
      <c r="D44" s="98"/>
      <c r="E44" s="39"/>
      <c r="F44" s="6"/>
      <c r="G44" s="46"/>
    </row>
    <row r="45" spans="1:7" x14ac:dyDescent="0.2">
      <c r="A45" s="69"/>
      <c r="B45" s="82"/>
      <c r="C45" s="74"/>
      <c r="D45" s="98"/>
      <c r="E45" s="39"/>
      <c r="F45" s="6"/>
      <c r="G45" s="46"/>
    </row>
    <row r="46" spans="1:7" x14ac:dyDescent="0.2">
      <c r="A46" s="74"/>
      <c r="B46" s="82"/>
      <c r="C46" s="74"/>
      <c r="D46" s="97"/>
      <c r="E46" s="39"/>
      <c r="F46" s="6"/>
      <c r="G46" s="46"/>
    </row>
    <row r="47" spans="1:7" x14ac:dyDescent="0.2">
      <c r="A47" s="69"/>
      <c r="B47" s="82"/>
      <c r="C47" s="69"/>
      <c r="D47" s="98"/>
      <c r="E47" s="39"/>
      <c r="F47" s="6"/>
      <c r="G47" s="86"/>
    </row>
    <row r="48" spans="1:7" x14ac:dyDescent="0.2">
      <c r="A48" s="69"/>
      <c r="B48" s="82"/>
      <c r="C48" s="69"/>
      <c r="D48" s="98"/>
      <c r="E48" s="39"/>
      <c r="F48" s="6"/>
      <c r="G48" s="35"/>
    </row>
    <row r="49" spans="1:7" x14ac:dyDescent="0.2">
      <c r="A49" s="69"/>
      <c r="B49" s="82"/>
      <c r="C49" s="69"/>
      <c r="D49" s="98"/>
      <c r="E49" s="39"/>
      <c r="F49" s="6"/>
      <c r="G49" s="35"/>
    </row>
    <row r="50" spans="1:7" x14ac:dyDescent="0.2">
      <c r="A50" s="69"/>
      <c r="B50" s="82"/>
      <c r="C50" s="69"/>
      <c r="D50" s="98"/>
      <c r="E50" s="39"/>
      <c r="F50" s="6"/>
      <c r="G50" s="35"/>
    </row>
    <row r="51" spans="1:7" x14ac:dyDescent="0.2">
      <c r="A51" s="69"/>
      <c r="B51" s="82"/>
      <c r="C51" s="69"/>
      <c r="D51" s="98"/>
      <c r="E51" s="39"/>
      <c r="F51" s="6"/>
      <c r="G51" s="35"/>
    </row>
    <row r="52" spans="1:7" x14ac:dyDescent="0.2">
      <c r="A52" s="69"/>
      <c r="B52" s="82"/>
      <c r="C52" s="69"/>
      <c r="D52" s="98"/>
      <c r="E52" s="39"/>
      <c r="F52" s="6"/>
      <c r="G52" s="35"/>
    </row>
    <row r="53" spans="1:7" x14ac:dyDescent="0.2">
      <c r="A53" s="69"/>
      <c r="B53" s="82"/>
      <c r="C53" s="69"/>
      <c r="D53" s="98"/>
      <c r="E53" s="39"/>
      <c r="F53" s="6"/>
      <c r="G53" s="35"/>
    </row>
    <row r="54" spans="1:7" x14ac:dyDescent="0.2">
      <c r="A54" s="69"/>
      <c r="B54" s="82"/>
      <c r="C54" s="69"/>
      <c r="D54" s="98"/>
      <c r="E54" s="39"/>
      <c r="F54" s="6"/>
      <c r="G54" s="35"/>
    </row>
    <row r="55" spans="1:7" x14ac:dyDescent="0.2">
      <c r="A55" s="74"/>
      <c r="B55" s="82"/>
      <c r="C55" s="74"/>
      <c r="D55" s="97"/>
      <c r="E55" s="39"/>
      <c r="F55" s="6"/>
      <c r="G55" s="35"/>
    </row>
    <row r="56" spans="1:7" x14ac:dyDescent="0.2">
      <c r="A56" s="74"/>
      <c r="B56" s="82"/>
      <c r="C56" s="74"/>
      <c r="D56" s="97"/>
      <c r="E56" s="39"/>
      <c r="F56" s="6"/>
      <c r="G56" s="35"/>
    </row>
    <row r="57" spans="1:7" x14ac:dyDescent="0.2">
      <c r="A57" s="69"/>
      <c r="B57" s="82"/>
      <c r="C57" s="69"/>
      <c r="D57" s="98"/>
      <c r="E57" s="39"/>
      <c r="F57" s="6"/>
      <c r="G57" s="23"/>
    </row>
    <row r="58" spans="1:7" x14ac:dyDescent="0.2">
      <c r="A58" s="69"/>
      <c r="B58" s="82"/>
      <c r="C58" s="69"/>
      <c r="D58" s="98"/>
      <c r="E58" s="39"/>
      <c r="F58" s="6"/>
      <c r="G58" s="46"/>
    </row>
    <row r="59" spans="1:7" x14ac:dyDescent="0.2">
      <c r="A59" s="69"/>
      <c r="B59" s="82"/>
      <c r="C59" s="69"/>
      <c r="D59" s="98"/>
      <c r="E59" s="39"/>
      <c r="F59" s="6"/>
      <c r="G59" s="46"/>
    </row>
    <row r="60" spans="1:7" x14ac:dyDescent="0.2">
      <c r="A60" s="69"/>
      <c r="B60" s="82"/>
      <c r="C60" s="69"/>
      <c r="D60" s="98"/>
      <c r="E60" s="39"/>
      <c r="F60" s="6"/>
      <c r="G60" s="46"/>
    </row>
    <row r="61" spans="1:7" x14ac:dyDescent="0.2">
      <c r="A61" s="69"/>
      <c r="B61" s="82"/>
      <c r="C61" s="69"/>
      <c r="D61" s="98"/>
      <c r="E61" s="39"/>
      <c r="F61" s="6"/>
      <c r="G61" s="46"/>
    </row>
    <row r="62" spans="1:7" ht="14.25" customHeight="1" x14ac:dyDescent="0.2">
      <c r="A62" s="74"/>
      <c r="B62" s="82"/>
      <c r="C62" s="74"/>
      <c r="D62" s="97"/>
      <c r="E62" s="39"/>
      <c r="F62" s="6"/>
      <c r="G62" s="20"/>
    </row>
    <row r="63" spans="1:7" x14ac:dyDescent="0.2">
      <c r="A63" s="69"/>
      <c r="B63" s="82"/>
      <c r="C63" s="74"/>
      <c r="D63" s="97"/>
      <c r="E63" s="39"/>
      <c r="F63" s="6"/>
      <c r="G63" s="7"/>
    </row>
    <row r="64" spans="1:7" x14ac:dyDescent="0.2">
      <c r="A64" s="74"/>
      <c r="B64" s="82"/>
      <c r="C64" s="69"/>
      <c r="D64" s="97"/>
      <c r="E64" s="39"/>
      <c r="F64" s="6"/>
      <c r="G64" s="35"/>
    </row>
    <row r="65" spans="1:7" x14ac:dyDescent="0.2">
      <c r="A65" s="74"/>
      <c r="B65" s="82"/>
      <c r="C65" s="69"/>
      <c r="D65" s="98"/>
      <c r="E65" s="39"/>
      <c r="F65" s="6"/>
      <c r="G65" s="27"/>
    </row>
    <row r="66" spans="1:7" x14ac:dyDescent="0.2">
      <c r="A66" s="69"/>
      <c r="B66" s="82"/>
      <c r="C66" s="69"/>
      <c r="D66" s="98"/>
      <c r="E66" s="39"/>
      <c r="F66" s="6"/>
      <c r="G66" s="46"/>
    </row>
    <row r="67" spans="1:7" x14ac:dyDescent="0.2">
      <c r="A67" s="74"/>
      <c r="B67" s="82"/>
      <c r="C67" s="74"/>
      <c r="D67" s="97"/>
      <c r="E67" s="39"/>
      <c r="F67" s="6"/>
      <c r="G67" s="20"/>
    </row>
    <row r="68" spans="1:7" x14ac:dyDescent="0.2">
      <c r="A68" s="74"/>
      <c r="B68" s="82"/>
      <c r="C68" s="74"/>
      <c r="D68" s="97"/>
      <c r="E68" s="39"/>
      <c r="F68" s="6"/>
      <c r="G68" s="46"/>
    </row>
    <row r="69" spans="1:7" x14ac:dyDescent="0.2">
      <c r="A69" s="74"/>
      <c r="B69" s="82"/>
      <c r="C69" s="69"/>
      <c r="D69" s="97"/>
      <c r="E69" s="39"/>
      <c r="F69" s="6"/>
      <c r="G69" s="20"/>
    </row>
    <row r="70" spans="1:7" x14ac:dyDescent="0.2">
      <c r="A70" s="69"/>
      <c r="B70" s="82"/>
      <c r="C70" s="69"/>
      <c r="D70" s="97"/>
      <c r="E70" s="39"/>
      <c r="F70" s="6"/>
      <c r="G70" s="46"/>
    </row>
    <row r="71" spans="1:7" x14ac:dyDescent="0.2">
      <c r="A71" s="74"/>
      <c r="B71" s="82"/>
      <c r="C71" s="69"/>
      <c r="D71" s="97"/>
      <c r="E71" s="39"/>
      <c r="F71" s="6"/>
      <c r="G71" s="20"/>
    </row>
    <row r="72" spans="1:7" x14ac:dyDescent="0.2">
      <c r="A72" s="69"/>
      <c r="B72" s="82"/>
      <c r="C72" s="69"/>
      <c r="D72" s="98"/>
      <c r="E72" s="39"/>
      <c r="F72" s="6"/>
      <c r="G72" s="46"/>
    </row>
    <row r="73" spans="1:7" x14ac:dyDescent="0.2">
      <c r="A73" s="74"/>
      <c r="B73" s="82"/>
      <c r="C73" s="69"/>
      <c r="D73" s="97"/>
      <c r="E73" s="39"/>
      <c r="F73" s="6"/>
      <c r="G73" s="46"/>
    </row>
    <row r="74" spans="1:7" x14ac:dyDescent="0.2">
      <c r="A74" s="74"/>
      <c r="B74" s="82"/>
      <c r="C74" s="69"/>
      <c r="D74" s="97"/>
      <c r="E74" s="39"/>
      <c r="F74" s="6"/>
      <c r="G74" s="46"/>
    </row>
    <row r="75" spans="1:7" x14ac:dyDescent="0.2">
      <c r="A75" s="74"/>
      <c r="B75" s="82"/>
      <c r="C75" s="69"/>
      <c r="D75" s="97"/>
      <c r="E75" s="39"/>
      <c r="F75" s="6"/>
      <c r="G75" s="46"/>
    </row>
    <row r="76" spans="1:7" x14ac:dyDescent="0.2">
      <c r="A76" s="74"/>
      <c r="B76" s="82"/>
      <c r="C76" s="74"/>
      <c r="D76" s="97"/>
      <c r="E76" s="39"/>
      <c r="F76" s="6"/>
      <c r="G76" s="46"/>
    </row>
    <row r="77" spans="1:7" x14ac:dyDescent="0.2">
      <c r="A77" s="74"/>
      <c r="B77" s="82"/>
      <c r="C77" s="74"/>
      <c r="D77" s="97"/>
      <c r="E77" s="39"/>
      <c r="F77" s="6"/>
      <c r="G77" s="46"/>
    </row>
    <row r="78" spans="1:7" x14ac:dyDescent="0.2">
      <c r="A78" s="74"/>
      <c r="B78" s="82"/>
      <c r="C78" s="74"/>
      <c r="D78" s="97"/>
      <c r="E78" s="39"/>
      <c r="F78" s="6"/>
      <c r="G78" s="46"/>
    </row>
    <row r="79" spans="1:7" x14ac:dyDescent="0.2">
      <c r="A79" s="74"/>
      <c r="B79" s="82"/>
      <c r="C79" s="74"/>
      <c r="D79" s="97"/>
      <c r="E79" s="39"/>
      <c r="F79" s="6"/>
      <c r="G79" s="86"/>
    </row>
    <row r="80" spans="1:7" x14ac:dyDescent="0.2">
      <c r="A80" s="74"/>
      <c r="B80" s="82"/>
      <c r="C80" s="74"/>
      <c r="D80" s="74"/>
      <c r="E80" s="64"/>
      <c r="F80" s="74"/>
      <c r="G80" s="38"/>
    </row>
    <row r="81" spans="1:7" x14ac:dyDescent="0.2">
      <c r="A81" s="74"/>
      <c r="B81" s="82"/>
      <c r="C81" s="74"/>
      <c r="D81" s="74"/>
      <c r="E81" s="59"/>
      <c r="F81" s="28"/>
      <c r="G81" s="38"/>
    </row>
    <row r="82" spans="1:7" x14ac:dyDescent="0.2">
      <c r="A82" s="74"/>
      <c r="B82" s="82"/>
      <c r="C82" s="74"/>
      <c r="D82" s="74"/>
      <c r="E82" s="51"/>
      <c r="F82" s="28"/>
      <c r="G82" s="38"/>
    </row>
    <row r="83" spans="1:7" x14ac:dyDescent="0.2">
      <c r="A83" s="74"/>
      <c r="B83" s="82"/>
      <c r="C83" s="74"/>
      <c r="D83" s="74"/>
      <c r="E83" s="33"/>
      <c r="F83" s="28"/>
      <c r="G83" s="38"/>
    </row>
    <row r="84" spans="1:7" x14ac:dyDescent="0.2">
      <c r="A84" s="74"/>
      <c r="B84" s="82"/>
      <c r="C84" s="74"/>
      <c r="D84" s="74"/>
      <c r="E84" s="33"/>
      <c r="F84" s="28"/>
      <c r="G84" s="38"/>
    </row>
    <row r="85" spans="1:7" x14ac:dyDescent="0.2">
      <c r="A85" s="74"/>
      <c r="B85" s="82"/>
      <c r="C85" s="74"/>
      <c r="D85" s="74"/>
      <c r="E85" s="33"/>
      <c r="F85" s="28"/>
      <c r="G85" s="38"/>
    </row>
    <row r="86" spans="1:7" x14ac:dyDescent="0.2">
      <c r="A86" s="74"/>
      <c r="B86" s="82"/>
      <c r="C86" s="74"/>
      <c r="D86" s="74"/>
      <c r="E86" s="59"/>
      <c r="F86" s="28"/>
      <c r="G86" s="38"/>
    </row>
    <row r="87" spans="1:7" x14ac:dyDescent="0.2">
      <c r="A87" s="74"/>
      <c r="B87" s="82"/>
      <c r="C87" s="74"/>
      <c r="D87" s="74"/>
      <c r="E87" s="30"/>
      <c r="F87" s="28"/>
      <c r="G87" s="38"/>
    </row>
    <row r="88" spans="1:7" x14ac:dyDescent="0.2">
      <c r="A88" s="74"/>
      <c r="B88" s="82"/>
      <c r="C88" s="74"/>
      <c r="D88" s="74"/>
      <c r="E88" s="30"/>
      <c r="F88" s="28"/>
      <c r="G88" s="38"/>
    </row>
    <row r="89" spans="1:7" x14ac:dyDescent="0.2">
      <c r="A89" s="74"/>
      <c r="B89" s="82"/>
      <c r="C89" s="74"/>
      <c r="D89" s="74"/>
      <c r="E89" s="51"/>
      <c r="F89" s="28"/>
      <c r="G89" s="38"/>
    </row>
    <row r="90" spans="1:7" x14ac:dyDescent="0.2">
      <c r="A90" s="74"/>
      <c r="B90" s="82"/>
      <c r="C90" s="74"/>
      <c r="D90" s="74"/>
      <c r="E90" s="37"/>
      <c r="F90" s="74"/>
      <c r="G90" s="38"/>
    </row>
    <row r="91" spans="1:7" x14ac:dyDescent="0.2">
      <c r="A91" s="74"/>
      <c r="B91" s="82"/>
      <c r="C91" s="74"/>
      <c r="D91" s="74"/>
      <c r="E91" s="51"/>
      <c r="F91" s="28"/>
      <c r="G91" s="38"/>
    </row>
    <row r="92" spans="1:7" x14ac:dyDescent="0.2">
      <c r="A92" s="74"/>
      <c r="B92" s="82"/>
      <c r="C92" s="74"/>
      <c r="D92" s="74"/>
      <c r="E92" s="59"/>
      <c r="F92" s="28"/>
      <c r="G92" s="38"/>
    </row>
    <row r="93" spans="1:7" x14ac:dyDescent="0.2">
      <c r="A93" s="74"/>
      <c r="B93" s="18"/>
      <c r="C93" s="74"/>
      <c r="D93" s="74"/>
      <c r="E93" s="30"/>
      <c r="F93" s="28"/>
      <c r="G93" s="38"/>
    </row>
    <row r="94" spans="1:7" x14ac:dyDescent="0.2">
      <c r="A94" s="69"/>
      <c r="B94" s="82"/>
      <c r="C94" s="69"/>
      <c r="D94" s="98"/>
      <c r="E94" s="39"/>
      <c r="F94" s="6"/>
      <c r="G94" s="35"/>
    </row>
    <row r="95" spans="1:7" x14ac:dyDescent="0.2">
      <c r="A95" s="74"/>
      <c r="B95" s="18"/>
      <c r="C95" s="74"/>
      <c r="D95" s="74"/>
      <c r="E95" s="30"/>
      <c r="F95" s="28"/>
      <c r="G95" s="38"/>
    </row>
    <row r="96" spans="1:7" x14ac:dyDescent="0.2">
      <c r="A96" s="74"/>
      <c r="B96" s="18"/>
      <c r="C96" s="74"/>
      <c r="D96" s="74"/>
      <c r="E96" s="30"/>
      <c r="F96" s="28"/>
      <c r="G96" s="38"/>
    </row>
    <row r="97" spans="1:7" x14ac:dyDescent="0.2">
      <c r="A97" s="74"/>
      <c r="B97" s="18"/>
      <c r="C97" s="74"/>
      <c r="D97" s="74"/>
      <c r="E97" s="30"/>
      <c r="F97" s="28"/>
      <c r="G97" s="38"/>
    </row>
    <row r="98" spans="1:7" x14ac:dyDescent="0.2">
      <c r="A98" s="74"/>
      <c r="B98" s="18"/>
      <c r="C98" s="74"/>
      <c r="D98" s="74"/>
      <c r="E98" s="30"/>
      <c r="F98" s="28"/>
      <c r="G98" s="38"/>
    </row>
    <row r="99" spans="1:7" x14ac:dyDescent="0.2">
      <c r="A99" s="74"/>
      <c r="B99" s="18"/>
      <c r="C99" s="74"/>
      <c r="D99" s="74"/>
      <c r="E99" s="30"/>
      <c r="F99" s="28"/>
      <c r="G99" s="38"/>
    </row>
    <row r="100" spans="1:7" x14ac:dyDescent="0.2">
      <c r="A100" s="74"/>
      <c r="B100" s="18"/>
      <c r="C100" s="74"/>
      <c r="D100" s="74"/>
      <c r="E100" s="48"/>
      <c r="F100" s="74"/>
      <c r="G100" s="38"/>
    </row>
    <row r="101" spans="1:7" x14ac:dyDescent="0.2">
      <c r="A101" s="74"/>
      <c r="B101" s="42"/>
      <c r="C101" s="74"/>
      <c r="D101" s="74"/>
      <c r="E101" s="30"/>
      <c r="F101" s="28"/>
      <c r="G101" s="38"/>
    </row>
    <row r="102" spans="1:7" x14ac:dyDescent="0.2">
      <c r="A102" s="74"/>
      <c r="B102" s="18"/>
      <c r="C102" s="74"/>
      <c r="D102" s="74"/>
      <c r="E102" s="30"/>
      <c r="F102" s="28"/>
      <c r="G102" s="38"/>
    </row>
    <row r="103" spans="1:7" x14ac:dyDescent="0.2">
      <c r="A103" s="69"/>
      <c r="B103" s="18"/>
      <c r="C103" s="69"/>
      <c r="D103" s="69"/>
      <c r="E103" s="48"/>
      <c r="F103" s="74"/>
      <c r="G103" s="38"/>
    </row>
    <row r="104" spans="1:7" x14ac:dyDescent="0.2">
      <c r="A104" s="74"/>
      <c r="B104" s="18"/>
      <c r="C104" s="74"/>
      <c r="D104" s="45"/>
      <c r="E104" s="51"/>
      <c r="F104" s="28"/>
      <c r="G104" s="38"/>
    </row>
    <row r="105" spans="1:7" x14ac:dyDescent="0.2">
      <c r="A105" s="74"/>
      <c r="B105" s="42"/>
      <c r="C105" s="74"/>
      <c r="D105" s="74"/>
      <c r="E105" s="21"/>
      <c r="F105" s="74"/>
      <c r="G105" s="38"/>
    </row>
    <row r="106" spans="1:7" x14ac:dyDescent="0.2">
      <c r="A106" s="74"/>
      <c r="B106" s="42"/>
      <c r="C106" s="74"/>
      <c r="D106" s="74"/>
      <c r="E106" s="21"/>
      <c r="F106" s="74"/>
      <c r="G106" s="38"/>
    </row>
    <row r="107" spans="1:7" x14ac:dyDescent="0.2">
      <c r="A107" s="74"/>
      <c r="B107" s="42"/>
      <c r="C107" s="74"/>
      <c r="D107" s="74"/>
      <c r="E107" s="21"/>
      <c r="F107" s="74"/>
      <c r="G107" s="38"/>
    </row>
    <row r="108" spans="1:7" x14ac:dyDescent="0.2">
      <c r="A108" s="74"/>
      <c r="B108" s="42"/>
      <c r="C108" s="74"/>
      <c r="D108" s="74"/>
      <c r="E108" s="21"/>
      <c r="F108" s="74"/>
      <c r="G108" s="38"/>
    </row>
    <row r="109" spans="1:7" x14ac:dyDescent="0.2">
      <c r="A109" s="74"/>
      <c r="B109" s="42"/>
      <c r="C109" s="74"/>
      <c r="D109" s="74"/>
      <c r="E109" s="21"/>
      <c r="F109" s="74"/>
      <c r="G109" s="38"/>
    </row>
    <row r="110" spans="1:7" x14ac:dyDescent="0.2">
      <c r="A110" s="74"/>
      <c r="B110" s="42"/>
      <c r="C110" s="74"/>
      <c r="D110" s="74"/>
      <c r="E110" s="21"/>
      <c r="F110" s="74"/>
      <c r="G110" s="38"/>
    </row>
    <row r="111" spans="1:7" x14ac:dyDescent="0.2">
      <c r="A111" s="74"/>
      <c r="B111" s="42"/>
      <c r="C111" s="74"/>
      <c r="D111" s="74"/>
      <c r="E111" s="21"/>
      <c r="F111" s="74"/>
      <c r="G111" s="38"/>
    </row>
    <row r="112" spans="1:7" x14ac:dyDescent="0.2">
      <c r="A112" s="74"/>
      <c r="B112" s="42"/>
      <c r="C112" s="74"/>
      <c r="D112" s="74"/>
      <c r="E112" s="21"/>
      <c r="F112" s="74"/>
      <c r="G112" s="38"/>
    </row>
    <row r="113" spans="1:7" x14ac:dyDescent="0.2">
      <c r="A113" s="74"/>
      <c r="B113" s="42"/>
      <c r="C113" s="74"/>
      <c r="D113" s="74"/>
      <c r="E113" s="21"/>
      <c r="F113" s="74"/>
      <c r="G113" s="38"/>
    </row>
    <row r="114" spans="1:7" x14ac:dyDescent="0.2">
      <c r="A114" s="74"/>
      <c r="B114" s="42"/>
      <c r="C114" s="74"/>
      <c r="D114" s="74"/>
      <c r="E114" s="21"/>
      <c r="F114" s="74"/>
      <c r="G114" s="38"/>
    </row>
    <row r="115" spans="1:7" x14ac:dyDescent="0.2">
      <c r="A115" s="74"/>
      <c r="B115" s="42"/>
      <c r="C115" s="74"/>
      <c r="D115" s="74"/>
      <c r="E115" s="21"/>
      <c r="F115" s="74"/>
      <c r="G115" s="38"/>
    </row>
    <row r="116" spans="1:7" x14ac:dyDescent="0.2">
      <c r="A116" s="74"/>
      <c r="B116" s="42"/>
      <c r="C116" s="74"/>
      <c r="D116" s="74"/>
      <c r="E116" s="21"/>
      <c r="F116" s="74"/>
      <c r="G116" s="38"/>
    </row>
    <row r="117" spans="1:7" x14ac:dyDescent="0.2">
      <c r="A117" s="74"/>
      <c r="B117" s="42"/>
      <c r="C117" s="74"/>
      <c r="D117" s="74"/>
      <c r="E117" s="21"/>
      <c r="F117" s="74"/>
      <c r="G117" s="38"/>
    </row>
    <row r="118" spans="1:7" x14ac:dyDescent="0.2">
      <c r="A118" s="74"/>
      <c r="B118" s="42"/>
      <c r="C118" s="74"/>
      <c r="D118" s="74"/>
      <c r="E118" s="21"/>
      <c r="F118" s="74"/>
      <c r="G118" s="38"/>
    </row>
    <row r="119" spans="1:7" x14ac:dyDescent="0.2">
      <c r="A119" s="74"/>
      <c r="B119" s="42"/>
      <c r="C119" s="74"/>
      <c r="D119" s="74"/>
      <c r="E119" s="21"/>
      <c r="F119" s="74"/>
      <c r="G119" s="38"/>
    </row>
    <row r="120" spans="1:7" x14ac:dyDescent="0.2">
      <c r="A120" s="74"/>
      <c r="B120" s="42"/>
      <c r="C120" s="74"/>
      <c r="D120" s="74"/>
      <c r="E120" s="21"/>
      <c r="F120" s="74"/>
      <c r="G120" s="38"/>
    </row>
    <row r="121" spans="1:7" x14ac:dyDescent="0.2">
      <c r="A121" s="74"/>
      <c r="B121" s="42"/>
      <c r="C121" s="74"/>
      <c r="D121" s="74"/>
      <c r="E121" s="21"/>
      <c r="F121" s="74"/>
      <c r="G121" s="38"/>
    </row>
    <row r="122" spans="1:7" x14ac:dyDescent="0.2">
      <c r="A122" s="74"/>
      <c r="B122" s="42"/>
      <c r="C122" s="74"/>
      <c r="D122" s="74"/>
      <c r="E122" s="21"/>
      <c r="F122" s="74"/>
      <c r="G122" s="38"/>
    </row>
    <row r="123" spans="1:7" x14ac:dyDescent="0.2">
      <c r="A123" s="74"/>
      <c r="B123" s="42"/>
      <c r="C123" s="74"/>
      <c r="D123" s="74"/>
      <c r="E123" s="21"/>
      <c r="F123" s="74"/>
      <c r="G123" s="38"/>
    </row>
    <row r="124" spans="1:7" x14ac:dyDescent="0.2">
      <c r="A124" s="74"/>
      <c r="B124" s="42"/>
      <c r="C124" s="74"/>
      <c r="D124" s="74"/>
      <c r="E124" s="21"/>
      <c r="F124" s="74"/>
      <c r="G124" s="38"/>
    </row>
    <row r="125" spans="1:7" x14ac:dyDescent="0.2">
      <c r="A125" s="74"/>
      <c r="B125" s="42"/>
      <c r="C125" s="74"/>
      <c r="D125" s="74"/>
      <c r="E125" s="21"/>
      <c r="F125" s="74"/>
      <c r="G125" s="38"/>
    </row>
    <row r="126" spans="1:7" x14ac:dyDescent="0.2">
      <c r="A126" s="74"/>
      <c r="B126" s="42"/>
      <c r="C126" s="74"/>
      <c r="D126" s="74"/>
      <c r="E126" s="21"/>
      <c r="F126" s="74"/>
      <c r="G126" s="38"/>
    </row>
    <row r="127" spans="1:7" x14ac:dyDescent="0.2">
      <c r="A127" s="74"/>
      <c r="B127" s="42"/>
      <c r="C127" s="74"/>
      <c r="D127" s="74"/>
      <c r="E127" s="21"/>
      <c r="F127" s="74"/>
      <c r="G127" s="38"/>
    </row>
    <row r="128" spans="1:7" x14ac:dyDescent="0.2">
      <c r="A128" s="74"/>
      <c r="B128" s="42"/>
      <c r="C128" s="74"/>
      <c r="D128" s="74"/>
      <c r="E128" s="21"/>
      <c r="F128" s="74"/>
      <c r="G128" s="38"/>
    </row>
    <row r="129" spans="1:7" x14ac:dyDescent="0.2">
      <c r="A129" s="74"/>
      <c r="B129" s="42"/>
      <c r="C129" s="74"/>
      <c r="D129" s="74"/>
      <c r="E129" s="21"/>
      <c r="F129" s="74"/>
      <c r="G129" s="38"/>
    </row>
    <row r="130" spans="1:7" x14ac:dyDescent="0.2">
      <c r="A130" s="74"/>
      <c r="B130" s="42"/>
      <c r="C130" s="74"/>
      <c r="D130" s="74"/>
      <c r="E130" s="21"/>
      <c r="F130" s="74"/>
      <c r="G130" s="38"/>
    </row>
    <row r="131" spans="1:7" x14ac:dyDescent="0.2">
      <c r="A131" s="74"/>
      <c r="B131" s="42"/>
      <c r="C131" s="74"/>
      <c r="D131" s="74"/>
      <c r="E131" s="21"/>
      <c r="F131" s="74"/>
      <c r="G131" s="38"/>
    </row>
    <row r="132" spans="1:7" x14ac:dyDescent="0.2">
      <c r="A132" s="74"/>
      <c r="B132" s="42"/>
      <c r="C132" s="74"/>
      <c r="D132" s="74"/>
      <c r="E132" s="21"/>
      <c r="F132" s="74"/>
      <c r="G132" s="38"/>
    </row>
    <row r="133" spans="1:7" x14ac:dyDescent="0.2">
      <c r="A133" s="74"/>
      <c r="B133" s="42"/>
      <c r="C133" s="74"/>
      <c r="D133" s="74"/>
      <c r="E133" s="21"/>
      <c r="F133" s="74"/>
      <c r="G133" s="38"/>
    </row>
    <row r="134" spans="1:7" x14ac:dyDescent="0.2">
      <c r="A134" s="74"/>
      <c r="B134" s="42"/>
      <c r="C134" s="74"/>
      <c r="D134" s="74"/>
      <c r="E134" s="21"/>
      <c r="F134" s="74"/>
      <c r="G134" s="38"/>
    </row>
    <row r="135" spans="1:7" x14ac:dyDescent="0.2">
      <c r="A135" s="74"/>
      <c r="B135" s="42"/>
      <c r="C135" s="74"/>
      <c r="D135" s="74"/>
      <c r="E135" s="21"/>
      <c r="F135" s="74"/>
      <c r="G135" s="38"/>
    </row>
    <row r="136" spans="1:7" x14ac:dyDescent="0.2">
      <c r="A136" s="74"/>
      <c r="B136" s="42"/>
      <c r="C136" s="74"/>
      <c r="D136" s="74"/>
      <c r="E136" s="21"/>
      <c r="F136" s="74"/>
      <c r="G136" s="38"/>
    </row>
    <row r="137" spans="1:7" x14ac:dyDescent="0.2">
      <c r="A137" s="74"/>
      <c r="B137" s="42"/>
      <c r="C137" s="74"/>
      <c r="D137" s="74"/>
      <c r="E137" s="21"/>
      <c r="F137" s="74"/>
      <c r="G137" s="38"/>
    </row>
    <row r="138" spans="1:7" x14ac:dyDescent="0.2">
      <c r="A138" s="74"/>
      <c r="B138" s="42"/>
      <c r="C138" s="74"/>
      <c r="D138" s="74"/>
      <c r="E138" s="21"/>
      <c r="F138" s="74"/>
      <c r="G138" s="38"/>
    </row>
    <row r="139" spans="1:7" x14ac:dyDescent="0.2">
      <c r="A139" s="74"/>
      <c r="B139" s="42"/>
      <c r="C139" s="74"/>
      <c r="D139" s="74"/>
      <c r="E139" s="21"/>
      <c r="F139" s="74"/>
      <c r="G139" s="38"/>
    </row>
    <row r="140" spans="1:7" x14ac:dyDescent="0.2">
      <c r="A140" s="74"/>
      <c r="B140" s="42"/>
      <c r="C140" s="74"/>
      <c r="D140" s="74"/>
      <c r="E140" s="21"/>
      <c r="F140" s="74"/>
      <c r="G140" s="38"/>
    </row>
    <row r="141" spans="1:7" x14ac:dyDescent="0.2">
      <c r="A141" s="74"/>
      <c r="B141" s="42"/>
      <c r="C141" s="74"/>
      <c r="D141" s="74"/>
      <c r="E141" s="21"/>
      <c r="F141" s="74"/>
      <c r="G141" s="38"/>
    </row>
    <row r="142" spans="1:7" x14ac:dyDescent="0.2">
      <c r="A142" s="74"/>
      <c r="B142" s="42"/>
      <c r="C142" s="74"/>
      <c r="D142" s="74"/>
      <c r="E142" s="21"/>
      <c r="F142" s="74"/>
      <c r="G142" s="38"/>
    </row>
    <row r="143" spans="1:7" x14ac:dyDescent="0.2">
      <c r="A143" s="74"/>
      <c r="B143" s="42"/>
      <c r="C143" s="74"/>
      <c r="D143" s="74"/>
      <c r="E143" s="21"/>
      <c r="F143" s="74"/>
      <c r="G143" s="38"/>
    </row>
    <row r="144" spans="1:7" x14ac:dyDescent="0.2">
      <c r="A144" s="74"/>
      <c r="B144" s="42"/>
      <c r="C144" s="74"/>
      <c r="D144" s="74"/>
      <c r="E144" s="21"/>
      <c r="F144" s="74"/>
      <c r="G144" s="38"/>
    </row>
    <row r="145" spans="1:7" x14ac:dyDescent="0.2">
      <c r="A145" s="74"/>
      <c r="B145" s="42"/>
      <c r="C145" s="74"/>
      <c r="D145" s="74"/>
      <c r="E145" s="21"/>
      <c r="F145" s="74"/>
      <c r="G145" s="38"/>
    </row>
    <row r="146" spans="1:7" x14ac:dyDescent="0.2">
      <c r="A146" s="74"/>
      <c r="B146" s="42"/>
      <c r="C146" s="74"/>
      <c r="D146" s="74"/>
      <c r="E146" s="21"/>
      <c r="F146" s="74"/>
      <c r="G146" s="38"/>
    </row>
    <row r="147" spans="1:7" x14ac:dyDescent="0.2">
      <c r="A147" s="74"/>
      <c r="B147" s="42"/>
      <c r="C147" s="74"/>
      <c r="D147" s="74"/>
      <c r="E147" s="21"/>
      <c r="F147" s="74"/>
      <c r="G147" s="38"/>
    </row>
    <row r="148" spans="1:7" x14ac:dyDescent="0.2">
      <c r="A148" s="74"/>
      <c r="B148" s="42"/>
      <c r="C148" s="74"/>
      <c r="D148" s="74"/>
      <c r="E148" s="21"/>
      <c r="F148" s="74"/>
      <c r="G148" s="38"/>
    </row>
    <row r="149" spans="1:7" x14ac:dyDescent="0.2">
      <c r="A149" s="74"/>
      <c r="B149" s="42"/>
      <c r="C149" s="74"/>
      <c r="D149" s="74"/>
      <c r="E149" s="21"/>
      <c r="F149" s="74"/>
      <c r="G149" s="38"/>
    </row>
    <row r="150" spans="1:7" x14ac:dyDescent="0.2">
      <c r="A150" s="74"/>
      <c r="B150" s="42"/>
      <c r="C150" s="74"/>
      <c r="D150" s="74"/>
      <c r="E150" s="21"/>
      <c r="F150" s="74"/>
      <c r="G150" s="38"/>
    </row>
    <row r="151" spans="1:7" x14ac:dyDescent="0.2">
      <c r="A151" s="74"/>
      <c r="B151" s="42"/>
      <c r="C151" s="74"/>
      <c r="D151" s="74"/>
      <c r="E151" s="21"/>
      <c r="F151" s="74"/>
      <c r="G151" s="38"/>
    </row>
    <row r="152" spans="1:7" x14ac:dyDescent="0.2">
      <c r="A152" s="74"/>
      <c r="B152" s="42"/>
      <c r="C152" s="74"/>
      <c r="D152" s="74"/>
      <c r="E152" s="21"/>
      <c r="F152" s="74"/>
      <c r="G152" s="38"/>
    </row>
    <row r="153" spans="1:7" x14ac:dyDescent="0.2">
      <c r="A153" s="74"/>
      <c r="B153" s="42"/>
      <c r="C153" s="74"/>
      <c r="D153" s="74"/>
      <c r="E153" s="21"/>
      <c r="F153" s="74"/>
      <c r="G153" s="38"/>
    </row>
    <row r="154" spans="1:7" x14ac:dyDescent="0.2">
      <c r="A154" s="74"/>
      <c r="B154" s="42"/>
      <c r="C154" s="74"/>
      <c r="D154" s="74"/>
      <c r="E154" s="21"/>
      <c r="F154" s="74"/>
      <c r="G154" s="38"/>
    </row>
    <row r="155" spans="1:7" x14ac:dyDescent="0.2">
      <c r="A155" s="74"/>
      <c r="B155" s="42"/>
      <c r="C155" s="74"/>
      <c r="D155" s="74"/>
      <c r="E155" s="21"/>
      <c r="F155" s="74"/>
      <c r="G155" s="38"/>
    </row>
    <row r="156" spans="1:7" x14ac:dyDescent="0.2">
      <c r="A156" s="74"/>
      <c r="B156" s="42"/>
      <c r="C156" s="74"/>
      <c r="D156" s="74"/>
      <c r="E156" s="25"/>
      <c r="F156" s="74"/>
      <c r="G156" s="38"/>
    </row>
  </sheetData>
  <autoFilter ref="A1:G10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sentencias y prestaciones</vt:lpstr>
      <vt:lpstr>Contab</vt:lpstr>
      <vt:lpstr>2014</vt:lpstr>
      <vt:lpstr>2013</vt:lpstr>
      <vt:lpstr>2012</vt:lpstr>
      <vt:lpstr>'sentencias y prestaciones'!Área_de_impresión</vt:lpstr>
      <vt:lpstr>'2014'!NombreRango1</vt:lpstr>
      <vt:lpstr>NombreRango1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Villalobos</dc:creator>
  <cp:lastModifiedBy>Sandra Consuelo Gutierrez Hernandez</cp:lastModifiedBy>
  <cp:lastPrinted>2014-07-15T15:04:42Z</cp:lastPrinted>
  <dcterms:created xsi:type="dcterms:W3CDTF">2014-07-10T20:33:38Z</dcterms:created>
  <dcterms:modified xsi:type="dcterms:W3CDTF">2014-07-24T19:39:04Z</dcterms:modified>
</cp:coreProperties>
</file>