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440" windowHeight="7710"/>
  </bookViews>
  <sheets>
    <sheet name="Otras Transf_Universidades" sheetId="1" r:id="rId1"/>
  </sheets>
  <definedNames>
    <definedName name="_DIS2008">#REF!</definedName>
    <definedName name="_xlnm._FilterDatabase" localSheetId="0" hidden="1">'Otras Transf_Universidades'!$A$3:$CB$54</definedName>
    <definedName name="CERTIAPORTES12008">#REF!</definedName>
    <definedName name="CERTIAPORTES22008">#REF!</definedName>
    <definedName name="CERTICALIDAD2008">#REF!</definedName>
    <definedName name="CERTIDEUDA2008">#REF!</definedName>
    <definedName name="CERTIFICADOS2008">#REF!</definedName>
    <definedName name="CERTISERVICIOS2008">#REF!</definedName>
    <definedName name="DISAPORTES12008">#REF!</definedName>
    <definedName name="DISAPORTES22008">#REF!</definedName>
    <definedName name="DISCALIDAD2008">#REF!</definedName>
    <definedName name="DISDEUDA2008">#REF!</definedName>
    <definedName name="DISPENSION2008">#REF!</definedName>
    <definedName name="DISSERVICIOS2008">#REF!</definedName>
    <definedName name="nit">#REF!</definedName>
    <definedName name="NOCERTICALIDAD">#REF!</definedName>
    <definedName name="NOCERTIFICADOS2008">#REF!</definedName>
  </definedNames>
  <calcPr calcId="145621"/>
</workbook>
</file>

<file path=xl/calcChain.xml><?xml version="1.0" encoding="utf-8"?>
<calcChain xmlns="http://schemas.openxmlformats.org/spreadsheetml/2006/main">
  <c r="BW55" i="1" l="1"/>
  <c r="BX55" i="1"/>
  <c r="BX58" i="1" s="1"/>
  <c r="BV55" i="1"/>
  <c r="BU55" i="1"/>
  <c r="BQ55" i="1"/>
  <c r="BQ58" i="1" s="1"/>
  <c r="BP55" i="1"/>
  <c r="BK55" i="1"/>
  <c r="BK58" i="1" s="1"/>
  <c r="BJ55" i="1"/>
  <c r="BI55" i="1"/>
  <c r="BI58" i="1" s="1"/>
  <c r="BD55" i="1"/>
  <c r="BD58" i="1" s="1"/>
  <c r="BC55" i="1"/>
  <c r="BC58" i="1" s="1"/>
  <c r="AX55" i="1"/>
  <c r="AW55" i="1"/>
  <c r="AW58" i="1" s="1"/>
  <c r="AS55" i="1"/>
  <c r="AS58" i="1" s="1"/>
  <c r="AR55" i="1"/>
  <c r="AQ55" i="1"/>
  <c r="AQ58" i="1" s="1"/>
  <c r="AM55" i="1"/>
  <c r="AM58" i="1" s="1"/>
  <c r="AL55" i="1"/>
  <c r="AK55" i="1"/>
  <c r="AG55" i="1"/>
  <c r="AF55" i="1"/>
  <c r="AE55" i="1"/>
  <c r="AA55" i="1"/>
  <c r="Z55" i="1"/>
  <c r="Y55" i="1"/>
  <c r="X55" i="1"/>
  <c r="T55" i="1"/>
  <c r="T58" i="1" s="1"/>
  <c r="S55" i="1"/>
  <c r="S58" i="1" s="1"/>
  <c r="R55" i="1"/>
  <c r="R58" i="1" s="1"/>
  <c r="N55" i="1"/>
  <c r="M55" i="1"/>
  <c r="L55" i="1"/>
  <c r="H55" i="1"/>
  <c r="G55" i="1"/>
  <c r="F55" i="1"/>
  <c r="O54" i="1"/>
  <c r="U54" i="1" s="1"/>
  <c r="AB54" i="1" s="1"/>
  <c r="AH54" i="1" s="1"/>
  <c r="AN54" i="1" s="1"/>
  <c r="K54" i="1"/>
  <c r="Q54" i="1" s="1"/>
  <c r="W54" i="1" s="1"/>
  <c r="AD54" i="1" s="1"/>
  <c r="AJ54" i="1" s="1"/>
  <c r="AP54" i="1" s="1"/>
  <c r="J54" i="1"/>
  <c r="P54" i="1" s="1"/>
  <c r="V54" i="1" s="1"/>
  <c r="AC54" i="1" s="1"/>
  <c r="AI54" i="1" s="1"/>
  <c r="AO54" i="1" s="1"/>
  <c r="AU54" i="1" s="1"/>
  <c r="BA54" i="1" s="1"/>
  <c r="BG54" i="1" s="1"/>
  <c r="BM54" i="1" s="1"/>
  <c r="BS54" i="1" s="1"/>
  <c r="BZ54" i="1" s="1"/>
  <c r="O53" i="1"/>
  <c r="U53" i="1" s="1"/>
  <c r="AB53" i="1" s="1"/>
  <c r="AH53" i="1" s="1"/>
  <c r="AN53" i="1" s="1"/>
  <c r="K53" i="1"/>
  <c r="Q53" i="1" s="1"/>
  <c r="W53" i="1" s="1"/>
  <c r="AD53" i="1" s="1"/>
  <c r="AJ53" i="1" s="1"/>
  <c r="AP53" i="1" s="1"/>
  <c r="J53" i="1"/>
  <c r="P53" i="1" s="1"/>
  <c r="V53" i="1" s="1"/>
  <c r="AC53" i="1" s="1"/>
  <c r="AI53" i="1" s="1"/>
  <c r="AO53" i="1" s="1"/>
  <c r="AU53" i="1" s="1"/>
  <c r="BA53" i="1" s="1"/>
  <c r="BG53" i="1" s="1"/>
  <c r="BM53" i="1" s="1"/>
  <c r="BS53" i="1" s="1"/>
  <c r="BZ53" i="1" s="1"/>
  <c r="K52" i="1"/>
  <c r="Q52" i="1" s="1"/>
  <c r="W52" i="1" s="1"/>
  <c r="AD52" i="1" s="1"/>
  <c r="AJ52" i="1" s="1"/>
  <c r="AP52" i="1" s="1"/>
  <c r="J52" i="1"/>
  <c r="P52" i="1" s="1"/>
  <c r="V52" i="1" s="1"/>
  <c r="AC52" i="1" s="1"/>
  <c r="AI52" i="1" s="1"/>
  <c r="AO52" i="1" s="1"/>
  <c r="I52" i="1"/>
  <c r="O52" i="1" s="1"/>
  <c r="U52" i="1" s="1"/>
  <c r="AB52" i="1" s="1"/>
  <c r="AH52" i="1" s="1"/>
  <c r="AN52" i="1" s="1"/>
  <c r="AT52" i="1" s="1"/>
  <c r="AZ52" i="1" s="1"/>
  <c r="BF52" i="1" s="1"/>
  <c r="BL52" i="1" s="1"/>
  <c r="BR52" i="1" s="1"/>
  <c r="BY52" i="1" s="1"/>
  <c r="K51" i="1"/>
  <c r="Q51" i="1" s="1"/>
  <c r="W51" i="1" s="1"/>
  <c r="AD51" i="1" s="1"/>
  <c r="AJ51" i="1" s="1"/>
  <c r="AP51" i="1" s="1"/>
  <c r="J51" i="1"/>
  <c r="P51" i="1" s="1"/>
  <c r="V51" i="1" s="1"/>
  <c r="AC51" i="1" s="1"/>
  <c r="AI51" i="1" s="1"/>
  <c r="AO51" i="1" s="1"/>
  <c r="I51" i="1"/>
  <c r="O51" i="1" s="1"/>
  <c r="U51" i="1" s="1"/>
  <c r="AB51" i="1" s="1"/>
  <c r="AH51" i="1" s="1"/>
  <c r="AN51" i="1" s="1"/>
  <c r="AT51" i="1" s="1"/>
  <c r="AZ51" i="1" s="1"/>
  <c r="BF51" i="1" s="1"/>
  <c r="BL51" i="1" s="1"/>
  <c r="BR51" i="1" s="1"/>
  <c r="BY51" i="1" s="1"/>
  <c r="K50" i="1"/>
  <c r="Q50" i="1" s="1"/>
  <c r="W50" i="1" s="1"/>
  <c r="AD50" i="1" s="1"/>
  <c r="AJ50" i="1" s="1"/>
  <c r="AP50" i="1" s="1"/>
  <c r="J50" i="1"/>
  <c r="P50" i="1" s="1"/>
  <c r="V50" i="1" s="1"/>
  <c r="AC50" i="1" s="1"/>
  <c r="AI50" i="1" s="1"/>
  <c r="AO50" i="1" s="1"/>
  <c r="I50" i="1"/>
  <c r="O50" i="1" s="1"/>
  <c r="U50" i="1" s="1"/>
  <c r="AB50" i="1" s="1"/>
  <c r="AH50" i="1" s="1"/>
  <c r="AN50" i="1" s="1"/>
  <c r="K49" i="1"/>
  <c r="Q49" i="1" s="1"/>
  <c r="W49" i="1" s="1"/>
  <c r="AD49" i="1" s="1"/>
  <c r="AJ49" i="1" s="1"/>
  <c r="AP49" i="1" s="1"/>
  <c r="AV49" i="1" s="1"/>
  <c r="BB49" i="1" s="1"/>
  <c r="BH49" i="1" s="1"/>
  <c r="BN49" i="1" s="1"/>
  <c r="J49" i="1"/>
  <c r="P49" i="1" s="1"/>
  <c r="V49" i="1" s="1"/>
  <c r="AC49" i="1" s="1"/>
  <c r="AI49" i="1" s="1"/>
  <c r="AO49" i="1" s="1"/>
  <c r="I49" i="1"/>
  <c r="O49" i="1" s="1"/>
  <c r="U49" i="1" s="1"/>
  <c r="AB49" i="1" s="1"/>
  <c r="AH49" i="1" s="1"/>
  <c r="AN49" i="1" s="1"/>
  <c r="K48" i="1"/>
  <c r="Q48" i="1" s="1"/>
  <c r="W48" i="1" s="1"/>
  <c r="AD48" i="1" s="1"/>
  <c r="AJ48" i="1" s="1"/>
  <c r="AP48" i="1" s="1"/>
  <c r="J48" i="1"/>
  <c r="P48" i="1" s="1"/>
  <c r="V48" i="1" s="1"/>
  <c r="AC48" i="1" s="1"/>
  <c r="AI48" i="1" s="1"/>
  <c r="AO48" i="1" s="1"/>
  <c r="AU48" i="1" s="1"/>
  <c r="BA48" i="1" s="1"/>
  <c r="BG48" i="1" s="1"/>
  <c r="BM48" i="1" s="1"/>
  <c r="BS48" i="1" s="1"/>
  <c r="BZ48" i="1" s="1"/>
  <c r="I48" i="1"/>
  <c r="O48" i="1" s="1"/>
  <c r="U48" i="1" s="1"/>
  <c r="AB48" i="1" s="1"/>
  <c r="AH48" i="1" s="1"/>
  <c r="AN48" i="1" s="1"/>
  <c r="BO47" i="1"/>
  <c r="BO55" i="1" s="1"/>
  <c r="BO59" i="1" s="1"/>
  <c r="BE47" i="1"/>
  <c r="K47" i="1"/>
  <c r="Q47" i="1" s="1"/>
  <c r="W47" i="1" s="1"/>
  <c r="AD47" i="1" s="1"/>
  <c r="AJ47" i="1" s="1"/>
  <c r="AP47" i="1" s="1"/>
  <c r="J47" i="1"/>
  <c r="P47" i="1" s="1"/>
  <c r="V47" i="1" s="1"/>
  <c r="AC47" i="1" s="1"/>
  <c r="AI47" i="1" s="1"/>
  <c r="AO47" i="1" s="1"/>
  <c r="I47" i="1"/>
  <c r="O47" i="1" s="1"/>
  <c r="U47" i="1" s="1"/>
  <c r="AB47" i="1" s="1"/>
  <c r="AH47" i="1" s="1"/>
  <c r="AN47" i="1" s="1"/>
  <c r="AT47" i="1" s="1"/>
  <c r="AZ47" i="1" s="1"/>
  <c r="BF47" i="1" s="1"/>
  <c r="BL47" i="1" s="1"/>
  <c r="BE46" i="1"/>
  <c r="K46" i="1"/>
  <c r="Q46" i="1" s="1"/>
  <c r="W46" i="1" s="1"/>
  <c r="AD46" i="1" s="1"/>
  <c r="AJ46" i="1" s="1"/>
  <c r="AP46" i="1" s="1"/>
  <c r="J46" i="1"/>
  <c r="P46" i="1" s="1"/>
  <c r="V46" i="1" s="1"/>
  <c r="AC46" i="1" s="1"/>
  <c r="AI46" i="1" s="1"/>
  <c r="AO46" i="1" s="1"/>
  <c r="I46" i="1"/>
  <c r="O46" i="1" s="1"/>
  <c r="U46" i="1" s="1"/>
  <c r="AB46" i="1" s="1"/>
  <c r="AH46" i="1" s="1"/>
  <c r="AN46" i="1" s="1"/>
  <c r="K45" i="1"/>
  <c r="Q45" i="1" s="1"/>
  <c r="W45" i="1" s="1"/>
  <c r="AD45" i="1" s="1"/>
  <c r="AJ45" i="1" s="1"/>
  <c r="AP45" i="1" s="1"/>
  <c r="AV45" i="1" s="1"/>
  <c r="BB45" i="1" s="1"/>
  <c r="BH45" i="1" s="1"/>
  <c r="BN45" i="1" s="1"/>
  <c r="J45" i="1"/>
  <c r="P45" i="1" s="1"/>
  <c r="V45" i="1" s="1"/>
  <c r="AC45" i="1" s="1"/>
  <c r="AI45" i="1" s="1"/>
  <c r="AO45" i="1" s="1"/>
  <c r="I45" i="1"/>
  <c r="O45" i="1" s="1"/>
  <c r="U45" i="1" s="1"/>
  <c r="AB45" i="1" s="1"/>
  <c r="AH45" i="1" s="1"/>
  <c r="AN45" i="1" s="1"/>
  <c r="K44" i="1"/>
  <c r="Q44" i="1" s="1"/>
  <c r="W44" i="1" s="1"/>
  <c r="AD44" i="1" s="1"/>
  <c r="AJ44" i="1" s="1"/>
  <c r="AP44" i="1" s="1"/>
  <c r="J44" i="1"/>
  <c r="P44" i="1" s="1"/>
  <c r="V44" i="1" s="1"/>
  <c r="AC44" i="1" s="1"/>
  <c r="AI44" i="1" s="1"/>
  <c r="AO44" i="1" s="1"/>
  <c r="I44" i="1"/>
  <c r="O44" i="1" s="1"/>
  <c r="U44" i="1" s="1"/>
  <c r="AB44" i="1" s="1"/>
  <c r="AH44" i="1" s="1"/>
  <c r="AN44" i="1" s="1"/>
  <c r="BE43" i="1"/>
  <c r="K43" i="1"/>
  <c r="Q43" i="1" s="1"/>
  <c r="W43" i="1" s="1"/>
  <c r="AD43" i="1" s="1"/>
  <c r="AJ43" i="1" s="1"/>
  <c r="AP43" i="1" s="1"/>
  <c r="J43" i="1"/>
  <c r="P43" i="1" s="1"/>
  <c r="V43" i="1" s="1"/>
  <c r="AC43" i="1" s="1"/>
  <c r="AI43" i="1" s="1"/>
  <c r="AO43" i="1" s="1"/>
  <c r="I43" i="1"/>
  <c r="O43" i="1" s="1"/>
  <c r="U43" i="1" s="1"/>
  <c r="AB43" i="1" s="1"/>
  <c r="AH43" i="1" s="1"/>
  <c r="AN43" i="1" s="1"/>
  <c r="K42" i="1"/>
  <c r="Q42" i="1" s="1"/>
  <c r="W42" i="1" s="1"/>
  <c r="AD42" i="1" s="1"/>
  <c r="AJ42" i="1" s="1"/>
  <c r="AP42" i="1" s="1"/>
  <c r="J42" i="1"/>
  <c r="P42" i="1" s="1"/>
  <c r="V42" i="1" s="1"/>
  <c r="AC42" i="1" s="1"/>
  <c r="AI42" i="1" s="1"/>
  <c r="AO42" i="1" s="1"/>
  <c r="AU42" i="1" s="1"/>
  <c r="BA42" i="1" s="1"/>
  <c r="BG42" i="1" s="1"/>
  <c r="BM42" i="1" s="1"/>
  <c r="BS42" i="1" s="1"/>
  <c r="BZ42" i="1" s="1"/>
  <c r="I42" i="1"/>
  <c r="O42" i="1" s="1"/>
  <c r="U42" i="1" s="1"/>
  <c r="AB42" i="1" s="1"/>
  <c r="AH42" i="1" s="1"/>
  <c r="AN42" i="1" s="1"/>
  <c r="K41" i="1"/>
  <c r="Q41" i="1" s="1"/>
  <c r="W41" i="1" s="1"/>
  <c r="AD41" i="1" s="1"/>
  <c r="AJ41" i="1" s="1"/>
  <c r="AP41" i="1" s="1"/>
  <c r="J41" i="1"/>
  <c r="P41" i="1" s="1"/>
  <c r="V41" i="1" s="1"/>
  <c r="AC41" i="1" s="1"/>
  <c r="AI41" i="1" s="1"/>
  <c r="AO41" i="1" s="1"/>
  <c r="I41" i="1"/>
  <c r="O41" i="1" s="1"/>
  <c r="U41" i="1" s="1"/>
  <c r="AB41" i="1" s="1"/>
  <c r="AH41" i="1" s="1"/>
  <c r="AN41" i="1" s="1"/>
  <c r="K40" i="1"/>
  <c r="Q40" i="1" s="1"/>
  <c r="W40" i="1" s="1"/>
  <c r="AD40" i="1" s="1"/>
  <c r="AJ40" i="1" s="1"/>
  <c r="AP40" i="1" s="1"/>
  <c r="J40" i="1"/>
  <c r="P40" i="1" s="1"/>
  <c r="V40" i="1" s="1"/>
  <c r="AC40" i="1" s="1"/>
  <c r="AI40" i="1" s="1"/>
  <c r="AO40" i="1" s="1"/>
  <c r="I40" i="1"/>
  <c r="O40" i="1" s="1"/>
  <c r="U40" i="1" s="1"/>
  <c r="AB40" i="1" s="1"/>
  <c r="AH40" i="1" s="1"/>
  <c r="AN40" i="1" s="1"/>
  <c r="AT40" i="1" s="1"/>
  <c r="AZ40" i="1" s="1"/>
  <c r="BF40" i="1" s="1"/>
  <c r="BL40" i="1" s="1"/>
  <c r="BR40" i="1" s="1"/>
  <c r="BY40" i="1" s="1"/>
  <c r="K39" i="1"/>
  <c r="Q39" i="1" s="1"/>
  <c r="W39" i="1" s="1"/>
  <c r="AD39" i="1" s="1"/>
  <c r="AJ39" i="1" s="1"/>
  <c r="AP39" i="1" s="1"/>
  <c r="J39" i="1"/>
  <c r="P39" i="1" s="1"/>
  <c r="V39" i="1" s="1"/>
  <c r="AC39" i="1" s="1"/>
  <c r="AI39" i="1" s="1"/>
  <c r="AO39" i="1" s="1"/>
  <c r="I39" i="1"/>
  <c r="O39" i="1" s="1"/>
  <c r="U39" i="1" s="1"/>
  <c r="AB39" i="1" s="1"/>
  <c r="AH39" i="1" s="1"/>
  <c r="AN39" i="1" s="1"/>
  <c r="K38" i="1"/>
  <c r="Q38" i="1" s="1"/>
  <c r="W38" i="1" s="1"/>
  <c r="AD38" i="1" s="1"/>
  <c r="AJ38" i="1" s="1"/>
  <c r="AP38" i="1" s="1"/>
  <c r="AV38" i="1" s="1"/>
  <c r="BB38" i="1" s="1"/>
  <c r="BH38" i="1" s="1"/>
  <c r="BN38" i="1" s="1"/>
  <c r="J38" i="1"/>
  <c r="P38" i="1" s="1"/>
  <c r="V38" i="1" s="1"/>
  <c r="AC38" i="1" s="1"/>
  <c r="AI38" i="1" s="1"/>
  <c r="AO38" i="1" s="1"/>
  <c r="I38" i="1"/>
  <c r="O38" i="1" s="1"/>
  <c r="U38" i="1" s="1"/>
  <c r="AB38" i="1" s="1"/>
  <c r="AH38" i="1" s="1"/>
  <c r="AN38" i="1" s="1"/>
  <c r="AT38" i="1" s="1"/>
  <c r="AZ38" i="1" s="1"/>
  <c r="BF38" i="1" s="1"/>
  <c r="BL38" i="1" s="1"/>
  <c r="BR38" i="1" s="1"/>
  <c r="BY38" i="1" s="1"/>
  <c r="BE37" i="1"/>
  <c r="K37" i="1"/>
  <c r="Q37" i="1" s="1"/>
  <c r="W37" i="1" s="1"/>
  <c r="AD37" i="1" s="1"/>
  <c r="AJ37" i="1" s="1"/>
  <c r="AP37" i="1" s="1"/>
  <c r="J37" i="1"/>
  <c r="P37" i="1" s="1"/>
  <c r="V37" i="1" s="1"/>
  <c r="AC37" i="1" s="1"/>
  <c r="AI37" i="1" s="1"/>
  <c r="AO37" i="1" s="1"/>
  <c r="I37" i="1"/>
  <c r="O37" i="1" s="1"/>
  <c r="U37" i="1" s="1"/>
  <c r="AB37" i="1" s="1"/>
  <c r="AH37" i="1" s="1"/>
  <c r="AN37" i="1" s="1"/>
  <c r="K36" i="1"/>
  <c r="Q36" i="1" s="1"/>
  <c r="W36" i="1" s="1"/>
  <c r="AD36" i="1" s="1"/>
  <c r="AJ36" i="1" s="1"/>
  <c r="AP36" i="1" s="1"/>
  <c r="J36" i="1"/>
  <c r="P36" i="1" s="1"/>
  <c r="V36" i="1" s="1"/>
  <c r="AC36" i="1" s="1"/>
  <c r="AI36" i="1" s="1"/>
  <c r="AO36" i="1" s="1"/>
  <c r="AU36" i="1" s="1"/>
  <c r="BA36" i="1" s="1"/>
  <c r="BG36" i="1" s="1"/>
  <c r="BM36" i="1" s="1"/>
  <c r="BS36" i="1" s="1"/>
  <c r="BZ36" i="1" s="1"/>
  <c r="I36" i="1"/>
  <c r="O36" i="1" s="1"/>
  <c r="U36" i="1" s="1"/>
  <c r="AB36" i="1" s="1"/>
  <c r="AH36" i="1" s="1"/>
  <c r="AN36" i="1" s="1"/>
  <c r="K35" i="1"/>
  <c r="Q35" i="1" s="1"/>
  <c r="W35" i="1" s="1"/>
  <c r="AD35" i="1" s="1"/>
  <c r="AJ35" i="1" s="1"/>
  <c r="AP35" i="1" s="1"/>
  <c r="AV35" i="1" s="1"/>
  <c r="BB35" i="1" s="1"/>
  <c r="BH35" i="1" s="1"/>
  <c r="BN35" i="1" s="1"/>
  <c r="J35" i="1"/>
  <c r="P35" i="1" s="1"/>
  <c r="V35" i="1" s="1"/>
  <c r="AC35" i="1" s="1"/>
  <c r="AI35" i="1" s="1"/>
  <c r="AO35" i="1" s="1"/>
  <c r="I35" i="1"/>
  <c r="O35" i="1" s="1"/>
  <c r="U35" i="1" s="1"/>
  <c r="AB35" i="1" s="1"/>
  <c r="AH35" i="1" s="1"/>
  <c r="AN35" i="1" s="1"/>
  <c r="AT35" i="1" s="1"/>
  <c r="AZ35" i="1" s="1"/>
  <c r="BF35" i="1" s="1"/>
  <c r="BL35" i="1" s="1"/>
  <c r="BR35" i="1" s="1"/>
  <c r="BY35" i="1" s="1"/>
  <c r="K34" i="1"/>
  <c r="Q34" i="1" s="1"/>
  <c r="W34" i="1" s="1"/>
  <c r="AD34" i="1" s="1"/>
  <c r="AJ34" i="1" s="1"/>
  <c r="AP34" i="1" s="1"/>
  <c r="J34" i="1"/>
  <c r="P34" i="1" s="1"/>
  <c r="V34" i="1" s="1"/>
  <c r="AC34" i="1" s="1"/>
  <c r="AI34" i="1" s="1"/>
  <c r="AO34" i="1" s="1"/>
  <c r="AU34" i="1" s="1"/>
  <c r="BA34" i="1" s="1"/>
  <c r="BG34" i="1" s="1"/>
  <c r="BM34" i="1" s="1"/>
  <c r="BS34" i="1" s="1"/>
  <c r="BZ34" i="1" s="1"/>
  <c r="I34" i="1"/>
  <c r="O34" i="1" s="1"/>
  <c r="U34" i="1" s="1"/>
  <c r="AB34" i="1" s="1"/>
  <c r="AH34" i="1" s="1"/>
  <c r="AN34" i="1" s="1"/>
  <c r="AT34" i="1" s="1"/>
  <c r="AZ34" i="1" s="1"/>
  <c r="BF34" i="1" s="1"/>
  <c r="BL34" i="1" s="1"/>
  <c r="BR34" i="1" s="1"/>
  <c r="BY34" i="1" s="1"/>
  <c r="K33" i="1"/>
  <c r="Q33" i="1" s="1"/>
  <c r="W33" i="1" s="1"/>
  <c r="AD33" i="1" s="1"/>
  <c r="AJ33" i="1" s="1"/>
  <c r="AP33" i="1" s="1"/>
  <c r="J33" i="1"/>
  <c r="P33" i="1" s="1"/>
  <c r="V33" i="1" s="1"/>
  <c r="AC33" i="1" s="1"/>
  <c r="AI33" i="1" s="1"/>
  <c r="AO33" i="1" s="1"/>
  <c r="AU33" i="1" s="1"/>
  <c r="BA33" i="1" s="1"/>
  <c r="BG33" i="1" s="1"/>
  <c r="BM33" i="1" s="1"/>
  <c r="BS33" i="1" s="1"/>
  <c r="BZ33" i="1" s="1"/>
  <c r="I33" i="1"/>
  <c r="O33" i="1" s="1"/>
  <c r="U33" i="1" s="1"/>
  <c r="AB33" i="1" s="1"/>
  <c r="AH33" i="1" s="1"/>
  <c r="AN33" i="1" s="1"/>
  <c r="AT33" i="1" s="1"/>
  <c r="AZ33" i="1" s="1"/>
  <c r="BF33" i="1" s="1"/>
  <c r="BL33" i="1" s="1"/>
  <c r="BR33" i="1" s="1"/>
  <c r="BY33" i="1" s="1"/>
  <c r="AY32" i="1"/>
  <c r="K32" i="1"/>
  <c r="Q32" i="1" s="1"/>
  <c r="W32" i="1" s="1"/>
  <c r="AD32" i="1" s="1"/>
  <c r="AJ32" i="1" s="1"/>
  <c r="AP32" i="1" s="1"/>
  <c r="J32" i="1"/>
  <c r="P32" i="1" s="1"/>
  <c r="V32" i="1" s="1"/>
  <c r="AC32" i="1" s="1"/>
  <c r="AI32" i="1" s="1"/>
  <c r="AO32" i="1" s="1"/>
  <c r="I32" i="1"/>
  <c r="O32" i="1" s="1"/>
  <c r="U32" i="1" s="1"/>
  <c r="AB32" i="1" s="1"/>
  <c r="AH32" i="1" s="1"/>
  <c r="AN32" i="1" s="1"/>
  <c r="AT32" i="1" s="1"/>
  <c r="AZ32" i="1" s="1"/>
  <c r="BF32" i="1" s="1"/>
  <c r="BL32" i="1" s="1"/>
  <c r="BR32" i="1" s="1"/>
  <c r="BY32" i="1" s="1"/>
  <c r="AY31" i="1"/>
  <c r="K31" i="1"/>
  <c r="Q31" i="1" s="1"/>
  <c r="W31" i="1" s="1"/>
  <c r="AD31" i="1" s="1"/>
  <c r="AJ31" i="1" s="1"/>
  <c r="AP31" i="1" s="1"/>
  <c r="J31" i="1"/>
  <c r="P31" i="1" s="1"/>
  <c r="V31" i="1" s="1"/>
  <c r="AC31" i="1" s="1"/>
  <c r="AI31" i="1" s="1"/>
  <c r="AO31" i="1" s="1"/>
  <c r="I31" i="1"/>
  <c r="O31" i="1" s="1"/>
  <c r="U31" i="1" s="1"/>
  <c r="AB31" i="1" s="1"/>
  <c r="AH31" i="1" s="1"/>
  <c r="AN31" i="1" s="1"/>
  <c r="AY30" i="1"/>
  <c r="K30" i="1"/>
  <c r="Q30" i="1" s="1"/>
  <c r="W30" i="1" s="1"/>
  <c r="AD30" i="1" s="1"/>
  <c r="AJ30" i="1" s="1"/>
  <c r="AP30" i="1" s="1"/>
  <c r="J30" i="1"/>
  <c r="P30" i="1" s="1"/>
  <c r="V30" i="1" s="1"/>
  <c r="AC30" i="1" s="1"/>
  <c r="AI30" i="1" s="1"/>
  <c r="AO30" i="1" s="1"/>
  <c r="I30" i="1"/>
  <c r="O30" i="1" s="1"/>
  <c r="U30" i="1" s="1"/>
  <c r="AB30" i="1" s="1"/>
  <c r="AH30" i="1" s="1"/>
  <c r="AN30" i="1" s="1"/>
  <c r="K29" i="1"/>
  <c r="Q29" i="1" s="1"/>
  <c r="W29" i="1" s="1"/>
  <c r="AD29" i="1" s="1"/>
  <c r="AJ29" i="1" s="1"/>
  <c r="AP29" i="1" s="1"/>
  <c r="AV29" i="1" s="1"/>
  <c r="BB29" i="1" s="1"/>
  <c r="BH29" i="1" s="1"/>
  <c r="BN29" i="1" s="1"/>
  <c r="J29" i="1"/>
  <c r="P29" i="1" s="1"/>
  <c r="V29" i="1" s="1"/>
  <c r="AC29" i="1" s="1"/>
  <c r="AI29" i="1" s="1"/>
  <c r="AO29" i="1" s="1"/>
  <c r="I29" i="1"/>
  <c r="O29" i="1" s="1"/>
  <c r="U29" i="1" s="1"/>
  <c r="AB29" i="1" s="1"/>
  <c r="AH29" i="1" s="1"/>
  <c r="AN29" i="1" s="1"/>
  <c r="K28" i="1"/>
  <c r="Q28" i="1" s="1"/>
  <c r="W28" i="1" s="1"/>
  <c r="AD28" i="1" s="1"/>
  <c r="AJ28" i="1" s="1"/>
  <c r="AP28" i="1" s="1"/>
  <c r="AV28" i="1" s="1"/>
  <c r="BB28" i="1" s="1"/>
  <c r="BH28" i="1" s="1"/>
  <c r="BN28" i="1" s="1"/>
  <c r="J28" i="1"/>
  <c r="P28" i="1" s="1"/>
  <c r="V28" i="1" s="1"/>
  <c r="AC28" i="1" s="1"/>
  <c r="AI28" i="1" s="1"/>
  <c r="AO28" i="1" s="1"/>
  <c r="I28" i="1"/>
  <c r="O28" i="1" s="1"/>
  <c r="U28" i="1" s="1"/>
  <c r="AB28" i="1" s="1"/>
  <c r="AH28" i="1" s="1"/>
  <c r="AN28" i="1" s="1"/>
  <c r="K27" i="1"/>
  <c r="Q27" i="1" s="1"/>
  <c r="W27" i="1" s="1"/>
  <c r="AD27" i="1" s="1"/>
  <c r="AJ27" i="1" s="1"/>
  <c r="AP27" i="1" s="1"/>
  <c r="J27" i="1"/>
  <c r="P27" i="1" s="1"/>
  <c r="V27" i="1" s="1"/>
  <c r="AC27" i="1" s="1"/>
  <c r="AI27" i="1" s="1"/>
  <c r="AO27" i="1" s="1"/>
  <c r="I27" i="1"/>
  <c r="O27" i="1" s="1"/>
  <c r="U27" i="1" s="1"/>
  <c r="AB27" i="1" s="1"/>
  <c r="AH27" i="1" s="1"/>
  <c r="AN27" i="1" s="1"/>
  <c r="K26" i="1"/>
  <c r="Q26" i="1" s="1"/>
  <c r="W26" i="1" s="1"/>
  <c r="AD26" i="1" s="1"/>
  <c r="AJ26" i="1" s="1"/>
  <c r="AP26" i="1" s="1"/>
  <c r="J26" i="1"/>
  <c r="P26" i="1" s="1"/>
  <c r="V26" i="1" s="1"/>
  <c r="AC26" i="1" s="1"/>
  <c r="AI26" i="1" s="1"/>
  <c r="AO26" i="1" s="1"/>
  <c r="I26" i="1"/>
  <c r="O26" i="1" s="1"/>
  <c r="U26" i="1" s="1"/>
  <c r="AB26" i="1" s="1"/>
  <c r="AH26" i="1" s="1"/>
  <c r="AN26" i="1" s="1"/>
  <c r="AY25" i="1"/>
  <c r="K25" i="1"/>
  <c r="Q25" i="1" s="1"/>
  <c r="W25" i="1" s="1"/>
  <c r="AD25" i="1" s="1"/>
  <c r="AJ25" i="1" s="1"/>
  <c r="AP25" i="1" s="1"/>
  <c r="AV25" i="1" s="1"/>
  <c r="J25" i="1"/>
  <c r="P25" i="1" s="1"/>
  <c r="V25" i="1" s="1"/>
  <c r="AC25" i="1" s="1"/>
  <c r="AI25" i="1" s="1"/>
  <c r="AO25" i="1" s="1"/>
  <c r="I25" i="1"/>
  <c r="O25" i="1" s="1"/>
  <c r="U25" i="1" s="1"/>
  <c r="AB25" i="1" s="1"/>
  <c r="AH25" i="1" s="1"/>
  <c r="AN25" i="1" s="1"/>
  <c r="K24" i="1"/>
  <c r="Q24" i="1" s="1"/>
  <c r="W24" i="1" s="1"/>
  <c r="AD24" i="1" s="1"/>
  <c r="AJ24" i="1" s="1"/>
  <c r="AP24" i="1" s="1"/>
  <c r="J24" i="1"/>
  <c r="P24" i="1" s="1"/>
  <c r="V24" i="1" s="1"/>
  <c r="AC24" i="1" s="1"/>
  <c r="AI24" i="1" s="1"/>
  <c r="AO24" i="1" s="1"/>
  <c r="I24" i="1"/>
  <c r="O24" i="1" s="1"/>
  <c r="U24" i="1" s="1"/>
  <c r="AB24" i="1" s="1"/>
  <c r="AH24" i="1" s="1"/>
  <c r="AN24" i="1" s="1"/>
  <c r="K23" i="1"/>
  <c r="Q23" i="1" s="1"/>
  <c r="W23" i="1" s="1"/>
  <c r="AD23" i="1" s="1"/>
  <c r="AJ23" i="1" s="1"/>
  <c r="AP23" i="1" s="1"/>
  <c r="J23" i="1"/>
  <c r="P23" i="1" s="1"/>
  <c r="V23" i="1" s="1"/>
  <c r="AC23" i="1" s="1"/>
  <c r="AI23" i="1" s="1"/>
  <c r="AO23" i="1" s="1"/>
  <c r="AU23" i="1" s="1"/>
  <c r="BA23" i="1" s="1"/>
  <c r="BG23" i="1" s="1"/>
  <c r="BM23" i="1" s="1"/>
  <c r="BS23" i="1" s="1"/>
  <c r="BZ23" i="1" s="1"/>
  <c r="I23" i="1"/>
  <c r="O23" i="1" s="1"/>
  <c r="U23" i="1" s="1"/>
  <c r="AB23" i="1" s="1"/>
  <c r="AH23" i="1" s="1"/>
  <c r="AN23" i="1" s="1"/>
  <c r="K22" i="1"/>
  <c r="Q22" i="1" s="1"/>
  <c r="W22" i="1" s="1"/>
  <c r="AD22" i="1" s="1"/>
  <c r="AJ22" i="1" s="1"/>
  <c r="AP22" i="1" s="1"/>
  <c r="J22" i="1"/>
  <c r="P22" i="1" s="1"/>
  <c r="V22" i="1" s="1"/>
  <c r="AC22" i="1" s="1"/>
  <c r="AI22" i="1" s="1"/>
  <c r="AO22" i="1" s="1"/>
  <c r="I22" i="1"/>
  <c r="O22" i="1" s="1"/>
  <c r="U22" i="1" s="1"/>
  <c r="AB22" i="1" s="1"/>
  <c r="AH22" i="1" s="1"/>
  <c r="AN22" i="1" s="1"/>
  <c r="K21" i="1"/>
  <c r="Q21" i="1" s="1"/>
  <c r="W21" i="1" s="1"/>
  <c r="AD21" i="1" s="1"/>
  <c r="AJ21" i="1" s="1"/>
  <c r="AP21" i="1" s="1"/>
  <c r="AV21" i="1" s="1"/>
  <c r="BB21" i="1" s="1"/>
  <c r="BH21" i="1" s="1"/>
  <c r="BN21" i="1" s="1"/>
  <c r="J21" i="1"/>
  <c r="P21" i="1" s="1"/>
  <c r="V21" i="1" s="1"/>
  <c r="AC21" i="1" s="1"/>
  <c r="AI21" i="1" s="1"/>
  <c r="AO21" i="1" s="1"/>
  <c r="I21" i="1"/>
  <c r="O21" i="1" s="1"/>
  <c r="U21" i="1" s="1"/>
  <c r="AB21" i="1" s="1"/>
  <c r="AH21" i="1" s="1"/>
  <c r="AN21" i="1" s="1"/>
  <c r="K20" i="1"/>
  <c r="Q20" i="1" s="1"/>
  <c r="W20" i="1" s="1"/>
  <c r="AD20" i="1" s="1"/>
  <c r="AJ20" i="1" s="1"/>
  <c r="AP20" i="1" s="1"/>
  <c r="AV20" i="1" s="1"/>
  <c r="BB20" i="1" s="1"/>
  <c r="BH20" i="1" s="1"/>
  <c r="BN20" i="1" s="1"/>
  <c r="J20" i="1"/>
  <c r="P20" i="1" s="1"/>
  <c r="V20" i="1" s="1"/>
  <c r="AC20" i="1" s="1"/>
  <c r="AI20" i="1" s="1"/>
  <c r="AO20" i="1" s="1"/>
  <c r="AU20" i="1" s="1"/>
  <c r="BA20" i="1" s="1"/>
  <c r="BG20" i="1" s="1"/>
  <c r="BM20" i="1" s="1"/>
  <c r="BS20" i="1" s="1"/>
  <c r="BZ20" i="1" s="1"/>
  <c r="I20" i="1"/>
  <c r="O20" i="1" s="1"/>
  <c r="U20" i="1" s="1"/>
  <c r="AB20" i="1" s="1"/>
  <c r="AH20" i="1" s="1"/>
  <c r="AN20" i="1" s="1"/>
  <c r="K19" i="1"/>
  <c r="Q19" i="1" s="1"/>
  <c r="W19" i="1" s="1"/>
  <c r="AD19" i="1" s="1"/>
  <c r="AJ19" i="1" s="1"/>
  <c r="AP19" i="1" s="1"/>
  <c r="J19" i="1"/>
  <c r="P19" i="1" s="1"/>
  <c r="V19" i="1" s="1"/>
  <c r="AC19" i="1" s="1"/>
  <c r="AI19" i="1" s="1"/>
  <c r="AO19" i="1" s="1"/>
  <c r="AU19" i="1" s="1"/>
  <c r="BA19" i="1" s="1"/>
  <c r="BG19" i="1" s="1"/>
  <c r="BM19" i="1" s="1"/>
  <c r="BS19" i="1" s="1"/>
  <c r="BZ19" i="1" s="1"/>
  <c r="I19" i="1"/>
  <c r="O19" i="1" s="1"/>
  <c r="U19" i="1" s="1"/>
  <c r="AB19" i="1" s="1"/>
  <c r="AH19" i="1" s="1"/>
  <c r="AN19" i="1" s="1"/>
  <c r="BF18" i="1"/>
  <c r="BL18" i="1" s="1"/>
  <c r="BR18" i="1" s="1"/>
  <c r="BY18" i="1" s="1"/>
  <c r="K18" i="1"/>
  <c r="Q18" i="1" s="1"/>
  <c r="W18" i="1" s="1"/>
  <c r="AD18" i="1" s="1"/>
  <c r="AJ18" i="1" s="1"/>
  <c r="AP18" i="1" s="1"/>
  <c r="AV18" i="1" s="1"/>
  <c r="BB18" i="1" s="1"/>
  <c r="BH18" i="1" s="1"/>
  <c r="BN18" i="1" s="1"/>
  <c r="J18" i="1"/>
  <c r="P18" i="1" s="1"/>
  <c r="V18" i="1" s="1"/>
  <c r="AC18" i="1" s="1"/>
  <c r="AI18" i="1" s="1"/>
  <c r="AO18" i="1" s="1"/>
  <c r="I18" i="1"/>
  <c r="O18" i="1" s="1"/>
  <c r="U18" i="1" s="1"/>
  <c r="AB18" i="1" s="1"/>
  <c r="K17" i="1"/>
  <c r="Q17" i="1" s="1"/>
  <c r="W17" i="1" s="1"/>
  <c r="AD17" i="1" s="1"/>
  <c r="AJ17" i="1" s="1"/>
  <c r="AP17" i="1" s="1"/>
  <c r="AV17" i="1" s="1"/>
  <c r="BB17" i="1" s="1"/>
  <c r="BH17" i="1" s="1"/>
  <c r="BN17" i="1" s="1"/>
  <c r="J17" i="1"/>
  <c r="P17" i="1" s="1"/>
  <c r="V17" i="1" s="1"/>
  <c r="AC17" i="1" s="1"/>
  <c r="AI17" i="1" s="1"/>
  <c r="AO17" i="1" s="1"/>
  <c r="I17" i="1"/>
  <c r="O17" i="1" s="1"/>
  <c r="U17" i="1" s="1"/>
  <c r="AB17" i="1" s="1"/>
  <c r="AH17" i="1" s="1"/>
  <c r="AN17" i="1" s="1"/>
  <c r="K16" i="1"/>
  <c r="Q16" i="1" s="1"/>
  <c r="W16" i="1" s="1"/>
  <c r="AD16" i="1" s="1"/>
  <c r="AJ16" i="1" s="1"/>
  <c r="AP16" i="1" s="1"/>
  <c r="AV16" i="1" s="1"/>
  <c r="BB16" i="1" s="1"/>
  <c r="BH16" i="1" s="1"/>
  <c r="BN16" i="1" s="1"/>
  <c r="J16" i="1"/>
  <c r="P16" i="1" s="1"/>
  <c r="V16" i="1" s="1"/>
  <c r="AC16" i="1" s="1"/>
  <c r="AI16" i="1" s="1"/>
  <c r="AO16" i="1" s="1"/>
  <c r="I16" i="1"/>
  <c r="O16" i="1" s="1"/>
  <c r="U16" i="1" s="1"/>
  <c r="AB16" i="1" s="1"/>
  <c r="AH16" i="1" s="1"/>
  <c r="AN16" i="1" s="1"/>
  <c r="K15" i="1"/>
  <c r="Q15" i="1" s="1"/>
  <c r="W15" i="1" s="1"/>
  <c r="AD15" i="1" s="1"/>
  <c r="AJ15" i="1" s="1"/>
  <c r="AP15" i="1" s="1"/>
  <c r="AV15" i="1" s="1"/>
  <c r="J15" i="1"/>
  <c r="P15" i="1" s="1"/>
  <c r="V15" i="1" s="1"/>
  <c r="AC15" i="1" s="1"/>
  <c r="AI15" i="1" s="1"/>
  <c r="AO15" i="1" s="1"/>
  <c r="AU15" i="1" s="1"/>
  <c r="BA15" i="1" s="1"/>
  <c r="BG15" i="1" s="1"/>
  <c r="BM15" i="1" s="1"/>
  <c r="BS15" i="1" s="1"/>
  <c r="BZ15" i="1" s="1"/>
  <c r="I15" i="1"/>
  <c r="O15" i="1" s="1"/>
  <c r="U15" i="1" s="1"/>
  <c r="AB15" i="1" s="1"/>
  <c r="AH15" i="1" s="1"/>
  <c r="AN15" i="1" s="1"/>
  <c r="W14" i="1"/>
  <c r="AD14" i="1" s="1"/>
  <c r="AJ14" i="1" s="1"/>
  <c r="AP14" i="1" s="1"/>
  <c r="U14" i="1"/>
  <c r="AB14" i="1" s="1"/>
  <c r="AH14" i="1" s="1"/>
  <c r="AN14" i="1" s="1"/>
  <c r="J14" i="1"/>
  <c r="P14" i="1" s="1"/>
  <c r="V14" i="1" s="1"/>
  <c r="AC14" i="1" s="1"/>
  <c r="AI14" i="1" s="1"/>
  <c r="AO14" i="1" s="1"/>
  <c r="AY13" i="1"/>
  <c r="K13" i="1"/>
  <c r="Q13" i="1" s="1"/>
  <c r="W13" i="1" s="1"/>
  <c r="AD13" i="1" s="1"/>
  <c r="AJ13" i="1" s="1"/>
  <c r="AP13" i="1" s="1"/>
  <c r="J13" i="1"/>
  <c r="P13" i="1" s="1"/>
  <c r="V13" i="1" s="1"/>
  <c r="AC13" i="1" s="1"/>
  <c r="AI13" i="1" s="1"/>
  <c r="AO13" i="1" s="1"/>
  <c r="I13" i="1"/>
  <c r="O13" i="1" s="1"/>
  <c r="U13" i="1" s="1"/>
  <c r="AB13" i="1" s="1"/>
  <c r="AH13" i="1" s="1"/>
  <c r="AN13" i="1" s="1"/>
  <c r="AT13" i="1" s="1"/>
  <c r="AZ13" i="1" s="1"/>
  <c r="BF13" i="1" s="1"/>
  <c r="BL13" i="1" s="1"/>
  <c r="BR13" i="1" s="1"/>
  <c r="BY13" i="1" s="1"/>
  <c r="AY12" i="1"/>
  <c r="K12" i="1"/>
  <c r="Q12" i="1" s="1"/>
  <c r="W12" i="1" s="1"/>
  <c r="AD12" i="1" s="1"/>
  <c r="AJ12" i="1" s="1"/>
  <c r="AP12" i="1" s="1"/>
  <c r="J12" i="1"/>
  <c r="P12" i="1" s="1"/>
  <c r="V12" i="1" s="1"/>
  <c r="AC12" i="1" s="1"/>
  <c r="AI12" i="1" s="1"/>
  <c r="AO12" i="1" s="1"/>
  <c r="AU12" i="1" s="1"/>
  <c r="BA12" i="1" s="1"/>
  <c r="BG12" i="1" s="1"/>
  <c r="BM12" i="1" s="1"/>
  <c r="BS12" i="1" s="1"/>
  <c r="BZ12" i="1" s="1"/>
  <c r="I12" i="1"/>
  <c r="O12" i="1" s="1"/>
  <c r="U12" i="1" s="1"/>
  <c r="AB12" i="1" s="1"/>
  <c r="AH12" i="1" s="1"/>
  <c r="AN12" i="1" s="1"/>
  <c r="U11" i="1"/>
  <c r="AB11" i="1" s="1"/>
  <c r="AH11" i="1" s="1"/>
  <c r="AN11" i="1" s="1"/>
  <c r="K11" i="1"/>
  <c r="Q11" i="1" s="1"/>
  <c r="W11" i="1" s="1"/>
  <c r="AD11" i="1" s="1"/>
  <c r="AJ11" i="1" s="1"/>
  <c r="AP11" i="1" s="1"/>
  <c r="AV11" i="1" s="1"/>
  <c r="BB11" i="1" s="1"/>
  <c r="BH11" i="1" s="1"/>
  <c r="BN11" i="1" s="1"/>
  <c r="J11" i="1"/>
  <c r="P11" i="1" s="1"/>
  <c r="V11" i="1" s="1"/>
  <c r="AC11" i="1" s="1"/>
  <c r="AI11" i="1" s="1"/>
  <c r="AO11" i="1" s="1"/>
  <c r="K10" i="1"/>
  <c r="Q10" i="1" s="1"/>
  <c r="W10" i="1" s="1"/>
  <c r="AD10" i="1" s="1"/>
  <c r="AJ10" i="1" s="1"/>
  <c r="AP10" i="1" s="1"/>
  <c r="J10" i="1"/>
  <c r="P10" i="1" s="1"/>
  <c r="V10" i="1" s="1"/>
  <c r="AC10" i="1" s="1"/>
  <c r="AI10" i="1" s="1"/>
  <c r="AO10" i="1" s="1"/>
  <c r="I10" i="1"/>
  <c r="O10" i="1" s="1"/>
  <c r="U10" i="1" s="1"/>
  <c r="AB10" i="1" s="1"/>
  <c r="AH10" i="1" s="1"/>
  <c r="AN10" i="1" s="1"/>
  <c r="K9" i="1"/>
  <c r="Q9" i="1" s="1"/>
  <c r="W9" i="1" s="1"/>
  <c r="AD9" i="1" s="1"/>
  <c r="AJ9" i="1" s="1"/>
  <c r="AP9" i="1" s="1"/>
  <c r="J9" i="1"/>
  <c r="P9" i="1" s="1"/>
  <c r="V9" i="1" s="1"/>
  <c r="AC9" i="1" s="1"/>
  <c r="AI9" i="1" s="1"/>
  <c r="AO9" i="1" s="1"/>
  <c r="I9" i="1"/>
  <c r="O9" i="1" s="1"/>
  <c r="U9" i="1" s="1"/>
  <c r="AB9" i="1" s="1"/>
  <c r="AH9" i="1" s="1"/>
  <c r="AN9" i="1" s="1"/>
  <c r="W8" i="1"/>
  <c r="AD8" i="1" s="1"/>
  <c r="AJ8" i="1" s="1"/>
  <c r="AP8" i="1" s="1"/>
  <c r="AV8" i="1" s="1"/>
  <c r="BB8" i="1" s="1"/>
  <c r="BH8" i="1" s="1"/>
  <c r="BN8" i="1" s="1"/>
  <c r="U8" i="1"/>
  <c r="AB8" i="1" s="1"/>
  <c r="AH8" i="1" s="1"/>
  <c r="AN8" i="1" s="1"/>
  <c r="AT8" i="1" s="1"/>
  <c r="AZ8" i="1" s="1"/>
  <c r="BF8" i="1" s="1"/>
  <c r="BL8" i="1" s="1"/>
  <c r="BR8" i="1" s="1"/>
  <c r="BY8" i="1" s="1"/>
  <c r="J8" i="1"/>
  <c r="P8" i="1" s="1"/>
  <c r="V8" i="1" s="1"/>
  <c r="AC8" i="1" s="1"/>
  <c r="AI8" i="1" s="1"/>
  <c r="AO8" i="1" s="1"/>
  <c r="K7" i="1"/>
  <c r="Q7" i="1" s="1"/>
  <c r="W7" i="1" s="1"/>
  <c r="AD7" i="1" s="1"/>
  <c r="AJ7" i="1" s="1"/>
  <c r="AP7" i="1" s="1"/>
  <c r="AV7" i="1" s="1"/>
  <c r="BB7" i="1" s="1"/>
  <c r="BH7" i="1" s="1"/>
  <c r="BN7" i="1" s="1"/>
  <c r="J7" i="1"/>
  <c r="P7" i="1" s="1"/>
  <c r="V7" i="1" s="1"/>
  <c r="AC7" i="1" s="1"/>
  <c r="AI7" i="1" s="1"/>
  <c r="AO7" i="1" s="1"/>
  <c r="I7" i="1"/>
  <c r="O7" i="1" s="1"/>
  <c r="U7" i="1" s="1"/>
  <c r="AB7" i="1" s="1"/>
  <c r="AH7" i="1" s="1"/>
  <c r="AN7" i="1" s="1"/>
  <c r="AT7" i="1" s="1"/>
  <c r="AZ7" i="1" s="1"/>
  <c r="BF7" i="1" s="1"/>
  <c r="BL7" i="1" s="1"/>
  <c r="BR7" i="1" s="1"/>
  <c r="BY7" i="1" s="1"/>
  <c r="K6" i="1"/>
  <c r="Q6" i="1" s="1"/>
  <c r="W6" i="1" s="1"/>
  <c r="AD6" i="1" s="1"/>
  <c r="AJ6" i="1" s="1"/>
  <c r="AP6" i="1" s="1"/>
  <c r="J6" i="1"/>
  <c r="P6" i="1" s="1"/>
  <c r="V6" i="1" s="1"/>
  <c r="AC6" i="1" s="1"/>
  <c r="AI6" i="1" s="1"/>
  <c r="AO6" i="1" s="1"/>
  <c r="I6" i="1"/>
  <c r="O6" i="1" s="1"/>
  <c r="U6" i="1" s="1"/>
  <c r="AB6" i="1" s="1"/>
  <c r="AH6" i="1" s="1"/>
  <c r="AN6" i="1" s="1"/>
  <c r="K5" i="1"/>
  <c r="Q5" i="1" s="1"/>
  <c r="W5" i="1" s="1"/>
  <c r="AD5" i="1" s="1"/>
  <c r="AJ5" i="1" s="1"/>
  <c r="AP5" i="1" s="1"/>
  <c r="J5" i="1"/>
  <c r="P5" i="1" s="1"/>
  <c r="V5" i="1" s="1"/>
  <c r="AC5" i="1" s="1"/>
  <c r="AI5" i="1" s="1"/>
  <c r="AO5" i="1" s="1"/>
  <c r="I5" i="1"/>
  <c r="O5" i="1" s="1"/>
  <c r="U5" i="1" s="1"/>
  <c r="AB5" i="1" s="1"/>
  <c r="AH5" i="1" s="1"/>
  <c r="AN5" i="1" s="1"/>
  <c r="K4" i="1"/>
  <c r="J4" i="1"/>
  <c r="I4" i="1"/>
  <c r="BT7" i="1" l="1"/>
  <c r="CA7" i="1" s="1"/>
  <c r="BT28" i="1"/>
  <c r="CA28" i="1" s="1"/>
  <c r="BT21" i="1"/>
  <c r="CA21" i="1" s="1"/>
  <c r="BT29" i="1"/>
  <c r="CA29" i="1" s="1"/>
  <c r="BT8" i="1"/>
  <c r="CA8" i="1" s="1"/>
  <c r="BT16" i="1"/>
  <c r="CA16" i="1" s="1"/>
  <c r="BT18" i="1"/>
  <c r="CA18" i="1" s="1"/>
  <c r="BT11" i="1"/>
  <c r="CA11" i="1" s="1"/>
  <c r="BT20" i="1"/>
  <c r="CA20" i="1" s="1"/>
  <c r="BT35" i="1"/>
  <c r="CA35" i="1" s="1"/>
  <c r="BT45" i="1"/>
  <c r="CA45" i="1" s="1"/>
  <c r="BT38" i="1"/>
  <c r="CA38" i="1" s="1"/>
  <c r="BT49" i="1"/>
  <c r="CA49" i="1" s="1"/>
  <c r="BT17" i="1"/>
  <c r="CA17" i="1" s="1"/>
  <c r="BR47" i="1"/>
  <c r="BY47" i="1" s="1"/>
  <c r="BE55" i="1"/>
  <c r="BE58" i="1" s="1"/>
  <c r="AU9" i="1"/>
  <c r="BA9" i="1" s="1"/>
  <c r="BG9" i="1" s="1"/>
  <c r="BM9" i="1" s="1"/>
  <c r="BS9" i="1" s="1"/>
  <c r="BZ9" i="1" s="1"/>
  <c r="AT16" i="1"/>
  <c r="AZ16" i="1" s="1"/>
  <c r="BF16" i="1" s="1"/>
  <c r="BL16" i="1" s="1"/>
  <c r="BR16" i="1" s="1"/>
  <c r="BY16" i="1" s="1"/>
  <c r="AV12" i="1"/>
  <c r="BB12" i="1" s="1"/>
  <c r="BH12" i="1" s="1"/>
  <c r="BN12" i="1" s="1"/>
  <c r="AT11" i="1"/>
  <c r="AZ11" i="1" s="1"/>
  <c r="BF11" i="1" s="1"/>
  <c r="BL11" i="1" s="1"/>
  <c r="BR11" i="1" s="1"/>
  <c r="BY11" i="1" s="1"/>
  <c r="AU13" i="1"/>
  <c r="BA13" i="1" s="1"/>
  <c r="BG13" i="1" s="1"/>
  <c r="BM13" i="1" s="1"/>
  <c r="BS13" i="1" s="1"/>
  <c r="BZ13" i="1" s="1"/>
  <c r="AU6" i="1"/>
  <c r="BA6" i="1" s="1"/>
  <c r="BG6" i="1" s="1"/>
  <c r="BM6" i="1" s="1"/>
  <c r="BS6" i="1" s="1"/>
  <c r="BZ6" i="1" s="1"/>
  <c r="AV5" i="1"/>
  <c r="BB5" i="1" s="1"/>
  <c r="BH5" i="1" s="1"/>
  <c r="BN5" i="1" s="1"/>
  <c r="AT5" i="1"/>
  <c r="AZ5" i="1" s="1"/>
  <c r="BF5" i="1" s="1"/>
  <c r="BL5" i="1" s="1"/>
  <c r="BR5" i="1" s="1"/>
  <c r="BY5" i="1" s="1"/>
  <c r="AU7" i="1"/>
  <c r="BA7" i="1" s="1"/>
  <c r="BG7" i="1" s="1"/>
  <c r="BM7" i="1" s="1"/>
  <c r="BS7" i="1" s="1"/>
  <c r="BZ7" i="1" s="1"/>
  <c r="AV26" i="1"/>
  <c r="BB26" i="1" s="1"/>
  <c r="BH26" i="1" s="1"/>
  <c r="BN26" i="1" s="1"/>
  <c r="AU5" i="1"/>
  <c r="BA5" i="1" s="1"/>
  <c r="BG5" i="1" s="1"/>
  <c r="BM5" i="1" s="1"/>
  <c r="BS5" i="1" s="1"/>
  <c r="BZ5" i="1" s="1"/>
  <c r="AU10" i="1"/>
  <c r="BA10" i="1" s="1"/>
  <c r="BG10" i="1" s="1"/>
  <c r="BM10" i="1" s="1"/>
  <c r="BS10" i="1" s="1"/>
  <c r="BZ10" i="1" s="1"/>
  <c r="AV31" i="1"/>
  <c r="BB31" i="1" s="1"/>
  <c r="BH31" i="1" s="1"/>
  <c r="BN31" i="1" s="1"/>
  <c r="BB15" i="1"/>
  <c r="BH15" i="1" s="1"/>
  <c r="BN15" i="1" s="1"/>
  <c r="AV6" i="1"/>
  <c r="BB6" i="1" s="1"/>
  <c r="BH6" i="1" s="1"/>
  <c r="BN6" i="1" s="1"/>
  <c r="AT9" i="1"/>
  <c r="AZ9" i="1" s="1"/>
  <c r="BF9" i="1" s="1"/>
  <c r="BL9" i="1" s="1"/>
  <c r="BR9" i="1" s="1"/>
  <c r="BY9" i="1" s="1"/>
  <c r="AT15" i="1"/>
  <c r="AZ15" i="1" s="1"/>
  <c r="BF15" i="1" s="1"/>
  <c r="BL15" i="1" s="1"/>
  <c r="BR15" i="1" s="1"/>
  <c r="BY15" i="1" s="1"/>
  <c r="AU11" i="1"/>
  <c r="BA11" i="1" s="1"/>
  <c r="BG11" i="1" s="1"/>
  <c r="BM11" i="1" s="1"/>
  <c r="BS11" i="1" s="1"/>
  <c r="BZ11" i="1" s="1"/>
  <c r="AU21" i="1"/>
  <c r="BA21" i="1" s="1"/>
  <c r="BG21" i="1" s="1"/>
  <c r="BM21" i="1" s="1"/>
  <c r="BS21" i="1" s="1"/>
  <c r="BZ21" i="1" s="1"/>
  <c r="AT29" i="1"/>
  <c r="AZ29" i="1" s="1"/>
  <c r="BF29" i="1" s="1"/>
  <c r="BL29" i="1" s="1"/>
  <c r="BR29" i="1" s="1"/>
  <c r="BY29" i="1" s="1"/>
  <c r="AV32" i="1"/>
  <c r="BB32" i="1" s="1"/>
  <c r="BH32" i="1" s="1"/>
  <c r="BN32" i="1" s="1"/>
  <c r="I55" i="1"/>
  <c r="AV9" i="1"/>
  <c r="BB9" i="1" s="1"/>
  <c r="BH9" i="1" s="1"/>
  <c r="BN9" i="1" s="1"/>
  <c r="AV23" i="1"/>
  <c r="BB23" i="1" s="1"/>
  <c r="BH23" i="1" s="1"/>
  <c r="BN23" i="1" s="1"/>
  <c r="BB25" i="1"/>
  <c r="BH25" i="1" s="1"/>
  <c r="BN25" i="1" s="1"/>
  <c r="AT30" i="1"/>
  <c r="AZ30" i="1" s="1"/>
  <c r="BF30" i="1" s="1"/>
  <c r="BL30" i="1" s="1"/>
  <c r="BR30" i="1" s="1"/>
  <c r="BY30" i="1" s="1"/>
  <c r="AV10" i="1"/>
  <c r="BB10" i="1" s="1"/>
  <c r="BH10" i="1" s="1"/>
  <c r="BN10" i="1" s="1"/>
  <c r="AT22" i="1"/>
  <c r="AZ22" i="1" s="1"/>
  <c r="BF22" i="1" s="1"/>
  <c r="BL22" i="1" s="1"/>
  <c r="BR22" i="1" s="1"/>
  <c r="BY22" i="1" s="1"/>
  <c r="AU24" i="1"/>
  <c r="BA24" i="1" s="1"/>
  <c r="BG24" i="1" s="1"/>
  <c r="BM24" i="1" s="1"/>
  <c r="BS24" i="1" s="1"/>
  <c r="BZ24" i="1" s="1"/>
  <c r="AT26" i="1"/>
  <c r="AZ26" i="1" s="1"/>
  <c r="BF26" i="1" s="1"/>
  <c r="BL26" i="1" s="1"/>
  <c r="BR26" i="1" s="1"/>
  <c r="BY26" i="1" s="1"/>
  <c r="AT10" i="1"/>
  <c r="AZ10" i="1" s="1"/>
  <c r="BF10" i="1" s="1"/>
  <c r="BL10" i="1" s="1"/>
  <c r="BR10" i="1" s="1"/>
  <c r="BY10" i="1" s="1"/>
  <c r="AT12" i="1"/>
  <c r="AZ12" i="1" s="1"/>
  <c r="BF12" i="1" s="1"/>
  <c r="BL12" i="1" s="1"/>
  <c r="BR12" i="1" s="1"/>
  <c r="BY12" i="1" s="1"/>
  <c r="AV14" i="1"/>
  <c r="BB14" i="1" s="1"/>
  <c r="BH14" i="1" s="1"/>
  <c r="BN14" i="1" s="1"/>
  <c r="AU18" i="1"/>
  <c r="BA18" i="1" s="1"/>
  <c r="BG18" i="1" s="1"/>
  <c r="BM18" i="1" s="1"/>
  <c r="BS18" i="1" s="1"/>
  <c r="BZ18" i="1" s="1"/>
  <c r="AV19" i="1"/>
  <c r="BB19" i="1" s="1"/>
  <c r="BH19" i="1" s="1"/>
  <c r="BN19" i="1" s="1"/>
  <c r="AT24" i="1"/>
  <c r="AZ24" i="1" s="1"/>
  <c r="BF24" i="1" s="1"/>
  <c r="BL24" i="1" s="1"/>
  <c r="BR24" i="1" s="1"/>
  <c r="BY24" i="1" s="1"/>
  <c r="AU26" i="1"/>
  <c r="BA26" i="1" s="1"/>
  <c r="BG26" i="1" s="1"/>
  <c r="BM26" i="1" s="1"/>
  <c r="BS26" i="1" s="1"/>
  <c r="BZ26" i="1" s="1"/>
  <c r="O4" i="1"/>
  <c r="AT14" i="1"/>
  <c r="AZ14" i="1" s="1"/>
  <c r="BF14" i="1" s="1"/>
  <c r="BL14" i="1" s="1"/>
  <c r="BR14" i="1" s="1"/>
  <c r="BY14" i="1" s="1"/>
  <c r="AT20" i="1"/>
  <c r="AZ20" i="1" s="1"/>
  <c r="BF20" i="1" s="1"/>
  <c r="BL20" i="1" s="1"/>
  <c r="BR20" i="1" s="1"/>
  <c r="BY20" i="1" s="1"/>
  <c r="AU25" i="1"/>
  <c r="BA25" i="1" s="1"/>
  <c r="BG25" i="1" s="1"/>
  <c r="BM25" i="1" s="1"/>
  <c r="BS25" i="1" s="1"/>
  <c r="BZ25" i="1" s="1"/>
  <c r="AU27" i="1"/>
  <c r="BA27" i="1" s="1"/>
  <c r="BG27" i="1" s="1"/>
  <c r="BM27" i="1" s="1"/>
  <c r="BS27" i="1" s="1"/>
  <c r="BZ27" i="1" s="1"/>
  <c r="AU8" i="1"/>
  <c r="BA8" i="1" s="1"/>
  <c r="BG8" i="1" s="1"/>
  <c r="BM8" i="1" s="1"/>
  <c r="BS8" i="1" s="1"/>
  <c r="BZ8" i="1" s="1"/>
  <c r="AT17" i="1"/>
  <c r="AZ17" i="1" s="1"/>
  <c r="BF17" i="1" s="1"/>
  <c r="BL17" i="1" s="1"/>
  <c r="BR17" i="1" s="1"/>
  <c r="BY17" i="1" s="1"/>
  <c r="AT19" i="1"/>
  <c r="AZ19" i="1" s="1"/>
  <c r="BF19" i="1" s="1"/>
  <c r="BL19" i="1" s="1"/>
  <c r="BR19" i="1" s="1"/>
  <c r="BY19" i="1" s="1"/>
  <c r="AT21" i="1"/>
  <c r="AZ21" i="1" s="1"/>
  <c r="BF21" i="1" s="1"/>
  <c r="BL21" i="1" s="1"/>
  <c r="BR21" i="1" s="1"/>
  <c r="BY21" i="1" s="1"/>
  <c r="AT28" i="1"/>
  <c r="AZ28" i="1" s="1"/>
  <c r="BF28" i="1" s="1"/>
  <c r="BL28" i="1" s="1"/>
  <c r="BR28" i="1" s="1"/>
  <c r="BY28" i="1" s="1"/>
  <c r="AU29" i="1"/>
  <c r="BA29" i="1" s="1"/>
  <c r="BG29" i="1" s="1"/>
  <c r="BM29" i="1" s="1"/>
  <c r="BS29" i="1" s="1"/>
  <c r="BZ29" i="1" s="1"/>
  <c r="AU52" i="1"/>
  <c r="BA52" i="1" s="1"/>
  <c r="BG52" i="1" s="1"/>
  <c r="BM52" i="1" s="1"/>
  <c r="BS52" i="1" s="1"/>
  <c r="BZ52" i="1" s="1"/>
  <c r="J55" i="1"/>
  <c r="P4" i="1"/>
  <c r="AU17" i="1"/>
  <c r="BA17" i="1" s="1"/>
  <c r="BG17" i="1" s="1"/>
  <c r="BM17" i="1" s="1"/>
  <c r="BS17" i="1" s="1"/>
  <c r="BZ17" i="1" s="1"/>
  <c r="AV30" i="1"/>
  <c r="BB30" i="1" s="1"/>
  <c r="BH30" i="1" s="1"/>
  <c r="BN30" i="1" s="1"/>
  <c r="AV13" i="1"/>
  <c r="BB13" i="1" s="1"/>
  <c r="BH13" i="1" s="1"/>
  <c r="BN13" i="1" s="1"/>
  <c r="AU30" i="1"/>
  <c r="BA30" i="1" s="1"/>
  <c r="BG30" i="1" s="1"/>
  <c r="BM30" i="1" s="1"/>
  <c r="BS30" i="1" s="1"/>
  <c r="BZ30" i="1" s="1"/>
  <c r="AT6" i="1"/>
  <c r="AZ6" i="1" s="1"/>
  <c r="BF6" i="1" s="1"/>
  <c r="BL6" i="1" s="1"/>
  <c r="BR6" i="1" s="1"/>
  <c r="BY6" i="1" s="1"/>
  <c r="AU14" i="1"/>
  <c r="BA14" i="1" s="1"/>
  <c r="BG14" i="1" s="1"/>
  <c r="BM14" i="1" s="1"/>
  <c r="BS14" i="1" s="1"/>
  <c r="BZ14" i="1" s="1"/>
  <c r="AV22" i="1"/>
  <c r="BB22" i="1" s="1"/>
  <c r="BH22" i="1" s="1"/>
  <c r="BN22" i="1" s="1"/>
  <c r="AT25" i="1"/>
  <c r="AZ25" i="1" s="1"/>
  <c r="BF25" i="1" s="1"/>
  <c r="BL25" i="1" s="1"/>
  <c r="BR25" i="1" s="1"/>
  <c r="BY25" i="1" s="1"/>
  <c r="AV37" i="1"/>
  <c r="BB37" i="1" s="1"/>
  <c r="BH37" i="1" s="1"/>
  <c r="BN37" i="1" s="1"/>
  <c r="AT23" i="1"/>
  <c r="AZ23" i="1" s="1"/>
  <c r="BF23" i="1" s="1"/>
  <c r="BL23" i="1" s="1"/>
  <c r="BR23" i="1" s="1"/>
  <c r="BY23" i="1" s="1"/>
  <c r="AU28" i="1"/>
  <c r="BA28" i="1" s="1"/>
  <c r="BG28" i="1" s="1"/>
  <c r="BM28" i="1" s="1"/>
  <c r="BS28" i="1" s="1"/>
  <c r="BZ28" i="1" s="1"/>
  <c r="AT37" i="1"/>
  <c r="AZ37" i="1" s="1"/>
  <c r="BF37" i="1" s="1"/>
  <c r="BL37" i="1" s="1"/>
  <c r="BR37" i="1" s="1"/>
  <c r="BY37" i="1" s="1"/>
  <c r="AU49" i="1"/>
  <c r="BA49" i="1" s="1"/>
  <c r="BG49" i="1" s="1"/>
  <c r="BM49" i="1" s="1"/>
  <c r="BS49" i="1" s="1"/>
  <c r="BZ49" i="1" s="1"/>
  <c r="AU50" i="1"/>
  <c r="BA50" i="1" s="1"/>
  <c r="BG50" i="1" s="1"/>
  <c r="BM50" i="1" s="1"/>
  <c r="BS50" i="1" s="1"/>
  <c r="BZ50" i="1" s="1"/>
  <c r="AU32" i="1"/>
  <c r="BA32" i="1" s="1"/>
  <c r="BG32" i="1" s="1"/>
  <c r="BM32" i="1" s="1"/>
  <c r="BS32" i="1" s="1"/>
  <c r="BZ32" i="1" s="1"/>
  <c r="AU35" i="1"/>
  <c r="BA35" i="1" s="1"/>
  <c r="BG35" i="1" s="1"/>
  <c r="BM35" i="1" s="1"/>
  <c r="BS35" i="1" s="1"/>
  <c r="BZ35" i="1" s="1"/>
  <c r="AV36" i="1"/>
  <c r="BB36" i="1" s="1"/>
  <c r="BH36" i="1" s="1"/>
  <c r="BN36" i="1" s="1"/>
  <c r="AV43" i="1"/>
  <c r="BB43" i="1" s="1"/>
  <c r="BH43" i="1" s="1"/>
  <c r="BN43" i="1" s="1"/>
  <c r="AV44" i="1"/>
  <c r="BB44" i="1" s="1"/>
  <c r="BH44" i="1" s="1"/>
  <c r="BN44" i="1" s="1"/>
  <c r="AV48" i="1"/>
  <c r="BB48" i="1" s="1"/>
  <c r="BH48" i="1" s="1"/>
  <c r="BN48" i="1" s="1"/>
  <c r="AT31" i="1"/>
  <c r="AZ31" i="1" s="1"/>
  <c r="BF31" i="1" s="1"/>
  <c r="BL31" i="1" s="1"/>
  <c r="BR31" i="1" s="1"/>
  <c r="BY31" i="1" s="1"/>
  <c r="AU44" i="1"/>
  <c r="BA44" i="1" s="1"/>
  <c r="BG44" i="1" s="1"/>
  <c r="BM44" i="1" s="1"/>
  <c r="BS44" i="1" s="1"/>
  <c r="BZ44" i="1" s="1"/>
  <c r="AU51" i="1"/>
  <c r="BA51" i="1" s="1"/>
  <c r="BG51" i="1" s="1"/>
  <c r="BM51" i="1" s="1"/>
  <c r="BS51" i="1" s="1"/>
  <c r="BZ51" i="1" s="1"/>
  <c r="AY55" i="1"/>
  <c r="AY58" i="1" s="1"/>
  <c r="AU16" i="1"/>
  <c r="BA16" i="1" s="1"/>
  <c r="BG16" i="1" s="1"/>
  <c r="BM16" i="1" s="1"/>
  <c r="BS16" i="1" s="1"/>
  <c r="BZ16" i="1" s="1"/>
  <c r="AV24" i="1"/>
  <c r="BB24" i="1" s="1"/>
  <c r="BH24" i="1" s="1"/>
  <c r="BN24" i="1" s="1"/>
  <c r="AU40" i="1"/>
  <c r="BA40" i="1" s="1"/>
  <c r="BG40" i="1" s="1"/>
  <c r="BM40" i="1" s="1"/>
  <c r="BS40" i="1" s="1"/>
  <c r="BZ40" i="1" s="1"/>
  <c r="AT42" i="1"/>
  <c r="AZ42" i="1" s="1"/>
  <c r="BF42" i="1" s="1"/>
  <c r="BL42" i="1" s="1"/>
  <c r="BR42" i="1" s="1"/>
  <c r="BY42" i="1" s="1"/>
  <c r="AU22" i="1"/>
  <c r="BA22" i="1" s="1"/>
  <c r="BG22" i="1" s="1"/>
  <c r="BM22" i="1" s="1"/>
  <c r="BS22" i="1" s="1"/>
  <c r="BZ22" i="1" s="1"/>
  <c r="AU39" i="1"/>
  <c r="BA39" i="1" s="1"/>
  <c r="BG39" i="1" s="1"/>
  <c r="BM39" i="1" s="1"/>
  <c r="BS39" i="1" s="1"/>
  <c r="BZ39" i="1" s="1"/>
  <c r="AU41" i="1"/>
  <c r="BA41" i="1" s="1"/>
  <c r="BG41" i="1" s="1"/>
  <c r="BM41" i="1" s="1"/>
  <c r="BS41" i="1" s="1"/>
  <c r="BZ41" i="1" s="1"/>
  <c r="AT45" i="1"/>
  <c r="AZ45" i="1" s="1"/>
  <c r="BF45" i="1" s="1"/>
  <c r="BL45" i="1" s="1"/>
  <c r="BR45" i="1" s="1"/>
  <c r="BY45" i="1" s="1"/>
  <c r="AV51" i="1"/>
  <c r="BB51" i="1" s="1"/>
  <c r="BH51" i="1" s="1"/>
  <c r="BN51" i="1" s="1"/>
  <c r="AV27" i="1"/>
  <c r="BB27" i="1" s="1"/>
  <c r="BH27" i="1" s="1"/>
  <c r="BN27" i="1" s="1"/>
  <c r="AU31" i="1"/>
  <c r="BA31" i="1" s="1"/>
  <c r="BG31" i="1" s="1"/>
  <c r="BM31" i="1" s="1"/>
  <c r="BS31" i="1" s="1"/>
  <c r="BZ31" i="1" s="1"/>
  <c r="AV33" i="1"/>
  <c r="BB33" i="1" s="1"/>
  <c r="BH33" i="1" s="1"/>
  <c r="BN33" i="1" s="1"/>
  <c r="AV39" i="1"/>
  <c r="BB39" i="1" s="1"/>
  <c r="BH39" i="1" s="1"/>
  <c r="BN39" i="1" s="1"/>
  <c r="AV50" i="1"/>
  <c r="BB50" i="1" s="1"/>
  <c r="BH50" i="1" s="1"/>
  <c r="BN50" i="1" s="1"/>
  <c r="AV53" i="1"/>
  <c r="BB53" i="1" s="1"/>
  <c r="BH53" i="1" s="1"/>
  <c r="BN53" i="1" s="1"/>
  <c r="K55" i="1"/>
  <c r="AU46" i="1"/>
  <c r="BA46" i="1" s="1"/>
  <c r="BG46" i="1" s="1"/>
  <c r="BM46" i="1" s="1"/>
  <c r="BS46" i="1" s="1"/>
  <c r="BZ46" i="1" s="1"/>
  <c r="AT54" i="1"/>
  <c r="AZ54" i="1" s="1"/>
  <c r="BF54" i="1" s="1"/>
  <c r="BL54" i="1" s="1"/>
  <c r="BR54" i="1" s="1"/>
  <c r="BY54" i="1" s="1"/>
  <c r="AV42" i="1"/>
  <c r="BB42" i="1" s="1"/>
  <c r="BH42" i="1" s="1"/>
  <c r="BN42" i="1" s="1"/>
  <c r="AU43" i="1"/>
  <c r="BA43" i="1" s="1"/>
  <c r="BG43" i="1" s="1"/>
  <c r="BM43" i="1" s="1"/>
  <c r="BS43" i="1" s="1"/>
  <c r="BZ43" i="1" s="1"/>
  <c r="Q4" i="1"/>
  <c r="AT36" i="1"/>
  <c r="AZ36" i="1" s="1"/>
  <c r="BF36" i="1" s="1"/>
  <c r="BL36" i="1" s="1"/>
  <c r="BR36" i="1" s="1"/>
  <c r="BY36" i="1" s="1"/>
  <c r="AT44" i="1"/>
  <c r="AZ44" i="1" s="1"/>
  <c r="BF44" i="1" s="1"/>
  <c r="BL44" i="1" s="1"/>
  <c r="BR44" i="1" s="1"/>
  <c r="BY44" i="1" s="1"/>
  <c r="AT48" i="1"/>
  <c r="AZ48" i="1" s="1"/>
  <c r="BF48" i="1" s="1"/>
  <c r="BL48" i="1" s="1"/>
  <c r="BR48" i="1" s="1"/>
  <c r="BY48" i="1" s="1"/>
  <c r="AT27" i="1"/>
  <c r="AZ27" i="1" s="1"/>
  <c r="BF27" i="1" s="1"/>
  <c r="BL27" i="1" s="1"/>
  <c r="BR27" i="1" s="1"/>
  <c r="BY27" i="1" s="1"/>
  <c r="AU38" i="1"/>
  <c r="BA38" i="1" s="1"/>
  <c r="BG38" i="1" s="1"/>
  <c r="BM38" i="1" s="1"/>
  <c r="BS38" i="1" s="1"/>
  <c r="BZ38" i="1" s="1"/>
  <c r="AT39" i="1"/>
  <c r="AZ39" i="1" s="1"/>
  <c r="BF39" i="1" s="1"/>
  <c r="BL39" i="1" s="1"/>
  <c r="BR39" i="1" s="1"/>
  <c r="BY39" i="1" s="1"/>
  <c r="AT41" i="1"/>
  <c r="AZ41" i="1" s="1"/>
  <c r="BF41" i="1" s="1"/>
  <c r="BL41" i="1" s="1"/>
  <c r="BR41" i="1" s="1"/>
  <c r="BY41" i="1" s="1"/>
  <c r="AU45" i="1"/>
  <c r="BA45" i="1" s="1"/>
  <c r="BG45" i="1" s="1"/>
  <c r="BM45" i="1" s="1"/>
  <c r="BS45" i="1" s="1"/>
  <c r="BZ45" i="1" s="1"/>
  <c r="AV40" i="1"/>
  <c r="BB40" i="1" s="1"/>
  <c r="BH40" i="1" s="1"/>
  <c r="BN40" i="1" s="1"/>
  <c r="AT43" i="1"/>
  <c r="AZ43" i="1" s="1"/>
  <c r="BF43" i="1" s="1"/>
  <c r="BL43" i="1" s="1"/>
  <c r="BR43" i="1" s="1"/>
  <c r="BY43" i="1" s="1"/>
  <c r="AT49" i="1"/>
  <c r="AZ49" i="1" s="1"/>
  <c r="BF49" i="1" s="1"/>
  <c r="BL49" i="1" s="1"/>
  <c r="BR49" i="1" s="1"/>
  <c r="BY49" i="1" s="1"/>
  <c r="AV41" i="1"/>
  <c r="BB41" i="1" s="1"/>
  <c r="BH41" i="1" s="1"/>
  <c r="BN41" i="1" s="1"/>
  <c r="AV34" i="1"/>
  <c r="BB34" i="1" s="1"/>
  <c r="BH34" i="1" s="1"/>
  <c r="BN34" i="1" s="1"/>
  <c r="AT46" i="1"/>
  <c r="AZ46" i="1" s="1"/>
  <c r="BF46" i="1" s="1"/>
  <c r="BL46" i="1" s="1"/>
  <c r="BR46" i="1" s="1"/>
  <c r="BY46" i="1" s="1"/>
  <c r="AT50" i="1"/>
  <c r="AZ50" i="1" s="1"/>
  <c r="BF50" i="1" s="1"/>
  <c r="BL50" i="1" s="1"/>
  <c r="BR50" i="1" s="1"/>
  <c r="BY50" i="1" s="1"/>
  <c r="AV54" i="1"/>
  <c r="BB54" i="1" s="1"/>
  <c r="BH54" i="1" s="1"/>
  <c r="BN54" i="1" s="1"/>
  <c r="AU37" i="1"/>
  <c r="BA37" i="1" s="1"/>
  <c r="BG37" i="1" s="1"/>
  <c r="BM37" i="1" s="1"/>
  <c r="BS37" i="1" s="1"/>
  <c r="BZ37" i="1" s="1"/>
  <c r="AV52" i="1"/>
  <c r="BB52" i="1" s="1"/>
  <c r="BH52" i="1" s="1"/>
  <c r="BN52" i="1" s="1"/>
  <c r="AT53" i="1"/>
  <c r="AZ53" i="1" s="1"/>
  <c r="BF53" i="1" s="1"/>
  <c r="BL53" i="1" s="1"/>
  <c r="BR53" i="1" s="1"/>
  <c r="BY53" i="1" s="1"/>
  <c r="AU47" i="1"/>
  <c r="BA47" i="1" s="1"/>
  <c r="BG47" i="1" s="1"/>
  <c r="BM47" i="1" s="1"/>
  <c r="BS47" i="1" s="1"/>
  <c r="BZ47" i="1" s="1"/>
  <c r="AV47" i="1"/>
  <c r="BB47" i="1" s="1"/>
  <c r="BH47" i="1" s="1"/>
  <c r="BN47" i="1" s="1"/>
  <c r="AV46" i="1"/>
  <c r="BB46" i="1" s="1"/>
  <c r="BH46" i="1" s="1"/>
  <c r="BN46" i="1" s="1"/>
  <c r="BT54" i="1" l="1"/>
  <c r="CA54" i="1" s="1"/>
  <c r="BT39" i="1"/>
  <c r="CA39" i="1" s="1"/>
  <c r="BT23" i="1"/>
  <c r="CA23" i="1" s="1"/>
  <c r="BT33" i="1"/>
  <c r="CA33" i="1" s="1"/>
  <c r="BT9" i="1"/>
  <c r="CA9" i="1" s="1"/>
  <c r="BT6" i="1"/>
  <c r="CA6" i="1" s="1"/>
  <c r="BT5" i="1"/>
  <c r="CA5" i="1" s="1"/>
  <c r="BT46" i="1"/>
  <c r="CA46" i="1" s="1"/>
  <c r="BT42" i="1"/>
  <c r="CA42" i="1" s="1"/>
  <c r="BT44" i="1"/>
  <c r="CA44" i="1" s="1"/>
  <c r="BT13" i="1"/>
  <c r="CA13" i="1" s="1"/>
  <c r="BT15" i="1"/>
  <c r="CA15" i="1" s="1"/>
  <c r="BT47" i="1"/>
  <c r="CA47" i="1" s="1"/>
  <c r="BT34" i="1"/>
  <c r="CA34" i="1" s="1"/>
  <c r="BT27" i="1"/>
  <c r="CA27" i="1" s="1"/>
  <c r="BT24" i="1"/>
  <c r="CA24" i="1" s="1"/>
  <c r="BT43" i="1"/>
  <c r="CA43" i="1" s="1"/>
  <c r="BT30" i="1"/>
  <c r="CA30" i="1" s="1"/>
  <c r="BT32" i="1"/>
  <c r="CA32" i="1" s="1"/>
  <c r="BT31" i="1"/>
  <c r="CA31" i="1" s="1"/>
  <c r="BT41" i="1"/>
  <c r="CA41" i="1" s="1"/>
  <c r="BT51" i="1"/>
  <c r="CA51" i="1" s="1"/>
  <c r="BT36" i="1"/>
  <c r="CA36" i="1" s="1"/>
  <c r="BT19" i="1"/>
  <c r="CA19" i="1" s="1"/>
  <c r="BT10" i="1"/>
  <c r="CA10" i="1" s="1"/>
  <c r="BT12" i="1"/>
  <c r="CA12" i="1" s="1"/>
  <c r="BT52" i="1"/>
  <c r="CA52" i="1" s="1"/>
  <c r="BT53" i="1"/>
  <c r="CA53" i="1" s="1"/>
  <c r="BT22" i="1"/>
  <c r="CA22" i="1" s="1"/>
  <c r="BT26" i="1"/>
  <c r="CA26" i="1" s="1"/>
  <c r="BT48" i="1"/>
  <c r="CA48" i="1" s="1"/>
  <c r="BT37" i="1"/>
  <c r="CA37" i="1" s="1"/>
  <c r="BT40" i="1"/>
  <c r="CA40" i="1" s="1"/>
  <c r="BT50" i="1"/>
  <c r="CA50" i="1" s="1"/>
  <c r="BT14" i="1"/>
  <c r="CA14" i="1" s="1"/>
  <c r="BT25" i="1"/>
  <c r="CA25" i="1" s="1"/>
  <c r="Q55" i="1"/>
  <c r="W4" i="1"/>
  <c r="P55" i="1"/>
  <c r="V4" i="1"/>
  <c r="O55" i="1"/>
  <c r="U4" i="1"/>
  <c r="W55" i="1" l="1"/>
  <c r="AD4" i="1"/>
  <c r="U55" i="1"/>
  <c r="AB4" i="1"/>
  <c r="V55" i="1"/>
  <c r="AC4" i="1"/>
  <c r="AD55" i="1" l="1"/>
  <c r="AD58" i="1" s="1"/>
  <c r="AJ4" i="1"/>
  <c r="AC55" i="1"/>
  <c r="AI4" i="1"/>
  <c r="AB55" i="1"/>
  <c r="AB58" i="1" s="1"/>
  <c r="AH4" i="1"/>
  <c r="AJ55" i="1" l="1"/>
  <c r="AP4" i="1"/>
  <c r="AH55" i="1"/>
  <c r="AN4" i="1"/>
  <c r="AI55" i="1"/>
  <c r="AO4" i="1"/>
  <c r="AP55" i="1" l="1"/>
  <c r="AP58" i="1" s="1"/>
  <c r="AV4" i="1"/>
  <c r="AO55" i="1"/>
  <c r="AU4" i="1"/>
  <c r="AN55" i="1"/>
  <c r="AN58" i="1" s="1"/>
  <c r="AT4" i="1"/>
  <c r="AV55" i="1" l="1"/>
  <c r="AV58" i="1" s="1"/>
  <c r="BB4" i="1"/>
  <c r="AU55" i="1"/>
  <c r="AU58" i="1" s="1"/>
  <c r="BA4" i="1"/>
  <c r="AT55" i="1"/>
  <c r="AT58" i="1" s="1"/>
  <c r="AZ4" i="1"/>
  <c r="BB55" i="1" l="1"/>
  <c r="BB58" i="1" s="1"/>
  <c r="BH4" i="1"/>
  <c r="BN4" i="1" s="1"/>
  <c r="BN55" i="1" s="1"/>
  <c r="AZ55" i="1"/>
  <c r="AZ58" i="1" s="1"/>
  <c r="BF4" i="1"/>
  <c r="BA55" i="1"/>
  <c r="BA58" i="1" s="1"/>
  <c r="BG4" i="1"/>
  <c r="BH55" i="1" l="1"/>
  <c r="BH58" i="1" s="1"/>
  <c r="BG55" i="1"/>
  <c r="BG58" i="1" s="1"/>
  <c r="BM4" i="1"/>
  <c r="BF55" i="1"/>
  <c r="BF58" i="1" s="1"/>
  <c r="BL4" i="1"/>
  <c r="BN58" i="1" l="1"/>
  <c r="BT4" i="1"/>
  <c r="BL55" i="1"/>
  <c r="BL58" i="1" s="1"/>
  <c r="BR4" i="1"/>
  <c r="BM55" i="1"/>
  <c r="BM58" i="1" s="1"/>
  <c r="BS4" i="1"/>
  <c r="BT55" i="1" l="1"/>
  <c r="BT58" i="1" s="1"/>
  <c r="CA4" i="1"/>
  <c r="CA55" i="1" s="1"/>
  <c r="BS55" i="1"/>
  <c r="BS58" i="1" s="1"/>
  <c r="BZ4" i="1"/>
  <c r="BZ55" i="1" s="1"/>
  <c r="BR55" i="1"/>
  <c r="BR58" i="1" s="1"/>
  <c r="BY4" i="1"/>
  <c r="BY55" i="1" s="1"/>
</calcChain>
</file>

<file path=xl/comments1.xml><?xml version="1.0" encoding="utf-8"?>
<comments xmlns="http://schemas.openxmlformats.org/spreadsheetml/2006/main">
  <authors>
    <author>Amanda Isabel Gamboa Gamboa</author>
  </authors>
  <commentList>
    <comment ref="AY12" authorId="0">
      <text>
        <r>
          <rPr>
            <b/>
            <sz val="9"/>
            <color indexed="81"/>
            <rFont val="Tahoma"/>
            <family val="2"/>
          </rPr>
          <t>cuota de auditaje $11.567.410</t>
        </r>
      </text>
    </comment>
    <comment ref="AY13" authorId="0">
      <text>
        <r>
          <rPr>
            <b/>
            <sz val="9"/>
            <color indexed="81"/>
            <rFont val="Tahoma"/>
            <family val="2"/>
          </rPr>
          <t>cuota de auditaje $79.275.498</t>
        </r>
      </text>
    </comment>
    <comment ref="AY25" authorId="0">
      <text>
        <r>
          <rPr>
            <b/>
            <sz val="9"/>
            <color indexed="81"/>
            <rFont val="Tahoma"/>
            <family val="2"/>
          </rPr>
          <t>cuota de auditaje $92.884.213</t>
        </r>
      </text>
    </comment>
    <comment ref="AY30" authorId="0">
      <text>
        <r>
          <rPr>
            <b/>
            <sz val="9"/>
            <color indexed="81"/>
            <rFont val="Tahoma"/>
            <family val="2"/>
          </rPr>
          <t>cuota de auditaje 42.630.659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31" authorId="0">
      <text>
        <r>
          <rPr>
            <b/>
            <sz val="9"/>
            <color indexed="81"/>
            <rFont val="Tahoma"/>
            <family val="2"/>
          </rPr>
          <t>cuota de auditaje 61.117.302</t>
        </r>
      </text>
    </comment>
    <comment ref="AY32" authorId="0">
      <text>
        <r>
          <rPr>
            <b/>
            <sz val="9"/>
            <color indexed="81"/>
            <rFont val="Tahoma"/>
            <family val="2"/>
          </rPr>
          <t>cuota de auditaje $14.397.698</t>
        </r>
      </text>
    </comment>
    <comment ref="BE37" authorId="0">
      <text>
        <r>
          <rPr>
            <b/>
            <sz val="9"/>
            <color indexed="81"/>
            <rFont val="Tahoma"/>
            <family val="2"/>
          </rPr>
          <t>cuota de auditaje $44.096.204</t>
        </r>
      </text>
    </comment>
    <comment ref="BE43" authorId="0">
      <text>
        <r>
          <rPr>
            <b/>
            <sz val="9"/>
            <color indexed="81"/>
            <rFont val="Tahoma"/>
            <family val="2"/>
          </rPr>
          <t>cuota de auditaje $22.589.925</t>
        </r>
      </text>
    </comment>
    <comment ref="BE46" authorId="0">
      <text>
        <r>
          <rPr>
            <b/>
            <sz val="9"/>
            <color indexed="81"/>
            <rFont val="Tahoma"/>
            <family val="2"/>
          </rPr>
          <t>cuota de auditaje $38.639.964</t>
        </r>
      </text>
    </comment>
    <comment ref="BE47" authorId="0">
      <text>
        <r>
          <rPr>
            <b/>
            <sz val="9"/>
            <color indexed="81"/>
            <rFont val="Tahoma"/>
            <family val="2"/>
          </rPr>
          <t>cuota de auditaje $868.290.511</t>
        </r>
      </text>
    </comment>
  </commentList>
</comments>
</file>

<file path=xl/sharedStrings.xml><?xml version="1.0" encoding="utf-8"?>
<sst xmlns="http://schemas.openxmlformats.org/spreadsheetml/2006/main" count="206" uniqueCount="139">
  <si>
    <t>SALDOS DE CUENTAS - OTRAS TRANSFERENCIAS</t>
  </si>
  <si>
    <t>MOVIMIENTOS DE ENERO</t>
  </si>
  <si>
    <t>SALDOS A 30 ENERO DEL 2014</t>
  </si>
  <si>
    <t>MOVIMIENTOS DE FEBRERO</t>
  </si>
  <si>
    <t>SALDOS A 30 FEBRERO DEL 2014</t>
  </si>
  <si>
    <t>MOVIMIENTOS DE MARZO</t>
  </si>
  <si>
    <t>SALDOS A 30 MARZO DEL 2014</t>
  </si>
  <si>
    <t>MOVIMIENTOS DE ABRIL</t>
  </si>
  <si>
    <t>SALDOS A 30 ABRIL DEL 2014</t>
  </si>
  <si>
    <t>MOVIMIENTOS DE MAYO</t>
  </si>
  <si>
    <t>SALDOS A 30 MAYO DEL 2014</t>
  </si>
  <si>
    <t>MOVIMIENTOS DE JUNIO</t>
  </si>
  <si>
    <t>SALDOS A 30 JUNIO DEL 2014</t>
  </si>
  <si>
    <t>MOVIMIENTOS DE JULIO</t>
  </si>
  <si>
    <t>SALDOS A 31 JULIO DEL 2014</t>
  </si>
  <si>
    <t>MOVIMIENTOS DE AGOSTO</t>
  </si>
  <si>
    <t>SALDOS A 31 AGOSTO DEL 2014</t>
  </si>
  <si>
    <t>MOVIMIENTOS DE SEPTIEMBRE</t>
  </si>
  <si>
    <t>SALDOS A 30 SEPTIEMBRE DEL 2014</t>
  </si>
  <si>
    <t>MOVIMIENTOS DE OCTUBRE</t>
  </si>
  <si>
    <t>SALDOS A 30 OCTUBRE DEL 2014</t>
  </si>
  <si>
    <t>MOVIMIENTOS DE NOVIEMBRE</t>
  </si>
  <si>
    <t>SALDOS A 30 NOVIEMBRE DEL 2014</t>
  </si>
  <si>
    <t>MOVIMIENTOS DE DICIEMBRE</t>
  </si>
  <si>
    <t>SALDOS A 31 DICIEMBRE DEL 2014</t>
  </si>
  <si>
    <t>NIT</t>
  </si>
  <si>
    <t>NIT sin DV</t>
  </si>
  <si>
    <t>CODIGO CONTADURIA</t>
  </si>
  <si>
    <t>TERCERO</t>
  </si>
  <si>
    <t>DIRECCION</t>
  </si>
  <si>
    <t>542301 Para pago de pensiones y/o cesantias</t>
  </si>
  <si>
    <t>542302 Para Proyectos de Inversión</t>
  </si>
  <si>
    <t>542303 Para gastos de funcionamiento</t>
  </si>
  <si>
    <t>411061 Contribuciones</t>
  </si>
  <si>
    <t>542302 Para proyectos de Invesión</t>
  </si>
  <si>
    <t>542302 Para proyectos de Invesion</t>
  </si>
  <si>
    <t>542301 RESOLUCION 19843/14</t>
  </si>
  <si>
    <t>UNIVERSIDAD DE NARIÑO</t>
  </si>
  <si>
    <t>contabilidad@udenar.edu.co</t>
  </si>
  <si>
    <t>INSTITUTO TECNOLOGICO AGRICOLA ITA DE BUGA</t>
  </si>
  <si>
    <t>instepa@uniweb.net.co; contabilidad@ita.edu.co</t>
  </si>
  <si>
    <t>UNIVERSIDAD COLEGIO MAYOR DE CUNDINAMARCA</t>
  </si>
  <si>
    <t>ruth.garcia@unicolmayor.edu.co</t>
  </si>
  <si>
    <t>UNIVERSIDAD FRANCISCO DE PAULA SANTANDER OCAÑA</t>
  </si>
  <si>
    <t>direccion@ufpso.edu.co; contabilidad@ufpso.edu.co</t>
  </si>
  <si>
    <t>INSTITUTO TOLIMENSE DE FORMACION TECNICA PROFESIONAL</t>
  </si>
  <si>
    <t>itfip2001@yahoo.com</t>
  </si>
  <si>
    <t>UNIVERSIDAD MILITAR  NUEVA GRANADA</t>
  </si>
  <si>
    <t>contumng@umng.edu.co; contabilidad@unimilitar.edu.co</t>
  </si>
  <si>
    <t>INSTITUTO TECNOLOGICO DEL PUTUMAYO</t>
  </si>
  <si>
    <t>mail@itp.edu.co</t>
  </si>
  <si>
    <t>INSTITUTO TECNICO NACIONAL DE COMERCIO SIMON RODRIGUEZ DE CALI</t>
  </si>
  <si>
    <t>presupuestos@intenalco.edu.co</t>
  </si>
  <si>
    <t>UNIVERSIDAD DEL PACIFICO</t>
  </si>
  <si>
    <t>info@unipacifico.edu.co</t>
  </si>
  <si>
    <t>UNIVERSIDAD NACIONAL ABIERTA Y A DISTANCIA</t>
  </si>
  <si>
    <t>jorge.aldana@unad.edu.co; luis.campos@unad.edu.co</t>
  </si>
  <si>
    <t>INSTITUTO TECNICO CENTRAL DE CARRERAS INTERMEDIAS</t>
  </si>
  <si>
    <t>contabilidad@itc.edu.co</t>
  </si>
  <si>
    <t>UNIVERSIDAD DEL QUINDIO</t>
  </si>
  <si>
    <t>rector@uniquindio.edu.co</t>
  </si>
  <si>
    <t>UNIVERSIDAD DEL ATLANTICO</t>
  </si>
  <si>
    <t>rector@uniatlantico.edu.co</t>
  </si>
  <si>
    <t>UNIVERSIDAD INDUSTRIAL DE SANTANDER</t>
  </si>
  <si>
    <t>uiscontabilidad@hotmail.com</t>
  </si>
  <si>
    <t>UNIVERSIDAD DEL VALLE</t>
  </si>
  <si>
    <t>rector@correounivalle.edu.co; alexandra.collazos@correounivalle.edu.co;carmen.e.gonzalez@correounivalle.edu.co</t>
  </si>
  <si>
    <t>UNIVERSIDAD DE CARTAGENA</t>
  </si>
  <si>
    <t>rodolforondon@yahoo.com; rector@mail.uniatlantico.edu.co</t>
  </si>
  <si>
    <t>UNIVERSIDAD FRANCISCO DE PAULA SANTANDER CUCUTA</t>
  </si>
  <si>
    <t>rectoria@ufps.edu.co</t>
  </si>
  <si>
    <t>UNIVERSIDAD DE PAMPLONA</t>
  </si>
  <si>
    <t>seccontabi@unipamplona.edu.co; secpagadu@unipamplona.edu.co</t>
  </si>
  <si>
    <t>UNIVERSIDAD DE CUNDINAMARCA</t>
  </si>
  <si>
    <t>jcquiroz11@hotmail.com</t>
  </si>
  <si>
    <t>UNIVERSIDAD DEL TOLIMA</t>
  </si>
  <si>
    <t>jmlopez@ut.edu.co; jairocontador@latinmail.com; emrayo@ut.edu.co</t>
  </si>
  <si>
    <t>CONSERVATORIO DE MUSICA DEL TOLIMA</t>
  </si>
  <si>
    <t>jblancogiraldo@yahoo.com</t>
  </si>
  <si>
    <t>UNIVERSIDAD DE CALDAS</t>
  </si>
  <si>
    <t>contabil@ucaldas.edu.co; julian.castano_l@ucaldas.edu.co</t>
  </si>
  <si>
    <t>COLEGIO INTEGRADO NACIONAL DE CALDAS</t>
  </si>
  <si>
    <t>contabilidad@iescinoc.edu.co</t>
  </si>
  <si>
    <t>UNIVERSIDAD DE ANTIOQUIA</t>
  </si>
  <si>
    <t>mmarulan@arhuaco.udea.edu.co; terceroscontab@udea.edu.co</t>
  </si>
  <si>
    <t>COLEGIO MAYOR DE ANTIOQUIA</t>
  </si>
  <si>
    <t>contabilidad@colmayor.edu.co</t>
  </si>
  <si>
    <t>BIBLIOTECA PUBLICA PILOTO DE MEDELLIN</t>
  </si>
  <si>
    <t>aportesbpp@une.net.co</t>
  </si>
  <si>
    <t>UNIVERSIDAD DE CÓRDOBA</t>
  </si>
  <si>
    <t>contabilidad@unicordoba.edu.co; cesarm-0216@hotmail.com</t>
  </si>
  <si>
    <t>UNIVERSIDAD SURCOLOMBIANA DE NEIVA</t>
  </si>
  <si>
    <t>contabilidad@usco.edu.co</t>
  </si>
  <si>
    <t>UNIVERSIDAD DE LA AMAZONIA</t>
  </si>
  <si>
    <t>contabilidad@uniamazonia.edu.co</t>
  </si>
  <si>
    <t>BUGA - VALLE DEL CAUCA</t>
  </si>
  <si>
    <t>UNIVERSIDAD TECNOLÓGICA DE PEREIRA</t>
  </si>
  <si>
    <t>luzdary@utp.edu.co; dipaga@utp.edu.co</t>
  </si>
  <si>
    <t>UNIVERSIDAD DEL CAUCA</t>
  </si>
  <si>
    <t>wbenavides@unicauca.edu.co; duvanpulido@unicauca.edu.co</t>
  </si>
  <si>
    <t>COLEGIO MAYOR DEL CAUCA</t>
  </si>
  <si>
    <t>contabilidad@colmayorcauca.edu.co</t>
  </si>
  <si>
    <t>UNIVERSIDAD TECNOLÓGICA DEL CHOCO</t>
  </si>
  <si>
    <t>contactenos@utch.edu.co</t>
  </si>
  <si>
    <t>INSTITUTO DE FORMACION TECNICA PROFESIONAL HUMBERTO VELASQUEZ</t>
  </si>
  <si>
    <t>inhvg@hotmail.com</t>
  </si>
  <si>
    <t>UNIVERSIDAD TECNOLOGICA DEL MAGDALENA</t>
  </si>
  <si>
    <t>contabilidad@unimagdalena.edu.co; mnarvaez@unimagdalena.edu.co</t>
  </si>
  <si>
    <t>COLEGIO DE BOYACA MUNICIPIO DE</t>
  </si>
  <si>
    <t>colboy7@telecom.com.co</t>
  </si>
  <si>
    <t>UNIVERSIDAD PEDAGÓGICA Y TECNOLOGICA DE COLOMBIA</t>
  </si>
  <si>
    <t>malena.burgos@uptc.edu.co</t>
  </si>
  <si>
    <t xml:space="preserve">UNIVERSIDAD CENTRAL DEL VALLE </t>
  </si>
  <si>
    <t>jossa@uceva.edu.co; monica.calle@correounivalle.edu.co</t>
  </si>
  <si>
    <t>UNIVERSIDAD DE LOS LLANOS</t>
  </si>
  <si>
    <t>enovoa@unillanos.edu.co</t>
  </si>
  <si>
    <t>UNIVERSIDAD DE LA GUAJIRA</t>
  </si>
  <si>
    <t>contabilidad@uniguajira.edu.co</t>
  </si>
  <si>
    <t>UNIVERSIDAD DE SUCRE</t>
  </si>
  <si>
    <t>olivero.iriarte@unisucre.edu.co</t>
  </si>
  <si>
    <t>UNIVERSIDAD POPULAR DEL CESAR</t>
  </si>
  <si>
    <t>gestioncontable@unicesar.edu.co; orlandoseoanes@unicesar.edu.co; sandravegaramirez@unicesar.edu.co</t>
  </si>
  <si>
    <t>UNIVERSIDAD NACIONAL DE COLOMB</t>
  </si>
  <si>
    <t>divnacc_nal@unal.edu.co; 'esolerc@unal.edu.co'</t>
  </si>
  <si>
    <t>UNIVERSIDAD PEDAGAOGICA NACION</t>
  </si>
  <si>
    <t>upn@uni.pedagogica.edu.co; lmartinezt@pedagogica.edu.co; jramos@pedagogica.edu.co;agromeroq@pedagogica.edu.co</t>
  </si>
  <si>
    <t>UNIVERSIDAD DISTRITAL FRANCISC</t>
  </si>
  <si>
    <t>contab@udistrital.edu.co; gdiaza@udistrital.edu.co</t>
  </si>
  <si>
    <t>INSTITUTO TECNOLOGICO DE SOLEDAD ATLANTICO</t>
  </si>
  <si>
    <t>cprasca@itsa.edu.co</t>
  </si>
  <si>
    <t>COLEGIO MAYOR DE BOLIVAR</t>
  </si>
  <si>
    <t>cmb@colmayorbolivar.edu.co</t>
  </si>
  <si>
    <t>INSTITUTO TECNOLOGICO PASCUAL BRAVO</t>
  </si>
  <si>
    <t>ysantos@pascualbravo.edu.co</t>
  </si>
  <si>
    <t>INSTITUTO SUPERIOR DE EDUCACION RURAL DE PAMPLONA</t>
  </si>
  <si>
    <t>financiera@iser.edu.co</t>
  </si>
  <si>
    <t>INST.EDUC.TEC.ROLDANILLO</t>
  </si>
  <si>
    <t>finanzas@intep.edu.co; contabilidad@intep.edu.co</t>
  </si>
  <si>
    <t xml:space="preserve">TOTAL SALDO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</si>
</sst>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[$€-2]* #,##0.00_);_([$€-2]* \(#,##0.00\);_([$€-2]* &quot;-&quot;??_)"/>
    <numFmt numFmtId="167" formatCode="_ * #,##0.00_ ;_ * \-#,##0.00_ ;_ * &quot;-&quot;??_ ;_ @_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ndale WT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  <font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0" fontId="2" fillId="0" borderId="0">
      <alignment wrapText="1"/>
    </xf>
    <xf numFmtId="0" fontId="6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>
      <alignment wrapText="1"/>
    </xf>
    <xf numFmtId="43" fontId="11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2" fillId="0" borderId="0"/>
    <xf numFmtId="0" fontId="12" fillId="0" borderId="0"/>
    <xf numFmtId="0" fontId="12" fillId="0" borderId="0"/>
    <xf numFmtId="39" fontId="13" fillId="0" borderId="0"/>
    <xf numFmtId="0" fontId="11" fillId="0" borderId="0"/>
    <xf numFmtId="0" fontId="2" fillId="0" borderId="0"/>
    <xf numFmtId="0" fontId="2" fillId="0" borderId="0"/>
    <xf numFmtId="0" fontId="11" fillId="0" borderId="0"/>
  </cellStyleXfs>
  <cellXfs count="62">
    <xf numFmtId="0" fontId="0" fillId="0" borderId="0" xfId="0"/>
    <xf numFmtId="0" fontId="3" fillId="0" borderId="0" xfId="2" applyFont="1" applyAlignment="1"/>
    <xf numFmtId="0" fontId="4" fillId="0" borderId="0" xfId="2" applyFont="1" applyAlignment="1"/>
    <xf numFmtId="43" fontId="3" fillId="0" borderId="0" xfId="1" applyFont="1" applyAlignment="1"/>
    <xf numFmtId="3" fontId="3" fillId="0" borderId="0" xfId="2" applyNumberFormat="1" applyFont="1" applyAlignment="1"/>
    <xf numFmtId="0" fontId="4" fillId="0" borderId="0" xfId="2" applyFont="1">
      <alignment wrapText="1"/>
    </xf>
    <xf numFmtId="164" fontId="4" fillId="0" borderId="0" xfId="1" applyNumberFormat="1" applyFont="1" applyAlignment="1">
      <alignment wrapText="1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3" fontId="5" fillId="2" borderId="4" xfId="2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164" fontId="5" fillId="2" borderId="4" xfId="2" applyNumberFormat="1" applyFont="1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0" fontId="2" fillId="0" borderId="0" xfId="2" applyFont="1">
      <alignment wrapText="1"/>
    </xf>
    <xf numFmtId="1" fontId="2" fillId="0" borderId="4" xfId="2" applyNumberFormat="1" applyBorder="1" applyAlignment="1"/>
    <xf numFmtId="1" fontId="2" fillId="0" borderId="4" xfId="2" applyNumberFormat="1" applyFont="1" applyFill="1" applyBorder="1" applyAlignment="1"/>
    <xf numFmtId="1" fontId="2" fillId="0" borderId="4" xfId="2" applyNumberFormat="1" applyFill="1" applyBorder="1" applyAlignment="1"/>
    <xf numFmtId="0" fontId="2" fillId="0" borderId="4" xfId="2" applyFont="1" applyFill="1" applyBorder="1" applyAlignment="1"/>
    <xf numFmtId="0" fontId="6" fillId="0" borderId="4" xfId="3" applyFill="1" applyBorder="1" applyAlignment="1" applyProtection="1"/>
    <xf numFmtId="164" fontId="2" fillId="2" borderId="4" xfId="1" applyNumberFormat="1" applyFont="1" applyFill="1" applyBorder="1" applyAlignment="1">
      <alignment wrapText="1"/>
    </xf>
    <xf numFmtId="164" fontId="2" fillId="2" borderId="4" xfId="2" applyNumberFormat="1" applyFill="1" applyBorder="1" applyAlignment="1"/>
    <xf numFmtId="43" fontId="2" fillId="0" borderId="4" xfId="2" applyNumberFormat="1" applyFill="1" applyBorder="1" applyAlignment="1"/>
    <xf numFmtId="43" fontId="2" fillId="2" borderId="4" xfId="1" applyFont="1" applyFill="1" applyBorder="1" applyAlignment="1">
      <alignment wrapText="1"/>
    </xf>
    <xf numFmtId="3" fontId="2" fillId="2" borderId="4" xfId="2" applyNumberFormat="1" applyFill="1" applyBorder="1" applyAlignment="1"/>
    <xf numFmtId="3" fontId="2" fillId="2" borderId="4" xfId="1" applyNumberFormat="1" applyFont="1" applyFill="1" applyBorder="1" applyAlignment="1">
      <alignment wrapText="1"/>
    </xf>
    <xf numFmtId="0" fontId="2" fillId="0" borderId="0" xfId="2">
      <alignment wrapText="1"/>
    </xf>
    <xf numFmtId="0" fontId="2" fillId="0" borderId="4" xfId="2" applyFill="1" applyBorder="1" applyAlignment="1"/>
    <xf numFmtId="1" fontId="2" fillId="0" borderId="4" xfId="2" applyNumberFormat="1" applyFont="1" applyBorder="1" applyAlignment="1"/>
    <xf numFmtId="0" fontId="6" fillId="0" borderId="0" xfId="3" applyFill="1" applyAlignment="1" applyProtection="1"/>
    <xf numFmtId="0" fontId="2" fillId="0" borderId="4" xfId="2" applyFont="1" applyBorder="1" applyAlignment="1"/>
    <xf numFmtId="0" fontId="2" fillId="0" borderId="0" xfId="2" applyFill="1">
      <alignment wrapText="1"/>
    </xf>
    <xf numFmtId="0" fontId="2" fillId="0" borderId="1" xfId="2" applyBorder="1" applyAlignment="1"/>
    <xf numFmtId="0" fontId="2" fillId="0" borderId="2" xfId="2" applyBorder="1" applyAlignment="1"/>
    <xf numFmtId="39" fontId="2" fillId="0" borderId="4" xfId="0" applyNumberFormat="1" applyFont="1" applyFill="1" applyBorder="1" applyProtection="1"/>
    <xf numFmtId="0" fontId="6" fillId="0" borderId="3" xfId="3" applyFill="1" applyBorder="1" applyAlignment="1" applyProtection="1"/>
    <xf numFmtId="0" fontId="2" fillId="0" borderId="1" xfId="2" applyFill="1" applyBorder="1" applyAlignment="1"/>
    <xf numFmtId="0" fontId="7" fillId="0" borderId="5" xfId="0" applyFont="1" applyFill="1" applyBorder="1" applyAlignment="1">
      <alignment vertical="top"/>
    </xf>
    <xf numFmtId="0" fontId="5" fillId="3" borderId="1" xfId="2" applyFont="1" applyFill="1" applyBorder="1" applyAlignment="1">
      <alignment horizontal="left" vertical="center"/>
    </xf>
    <xf numFmtId="0" fontId="2" fillId="3" borderId="2" xfId="2" applyFont="1" applyFill="1" applyBorder="1" applyAlignment="1">
      <alignment horizontal="left" vertical="center"/>
    </xf>
    <xf numFmtId="0" fontId="5" fillId="3" borderId="2" xfId="2" applyFont="1" applyFill="1" applyBorder="1" applyAlignment="1"/>
    <xf numFmtId="0" fontId="2" fillId="3" borderId="2" xfId="2" applyFont="1" applyFill="1" applyBorder="1" applyAlignment="1"/>
    <xf numFmtId="0" fontId="5" fillId="3" borderId="3" xfId="2" applyFont="1" applyFill="1" applyBorder="1" applyAlignment="1"/>
    <xf numFmtId="3" fontId="5" fillId="3" borderId="4" xfId="2" applyNumberFormat="1" applyFont="1" applyFill="1" applyBorder="1" applyAlignment="1"/>
    <xf numFmtId="43" fontId="5" fillId="3" borderId="4" xfId="2" applyNumberFormat="1" applyFont="1" applyFill="1" applyBorder="1" applyAlignment="1"/>
    <xf numFmtId="164" fontId="5" fillId="3" borderId="4" xfId="1" applyNumberFormat="1" applyFont="1" applyFill="1" applyBorder="1" applyAlignment="1"/>
    <xf numFmtId="43" fontId="0" fillId="0" borderId="0" xfId="1" applyFont="1" applyAlignment="1">
      <alignment wrapText="1"/>
    </xf>
    <xf numFmtId="3" fontId="0" fillId="0" borderId="0" xfId="1" applyNumberFormat="1" applyFont="1" applyAlignment="1">
      <alignment wrapText="1"/>
    </xf>
    <xf numFmtId="43" fontId="2" fillId="0" borderId="0" xfId="1" applyAlignment="1">
      <alignment wrapText="1"/>
    </xf>
    <xf numFmtId="164" fontId="2" fillId="0" borderId="0" xfId="1" applyNumberFormat="1" applyAlignment="1">
      <alignment wrapText="1"/>
    </xf>
    <xf numFmtId="164" fontId="8" fillId="0" borderId="0" xfId="1" applyNumberFormat="1" applyFont="1" applyAlignment="1">
      <alignment wrapText="1"/>
    </xf>
    <xf numFmtId="165" fontId="2" fillId="0" borderId="0" xfId="1" applyNumberFormat="1" applyAlignment="1">
      <alignment wrapText="1"/>
    </xf>
    <xf numFmtId="3" fontId="2" fillId="0" borderId="0" xfId="2" applyNumberFormat="1">
      <alignment wrapText="1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</cellXfs>
  <cellStyles count="18">
    <cellStyle name="Euro" xfId="4"/>
    <cellStyle name="Hipervínculo" xfId="3" builtinId="8"/>
    <cellStyle name="Millares" xfId="1" builtinId="3"/>
    <cellStyle name="Millares 2" xfId="5"/>
    <cellStyle name="Millares 2 8" xfId="6"/>
    <cellStyle name="Millares 3" xfId="7"/>
    <cellStyle name="Moneda 2" xfId="8"/>
    <cellStyle name="Normal" xfId="0" builtinId="0"/>
    <cellStyle name="Normal 11" xfId="9"/>
    <cellStyle name="Normal 2" xfId="2"/>
    <cellStyle name="Normal 2 2" xfId="10"/>
    <cellStyle name="Normal 2 2 2" xfId="11"/>
    <cellStyle name="Normal 3" xfId="12"/>
    <cellStyle name="Normal 4" xfId="13"/>
    <cellStyle name="Normal 4 2" xfId="14"/>
    <cellStyle name="Normal 5" xfId="15"/>
    <cellStyle name="Normal 6" xfId="16"/>
    <cellStyle name="Normal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inanzas@intep.edu.co;" TargetMode="External"/><Relationship Id="rId13" Type="http://schemas.openxmlformats.org/officeDocument/2006/relationships/hyperlink" Target="mailto:rector@uniatlantico.edu.co" TargetMode="External"/><Relationship Id="rId18" Type="http://schemas.openxmlformats.org/officeDocument/2006/relationships/hyperlink" Target="mailto:contabilidad@uniamazonia.edu.co" TargetMode="External"/><Relationship Id="rId26" Type="http://schemas.openxmlformats.org/officeDocument/2006/relationships/hyperlink" Target="mailto:contabilidad@colmayorcauca.edu.co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mailto:contumng@umng.edu.co;" TargetMode="External"/><Relationship Id="rId21" Type="http://schemas.openxmlformats.org/officeDocument/2006/relationships/hyperlink" Target="mailto:seccontabi@unipamplona.edu.co" TargetMode="External"/><Relationship Id="rId34" Type="http://schemas.openxmlformats.org/officeDocument/2006/relationships/hyperlink" Target="mailto:cmb@colmayorbolivar.edu.co" TargetMode="External"/><Relationship Id="rId7" Type="http://schemas.openxmlformats.org/officeDocument/2006/relationships/hyperlink" Target="mailto:wbenavides@unicauca.edu.co" TargetMode="External"/><Relationship Id="rId12" Type="http://schemas.openxmlformats.org/officeDocument/2006/relationships/hyperlink" Target="mailto:rector@uniquindio.edu.co" TargetMode="External"/><Relationship Id="rId17" Type="http://schemas.openxmlformats.org/officeDocument/2006/relationships/hyperlink" Target="mailto:contabilidad@usco.edu.co" TargetMode="External"/><Relationship Id="rId25" Type="http://schemas.openxmlformats.org/officeDocument/2006/relationships/hyperlink" Target="mailto:aportesbpp@une.net.co" TargetMode="External"/><Relationship Id="rId33" Type="http://schemas.openxmlformats.org/officeDocument/2006/relationships/hyperlink" Target="mailto:cprasca@itsa.edu.co" TargetMode="External"/><Relationship Id="rId38" Type="http://schemas.openxmlformats.org/officeDocument/2006/relationships/hyperlink" Target="mailto:info@unipacifico.edu.co" TargetMode="External"/><Relationship Id="rId2" Type="http://schemas.openxmlformats.org/officeDocument/2006/relationships/hyperlink" Target="mailto:contabilidad@unicordoba.edu.co" TargetMode="External"/><Relationship Id="rId16" Type="http://schemas.openxmlformats.org/officeDocument/2006/relationships/hyperlink" Target="mailto:contabil@ucaldas.edu.co" TargetMode="External"/><Relationship Id="rId20" Type="http://schemas.openxmlformats.org/officeDocument/2006/relationships/hyperlink" Target="mailto:itfip2001@yahoo.com" TargetMode="External"/><Relationship Id="rId29" Type="http://schemas.openxmlformats.org/officeDocument/2006/relationships/hyperlink" Target="mailto:contabilidad@uniguajira.edu.co" TargetMode="External"/><Relationship Id="rId41" Type="http://schemas.openxmlformats.org/officeDocument/2006/relationships/comments" Target="../comments1.xml"/><Relationship Id="rId1" Type="http://schemas.openxmlformats.org/officeDocument/2006/relationships/hyperlink" Target="mailto:divnacc_nal@unal.edu.co;%20'esolerc@unal.edu.co'" TargetMode="External"/><Relationship Id="rId6" Type="http://schemas.openxmlformats.org/officeDocument/2006/relationships/hyperlink" Target="mailto:ruth.garcia@unicolmayor.edu.co" TargetMode="External"/><Relationship Id="rId11" Type="http://schemas.openxmlformats.org/officeDocument/2006/relationships/hyperlink" Target="mailto:contabilidad@udenar.edu.co" TargetMode="External"/><Relationship Id="rId24" Type="http://schemas.openxmlformats.org/officeDocument/2006/relationships/hyperlink" Target="mailto:contabilidad@iescinoc.edu.co" TargetMode="External"/><Relationship Id="rId32" Type="http://schemas.openxmlformats.org/officeDocument/2006/relationships/hyperlink" Target="mailto:contab@udistrital.edu.co" TargetMode="External"/><Relationship Id="rId37" Type="http://schemas.openxmlformats.org/officeDocument/2006/relationships/hyperlink" Target="mailto:contactenos@utch.edu.co" TargetMode="External"/><Relationship Id="rId40" Type="http://schemas.openxmlformats.org/officeDocument/2006/relationships/vmlDrawing" Target="../drawings/vmlDrawing1.vml"/><Relationship Id="rId5" Type="http://schemas.openxmlformats.org/officeDocument/2006/relationships/hyperlink" Target="mailto:jmlopez@ut.edu.co" TargetMode="External"/><Relationship Id="rId15" Type="http://schemas.openxmlformats.org/officeDocument/2006/relationships/hyperlink" Target="mailto:rectoria@ufps.edu.co" TargetMode="External"/><Relationship Id="rId23" Type="http://schemas.openxmlformats.org/officeDocument/2006/relationships/hyperlink" Target="mailto:jblancogiraldo@yahoo.com" TargetMode="External"/><Relationship Id="rId28" Type="http://schemas.openxmlformats.org/officeDocument/2006/relationships/hyperlink" Target="mailto:colboy7@telecom.com.co" TargetMode="External"/><Relationship Id="rId36" Type="http://schemas.openxmlformats.org/officeDocument/2006/relationships/hyperlink" Target="mailto:financiera@iser.edu.co" TargetMode="External"/><Relationship Id="rId10" Type="http://schemas.openxmlformats.org/officeDocument/2006/relationships/hyperlink" Target="mailto:alexacol@univalle.edu.co" TargetMode="External"/><Relationship Id="rId19" Type="http://schemas.openxmlformats.org/officeDocument/2006/relationships/hyperlink" Target="mailto:enovoa@unillanos.edu.co" TargetMode="External"/><Relationship Id="rId31" Type="http://schemas.openxmlformats.org/officeDocument/2006/relationships/hyperlink" Target="mailto:upn@uni.pedagogica.edu.co;" TargetMode="External"/><Relationship Id="rId4" Type="http://schemas.openxmlformats.org/officeDocument/2006/relationships/hyperlink" Target="mailto:direccion@ufpso.edu.co" TargetMode="External"/><Relationship Id="rId9" Type="http://schemas.openxmlformats.org/officeDocument/2006/relationships/hyperlink" Target="mailto:malena.burgos@uptc.edu.co" TargetMode="External"/><Relationship Id="rId14" Type="http://schemas.openxmlformats.org/officeDocument/2006/relationships/hyperlink" Target="mailto:uiscontabilidad@hotmail.com" TargetMode="External"/><Relationship Id="rId22" Type="http://schemas.openxmlformats.org/officeDocument/2006/relationships/hyperlink" Target="mailto:jcquiroz11@hotmail.com" TargetMode="External"/><Relationship Id="rId27" Type="http://schemas.openxmlformats.org/officeDocument/2006/relationships/hyperlink" Target="mailto:contabilidad@unimagdalena.edu.co" TargetMode="External"/><Relationship Id="rId30" Type="http://schemas.openxmlformats.org/officeDocument/2006/relationships/hyperlink" Target="mailto:olivero.iriarte@unisucre.edu.co" TargetMode="External"/><Relationship Id="rId35" Type="http://schemas.openxmlformats.org/officeDocument/2006/relationships/hyperlink" Target="mailto:ysantos@pascualbravo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B123"/>
  <sheetViews>
    <sheetView tabSelected="1" zoomScaleNormal="100" workbookViewId="0">
      <pane xSplit="2" ySplit="3" topLeftCell="BT4" activePane="bottomRight" state="frozen"/>
      <selection pane="topRight" activeCell="C1" sqref="C1"/>
      <selection pane="bottomLeft" activeCell="A4" sqref="A4"/>
      <selection pane="bottomRight" activeCell="CA3" sqref="CA3"/>
    </sheetView>
  </sheetViews>
  <sheetFormatPr baseColWidth="10" defaultRowHeight="15"/>
  <cols>
    <col min="1" max="1" width="13.85546875" style="29" customWidth="1"/>
    <col min="2" max="2" width="12.7109375" style="17" customWidth="1"/>
    <col min="3" max="3" width="14.5703125" style="29" customWidth="1"/>
    <col min="4" max="4" width="57.42578125" style="17" customWidth="1"/>
    <col min="5" max="5" width="45.140625" style="29" customWidth="1"/>
    <col min="6" max="6" width="18" style="49" customWidth="1"/>
    <col min="7" max="7" width="19.140625" style="29" customWidth="1"/>
    <col min="8" max="8" width="17.85546875" style="55" customWidth="1"/>
    <col min="9" max="9" width="21.42578125" style="29" customWidth="1"/>
    <col min="10" max="10" width="19.7109375" style="29" customWidth="1"/>
    <col min="11" max="11" width="20.140625" style="29" customWidth="1"/>
    <col min="12" max="12" width="18.140625" style="29" customWidth="1"/>
    <col min="13" max="13" width="15.5703125" style="29" customWidth="1"/>
    <col min="14" max="14" width="20.140625" style="29" customWidth="1"/>
    <col min="15" max="15" width="18.85546875" style="29" customWidth="1"/>
    <col min="16" max="16" width="12.5703125" style="29" customWidth="1"/>
    <col min="17" max="17" width="20" style="29" customWidth="1"/>
    <col min="18" max="18" width="16.5703125" style="29" customWidth="1"/>
    <col min="19" max="19" width="16.140625" style="29" customWidth="1"/>
    <col min="20" max="20" width="15.7109375" style="29" customWidth="1"/>
    <col min="21" max="22" width="18.85546875" style="29" customWidth="1"/>
    <col min="23" max="23" width="20" style="29" customWidth="1"/>
    <col min="24" max="25" width="18.5703125" style="29" customWidth="1"/>
    <col min="26" max="27" width="15.85546875" style="29" customWidth="1"/>
    <col min="28" max="29" width="18.85546875" style="29" customWidth="1"/>
    <col min="30" max="30" width="20" style="29" customWidth="1"/>
    <col min="31" max="31" width="18.140625" style="29" customWidth="1"/>
    <col min="32" max="32" width="19" style="29" customWidth="1"/>
    <col min="33" max="33" width="18.7109375" style="29" customWidth="1"/>
    <col min="34" max="35" width="18.85546875" style="29" customWidth="1"/>
    <col min="36" max="36" width="20" style="29" customWidth="1"/>
    <col min="37" max="37" width="20.85546875" style="29" customWidth="1"/>
    <col min="38" max="38" width="14.5703125" style="29" customWidth="1"/>
    <col min="39" max="39" width="18.28515625" style="29" customWidth="1"/>
    <col min="40" max="40" width="20" style="29" customWidth="1"/>
    <col min="41" max="41" width="18.85546875" style="29" customWidth="1"/>
    <col min="42" max="42" width="21.5703125" style="29" customWidth="1"/>
    <col min="43" max="43" width="18.7109375" style="29" customWidth="1"/>
    <col min="44" max="44" width="17.28515625" style="29" customWidth="1"/>
    <col min="45" max="46" width="20" style="29" customWidth="1"/>
    <col min="47" max="47" width="18.85546875" style="29" customWidth="1"/>
    <col min="48" max="48" width="21.5703125" style="29" customWidth="1"/>
    <col min="49" max="49" width="19.28515625" style="29" customWidth="1"/>
    <col min="50" max="50" width="12.5703125" style="29" customWidth="1"/>
    <col min="51" max="51" width="18.140625" style="29" customWidth="1"/>
    <col min="52" max="52" width="20" style="29" customWidth="1"/>
    <col min="53" max="53" width="18.85546875" style="29" customWidth="1"/>
    <col min="54" max="54" width="21.5703125" style="29" customWidth="1"/>
    <col min="55" max="55" width="18.5703125" style="29" customWidth="1"/>
    <col min="56" max="56" width="18.7109375" style="29" customWidth="1"/>
    <col min="57" max="57" width="20.140625" style="29" customWidth="1"/>
    <col min="58" max="58" width="20" style="29" customWidth="1"/>
    <col min="59" max="59" width="18.85546875" style="29" customWidth="1"/>
    <col min="60" max="60" width="21.7109375" style="29" customWidth="1"/>
    <col min="61" max="61" width="23.140625" style="29" customWidth="1"/>
    <col min="62" max="62" width="20.7109375" style="29" customWidth="1"/>
    <col min="63" max="63" width="20.140625" style="29" customWidth="1"/>
    <col min="64" max="65" width="20" style="29" customWidth="1"/>
    <col min="66" max="66" width="20.42578125" style="29" customWidth="1"/>
    <col min="67" max="67" width="15.85546875" style="52" customWidth="1"/>
    <col min="68" max="68" width="16" style="29" customWidth="1"/>
    <col min="69" max="69" width="17" style="29" customWidth="1"/>
    <col min="70" max="71" width="20" style="29" customWidth="1"/>
    <col min="72" max="72" width="21.5703125" style="29" customWidth="1"/>
    <col min="73" max="74" width="15.85546875" style="52" customWidth="1"/>
    <col min="75" max="75" width="16" style="29" customWidth="1"/>
    <col min="76" max="76" width="20.140625" style="29" customWidth="1"/>
    <col min="77" max="78" width="20" style="29" customWidth="1"/>
    <col min="79" max="79" width="21.5703125" style="29" customWidth="1"/>
    <col min="80" max="80" width="8.85546875" style="29" customWidth="1"/>
    <col min="81" max="16384" width="11.42578125" style="29"/>
  </cols>
  <sheetData>
    <row r="1" spans="1:79" s="5" customFormat="1" ht="30.75" customHeight="1">
      <c r="A1" s="1" t="s">
        <v>0</v>
      </c>
      <c r="B1" s="2"/>
      <c r="C1" s="1"/>
      <c r="D1" s="2"/>
      <c r="E1" s="1"/>
      <c r="F1" s="3"/>
      <c r="G1" s="1"/>
      <c r="H1" s="4"/>
      <c r="I1" s="1"/>
      <c r="J1" s="1"/>
      <c r="K1" s="1"/>
      <c r="BO1" s="6"/>
      <c r="BU1" s="6"/>
      <c r="BV1" s="6"/>
    </row>
    <row r="2" spans="1:79" s="8" customFormat="1" ht="22.5" customHeight="1">
      <c r="A2" s="7"/>
      <c r="B2" s="7"/>
      <c r="C2" s="7"/>
      <c r="D2" s="7"/>
      <c r="E2" s="7"/>
      <c r="F2" s="56" t="s">
        <v>1</v>
      </c>
      <c r="G2" s="57"/>
      <c r="H2" s="57"/>
      <c r="I2" s="60" t="s">
        <v>2</v>
      </c>
      <c r="J2" s="61"/>
      <c r="K2" s="61"/>
      <c r="L2" s="56" t="s">
        <v>3</v>
      </c>
      <c r="M2" s="57"/>
      <c r="N2" s="57"/>
      <c r="O2" s="60" t="s">
        <v>4</v>
      </c>
      <c r="P2" s="61"/>
      <c r="Q2" s="61"/>
      <c r="R2" s="56" t="s">
        <v>5</v>
      </c>
      <c r="S2" s="57"/>
      <c r="T2" s="57"/>
      <c r="U2" s="60" t="s">
        <v>6</v>
      </c>
      <c r="V2" s="61"/>
      <c r="W2" s="61"/>
      <c r="X2" s="56" t="s">
        <v>7</v>
      </c>
      <c r="Y2" s="57"/>
      <c r="Z2" s="57"/>
      <c r="AA2" s="59"/>
      <c r="AB2" s="58" t="s">
        <v>8</v>
      </c>
      <c r="AC2" s="58"/>
      <c r="AD2" s="58"/>
      <c r="AE2" s="56" t="s">
        <v>9</v>
      </c>
      <c r="AF2" s="57"/>
      <c r="AG2" s="57"/>
      <c r="AH2" s="58" t="s">
        <v>10</v>
      </c>
      <c r="AI2" s="58"/>
      <c r="AJ2" s="58"/>
      <c r="AK2" s="56" t="s">
        <v>11</v>
      </c>
      <c r="AL2" s="57"/>
      <c r="AM2" s="57"/>
      <c r="AN2" s="58" t="s">
        <v>12</v>
      </c>
      <c r="AO2" s="58"/>
      <c r="AP2" s="58"/>
      <c r="AQ2" s="56" t="s">
        <v>13</v>
      </c>
      <c r="AR2" s="57"/>
      <c r="AS2" s="57"/>
      <c r="AT2" s="58" t="s">
        <v>14</v>
      </c>
      <c r="AU2" s="58"/>
      <c r="AV2" s="58"/>
      <c r="AW2" s="56" t="s">
        <v>15</v>
      </c>
      <c r="AX2" s="57"/>
      <c r="AY2" s="57"/>
      <c r="AZ2" s="58" t="s">
        <v>16</v>
      </c>
      <c r="BA2" s="58"/>
      <c r="BB2" s="58"/>
      <c r="BC2" s="56" t="s">
        <v>17</v>
      </c>
      <c r="BD2" s="57"/>
      <c r="BE2" s="57"/>
      <c r="BF2" s="58" t="s">
        <v>18</v>
      </c>
      <c r="BG2" s="58"/>
      <c r="BH2" s="58"/>
      <c r="BI2" s="56" t="s">
        <v>19</v>
      </c>
      <c r="BJ2" s="57"/>
      <c r="BK2" s="57"/>
      <c r="BL2" s="58" t="s">
        <v>20</v>
      </c>
      <c r="BM2" s="58"/>
      <c r="BN2" s="58"/>
      <c r="BO2" s="56" t="s">
        <v>21</v>
      </c>
      <c r="BP2" s="57"/>
      <c r="BQ2" s="57"/>
      <c r="BR2" s="58" t="s">
        <v>22</v>
      </c>
      <c r="BS2" s="58"/>
      <c r="BT2" s="58"/>
      <c r="BU2" s="56" t="s">
        <v>23</v>
      </c>
      <c r="BV2" s="57"/>
      <c r="BW2" s="57"/>
      <c r="BX2" s="57"/>
      <c r="BY2" s="58" t="s">
        <v>24</v>
      </c>
      <c r="BZ2" s="58"/>
      <c r="CA2" s="58"/>
    </row>
    <row r="3" spans="1:79" s="17" customFormat="1" ht="57.75" customHeight="1">
      <c r="A3" s="9" t="s">
        <v>25</v>
      </c>
      <c r="B3" s="10" t="s">
        <v>26</v>
      </c>
      <c r="C3" s="9" t="s">
        <v>27</v>
      </c>
      <c r="D3" s="9" t="s">
        <v>28</v>
      </c>
      <c r="E3" s="9" t="s">
        <v>29</v>
      </c>
      <c r="F3" s="11" t="s">
        <v>30</v>
      </c>
      <c r="G3" s="12" t="s">
        <v>31</v>
      </c>
      <c r="H3" s="13" t="s">
        <v>32</v>
      </c>
      <c r="I3" s="9" t="s">
        <v>30</v>
      </c>
      <c r="J3" s="9" t="s">
        <v>31</v>
      </c>
      <c r="K3" s="9" t="s">
        <v>32</v>
      </c>
      <c r="L3" s="14" t="s">
        <v>30</v>
      </c>
      <c r="M3" s="15" t="s">
        <v>31</v>
      </c>
      <c r="N3" s="15" t="s">
        <v>32</v>
      </c>
      <c r="O3" s="9" t="s">
        <v>30</v>
      </c>
      <c r="P3" s="9" t="s">
        <v>31</v>
      </c>
      <c r="Q3" s="9" t="s">
        <v>32</v>
      </c>
      <c r="R3" s="11" t="s">
        <v>30</v>
      </c>
      <c r="S3" s="12" t="s">
        <v>31</v>
      </c>
      <c r="T3" s="13" t="s">
        <v>32</v>
      </c>
      <c r="U3" s="9" t="s">
        <v>30</v>
      </c>
      <c r="V3" s="9" t="s">
        <v>31</v>
      </c>
      <c r="W3" s="9" t="s">
        <v>32</v>
      </c>
      <c r="X3" s="11" t="s">
        <v>30</v>
      </c>
      <c r="Y3" s="12" t="s">
        <v>31</v>
      </c>
      <c r="Z3" s="13" t="s">
        <v>32</v>
      </c>
      <c r="AA3" s="13" t="s">
        <v>33</v>
      </c>
      <c r="AB3" s="9" t="s">
        <v>30</v>
      </c>
      <c r="AC3" s="9" t="s">
        <v>31</v>
      </c>
      <c r="AD3" s="9" t="s">
        <v>32</v>
      </c>
      <c r="AE3" s="11" t="s">
        <v>30</v>
      </c>
      <c r="AF3" s="12" t="s">
        <v>31</v>
      </c>
      <c r="AG3" s="13" t="s">
        <v>32</v>
      </c>
      <c r="AH3" s="9" t="s">
        <v>30</v>
      </c>
      <c r="AI3" s="9" t="s">
        <v>31</v>
      </c>
      <c r="AJ3" s="9" t="s">
        <v>32</v>
      </c>
      <c r="AK3" s="11" t="s">
        <v>30</v>
      </c>
      <c r="AL3" s="12" t="s">
        <v>31</v>
      </c>
      <c r="AM3" s="13" t="s">
        <v>32</v>
      </c>
      <c r="AN3" s="9" t="s">
        <v>30</v>
      </c>
      <c r="AO3" s="9" t="s">
        <v>31</v>
      </c>
      <c r="AP3" s="9" t="s">
        <v>32</v>
      </c>
      <c r="AQ3" s="11" t="s">
        <v>30</v>
      </c>
      <c r="AR3" s="12" t="s">
        <v>31</v>
      </c>
      <c r="AS3" s="13" t="s">
        <v>32</v>
      </c>
      <c r="AT3" s="9" t="s">
        <v>30</v>
      </c>
      <c r="AU3" s="9" t="s">
        <v>31</v>
      </c>
      <c r="AV3" s="9" t="s">
        <v>32</v>
      </c>
      <c r="AW3" s="11" t="s">
        <v>30</v>
      </c>
      <c r="AX3" s="12" t="s">
        <v>31</v>
      </c>
      <c r="AY3" s="13" t="s">
        <v>32</v>
      </c>
      <c r="AZ3" s="9" t="s">
        <v>30</v>
      </c>
      <c r="BA3" s="9" t="s">
        <v>31</v>
      </c>
      <c r="BB3" s="9" t="s">
        <v>32</v>
      </c>
      <c r="BC3" s="11" t="s">
        <v>30</v>
      </c>
      <c r="BD3" s="12" t="s">
        <v>31</v>
      </c>
      <c r="BE3" s="13" t="s">
        <v>32</v>
      </c>
      <c r="BF3" s="9" t="s">
        <v>30</v>
      </c>
      <c r="BG3" s="9" t="s">
        <v>31</v>
      </c>
      <c r="BH3" s="9" t="s">
        <v>32</v>
      </c>
      <c r="BI3" s="11" t="s">
        <v>30</v>
      </c>
      <c r="BJ3" s="11" t="s">
        <v>34</v>
      </c>
      <c r="BK3" s="13" t="s">
        <v>32</v>
      </c>
      <c r="BL3" s="9" t="s">
        <v>30</v>
      </c>
      <c r="BM3" s="9" t="s">
        <v>31</v>
      </c>
      <c r="BN3" s="9" t="s">
        <v>32</v>
      </c>
      <c r="BO3" s="14" t="s">
        <v>30</v>
      </c>
      <c r="BP3" s="14" t="s">
        <v>35</v>
      </c>
      <c r="BQ3" s="13" t="s">
        <v>32</v>
      </c>
      <c r="BR3" s="9" t="s">
        <v>30</v>
      </c>
      <c r="BS3" s="9" t="s">
        <v>31</v>
      </c>
      <c r="BT3" s="9" t="s">
        <v>32</v>
      </c>
      <c r="BU3" s="14" t="s">
        <v>30</v>
      </c>
      <c r="BV3" s="16" t="s">
        <v>36</v>
      </c>
      <c r="BW3" s="14" t="s">
        <v>35</v>
      </c>
      <c r="BX3" s="13" t="s">
        <v>32</v>
      </c>
      <c r="BY3" s="9" t="s">
        <v>30</v>
      </c>
      <c r="BZ3" s="9" t="s">
        <v>31</v>
      </c>
      <c r="CA3" s="9" t="s">
        <v>32</v>
      </c>
    </row>
    <row r="4" spans="1:79" ht="12.75">
      <c r="A4" s="18">
        <v>8001189541</v>
      </c>
      <c r="B4" s="19">
        <v>800118954</v>
      </c>
      <c r="C4" s="20">
        <v>124552000</v>
      </c>
      <c r="D4" s="21" t="s">
        <v>37</v>
      </c>
      <c r="E4" s="22" t="s">
        <v>38</v>
      </c>
      <c r="F4" s="23">
        <v>0</v>
      </c>
      <c r="G4" s="23">
        <v>0</v>
      </c>
      <c r="H4" s="24">
        <v>3497624807.8000002</v>
      </c>
      <c r="I4" s="25">
        <f t="shared" ref="I4:K7" si="0">F4</f>
        <v>0</v>
      </c>
      <c r="J4" s="25">
        <f t="shared" si="0"/>
        <v>0</v>
      </c>
      <c r="K4" s="25">
        <f t="shared" si="0"/>
        <v>3497624807.8000002</v>
      </c>
      <c r="L4" s="23">
        <v>0</v>
      </c>
      <c r="M4" s="23">
        <v>0</v>
      </c>
      <c r="N4" s="24">
        <v>6995249615.6000004</v>
      </c>
      <c r="O4" s="25">
        <f t="shared" ref="O4:Q7" si="1">+I4+L4</f>
        <v>0</v>
      </c>
      <c r="P4" s="25">
        <f t="shared" si="1"/>
        <v>0</v>
      </c>
      <c r="Q4" s="25">
        <f t="shared" si="1"/>
        <v>10492874423.400002</v>
      </c>
      <c r="R4" s="23">
        <v>0</v>
      </c>
      <c r="S4" s="23">
        <v>0</v>
      </c>
      <c r="T4" s="24">
        <v>3497624807.8000002</v>
      </c>
      <c r="U4" s="25">
        <f t="shared" ref="U4:U35" si="2">+O4+R4</f>
        <v>0</v>
      </c>
      <c r="V4" s="25">
        <f t="shared" ref="V4:V35" si="3">+P4+S4</f>
        <v>0</v>
      </c>
      <c r="W4" s="25">
        <f t="shared" ref="W4:W35" si="4">+Q4+T4</f>
        <v>13990499231.200001</v>
      </c>
      <c r="X4" s="26">
        <v>0</v>
      </c>
      <c r="Y4" s="26"/>
      <c r="Z4" s="27">
        <v>3497624807.8000002</v>
      </c>
      <c r="AA4" s="27"/>
      <c r="AB4" s="25">
        <f t="shared" ref="AB4:AB35" si="5">+U4+X4</f>
        <v>0</v>
      </c>
      <c r="AC4" s="25">
        <f t="shared" ref="AC4:AC35" si="6">+V4+Y4</f>
        <v>0</v>
      </c>
      <c r="AD4" s="25">
        <f t="shared" ref="AD4:AD35" si="7">+W4+Z4</f>
        <v>17488124039</v>
      </c>
      <c r="AE4" s="26">
        <v>0</v>
      </c>
      <c r="AF4" s="26">
        <v>0</v>
      </c>
      <c r="AG4" s="26">
        <v>3497624807.8000002</v>
      </c>
      <c r="AH4" s="25">
        <f t="shared" ref="AH4:AH17" si="8">+AB4+AE4</f>
        <v>0</v>
      </c>
      <c r="AI4" s="25">
        <f t="shared" ref="AI4:AI17" si="9">+AC4+AF4</f>
        <v>0</v>
      </c>
      <c r="AJ4" s="25">
        <f t="shared" ref="AJ4:AJ17" si="10">+AD4+AG4</f>
        <v>20985748846.799999</v>
      </c>
      <c r="AK4" s="26">
        <v>0</v>
      </c>
      <c r="AL4" s="26">
        <v>0</v>
      </c>
      <c r="AM4" s="27">
        <v>7080175181.6000004</v>
      </c>
      <c r="AN4" s="25">
        <f t="shared" ref="AN4:AN17" si="11">+AH4+AK4</f>
        <v>0</v>
      </c>
      <c r="AO4" s="25">
        <f t="shared" ref="AO4:AO17" si="12">+AI4+AL4</f>
        <v>0</v>
      </c>
      <c r="AP4" s="25">
        <f t="shared" ref="AP4:AP17" si="13">+AJ4+AM4</f>
        <v>28065924028.400002</v>
      </c>
      <c r="AQ4" s="26">
        <v>0</v>
      </c>
      <c r="AR4" s="26">
        <v>0</v>
      </c>
      <c r="AS4" s="27">
        <v>3497624807.8000002</v>
      </c>
      <c r="AT4" s="25">
        <f t="shared" ref="AT4:AT17" si="14">+AN4+AQ4</f>
        <v>0</v>
      </c>
      <c r="AU4" s="25">
        <f t="shared" ref="AU4:AU17" si="15">+AO4+AR4</f>
        <v>0</v>
      </c>
      <c r="AV4" s="25">
        <f t="shared" ref="AV4:AV17" si="16">+AP4+AS4</f>
        <v>31563548836.200001</v>
      </c>
      <c r="AW4" s="26">
        <v>0</v>
      </c>
      <c r="AX4" s="26">
        <v>0</v>
      </c>
      <c r="AY4" s="27">
        <v>3497624807.8000002</v>
      </c>
      <c r="AZ4" s="25">
        <f t="shared" ref="AZ4:AZ17" si="17">+AT4+AW4</f>
        <v>0</v>
      </c>
      <c r="BA4" s="25">
        <f t="shared" ref="BA4:BA17" si="18">+AU4+AX4</f>
        <v>0</v>
      </c>
      <c r="BB4" s="25">
        <f t="shared" ref="BB4:BB17" si="19">+AV4+AY4</f>
        <v>35061173644</v>
      </c>
      <c r="BC4" s="28">
        <v>0</v>
      </c>
      <c r="BD4" s="28">
        <v>0</v>
      </c>
      <c r="BE4" s="27">
        <v>3497624807.8000002</v>
      </c>
      <c r="BF4" s="25">
        <f t="shared" ref="BF4:BF35" si="20">+AZ4+BC4</f>
        <v>0</v>
      </c>
      <c r="BG4" s="25">
        <f t="shared" ref="BG4:BG35" si="21">+BA4+BD4</f>
        <v>0</v>
      </c>
      <c r="BH4" s="25">
        <f t="shared" ref="BH4:BH35" si="22">+BB4+BE4</f>
        <v>38558798451.800003</v>
      </c>
      <c r="BI4" s="28">
        <v>0</v>
      </c>
      <c r="BJ4" s="28">
        <v>0</v>
      </c>
      <c r="BK4" s="27">
        <v>4598593991.8000002</v>
      </c>
      <c r="BL4" s="25">
        <f>+BF4+BI4</f>
        <v>0</v>
      </c>
      <c r="BM4" s="25">
        <f>+BG4+BJ4</f>
        <v>0</v>
      </c>
      <c r="BN4" s="25">
        <f>+BH4+BK4</f>
        <v>43157392443.600006</v>
      </c>
      <c r="BO4" s="23">
        <v>0</v>
      </c>
      <c r="BP4" s="27">
        <v>0</v>
      </c>
      <c r="BQ4" s="27">
        <v>3497624807.8000002</v>
      </c>
      <c r="BR4" s="25">
        <f t="shared" ref="BR4:BR35" si="23">+BL4+BO4</f>
        <v>0</v>
      </c>
      <c r="BS4" s="25">
        <f t="shared" ref="BS4:BS35" si="24">+BM4+BP4</f>
        <v>0</v>
      </c>
      <c r="BT4" s="25">
        <f t="shared" ref="BT4:BT35" si="25">+BN4+BQ4</f>
        <v>46655017251.400009</v>
      </c>
      <c r="BU4" s="23">
        <v>0</v>
      </c>
      <c r="BV4" s="23"/>
      <c r="BW4" s="27"/>
      <c r="BX4" s="27">
        <v>6995249613</v>
      </c>
      <c r="BY4" s="25">
        <f t="shared" ref="BY4:BY35" si="26">+BR4+BU4+BV4</f>
        <v>0</v>
      </c>
      <c r="BZ4" s="25">
        <f t="shared" ref="BZ4:BZ35" si="27">+BS4+BW4</f>
        <v>0</v>
      </c>
      <c r="CA4" s="25">
        <f t="shared" ref="CA4:CA35" si="28">+BT4+BX4</f>
        <v>53650266864.400009</v>
      </c>
    </row>
    <row r="5" spans="1:79" ht="12.75">
      <c r="A5" s="18">
        <v>8001240234</v>
      </c>
      <c r="B5" s="19">
        <v>800124023</v>
      </c>
      <c r="C5" s="20">
        <v>824276000</v>
      </c>
      <c r="D5" s="21" t="s">
        <v>39</v>
      </c>
      <c r="E5" s="30" t="s">
        <v>40</v>
      </c>
      <c r="F5" s="23">
        <v>0</v>
      </c>
      <c r="G5" s="23">
        <v>0</v>
      </c>
      <c r="H5" s="24">
        <v>182171960</v>
      </c>
      <c r="I5" s="25">
        <f t="shared" si="0"/>
        <v>0</v>
      </c>
      <c r="J5" s="25">
        <f t="shared" si="0"/>
        <v>0</v>
      </c>
      <c r="K5" s="25">
        <f t="shared" si="0"/>
        <v>182171960</v>
      </c>
      <c r="L5" s="23">
        <v>0</v>
      </c>
      <c r="M5" s="23">
        <v>0</v>
      </c>
      <c r="N5" s="24">
        <v>182171960</v>
      </c>
      <c r="O5" s="25">
        <f t="shared" si="1"/>
        <v>0</v>
      </c>
      <c r="P5" s="25">
        <f t="shared" si="1"/>
        <v>0</v>
      </c>
      <c r="Q5" s="25">
        <f t="shared" si="1"/>
        <v>364343920</v>
      </c>
      <c r="R5" s="23">
        <v>0</v>
      </c>
      <c r="S5" s="23">
        <v>0</v>
      </c>
      <c r="T5" s="24">
        <v>182171960</v>
      </c>
      <c r="U5" s="25">
        <f t="shared" si="2"/>
        <v>0</v>
      </c>
      <c r="V5" s="25">
        <f t="shared" si="3"/>
        <v>0</v>
      </c>
      <c r="W5" s="25">
        <f t="shared" si="4"/>
        <v>546515880</v>
      </c>
      <c r="X5" s="26">
        <v>0</v>
      </c>
      <c r="Y5" s="26"/>
      <c r="Z5" s="27">
        <v>182171960</v>
      </c>
      <c r="AA5" s="27"/>
      <c r="AB5" s="25">
        <f t="shared" si="5"/>
        <v>0</v>
      </c>
      <c r="AC5" s="25">
        <f t="shared" si="6"/>
        <v>0</v>
      </c>
      <c r="AD5" s="25">
        <f t="shared" si="7"/>
        <v>728687840</v>
      </c>
      <c r="AE5" s="26">
        <v>0</v>
      </c>
      <c r="AF5" s="26">
        <v>0</v>
      </c>
      <c r="AG5" s="26">
        <v>182171960</v>
      </c>
      <c r="AH5" s="25">
        <f t="shared" si="8"/>
        <v>0</v>
      </c>
      <c r="AI5" s="25">
        <f t="shared" si="9"/>
        <v>0</v>
      </c>
      <c r="AJ5" s="25">
        <f t="shared" si="10"/>
        <v>910859800</v>
      </c>
      <c r="AK5" s="26">
        <v>0</v>
      </c>
      <c r="AL5" s="26">
        <v>0</v>
      </c>
      <c r="AM5" s="27">
        <v>182171960</v>
      </c>
      <c r="AN5" s="25">
        <f t="shared" si="11"/>
        <v>0</v>
      </c>
      <c r="AO5" s="25">
        <f t="shared" si="12"/>
        <v>0</v>
      </c>
      <c r="AP5" s="25">
        <f t="shared" si="13"/>
        <v>1093031760</v>
      </c>
      <c r="AQ5" s="26">
        <v>0</v>
      </c>
      <c r="AR5" s="26">
        <v>0</v>
      </c>
      <c r="AS5" s="27">
        <v>182171960</v>
      </c>
      <c r="AT5" s="25">
        <f t="shared" si="14"/>
        <v>0</v>
      </c>
      <c r="AU5" s="25">
        <f t="shared" si="15"/>
        <v>0</v>
      </c>
      <c r="AV5" s="25">
        <f t="shared" si="16"/>
        <v>1275203720</v>
      </c>
      <c r="AW5" s="26">
        <v>0</v>
      </c>
      <c r="AX5" s="26">
        <v>0</v>
      </c>
      <c r="AY5" s="27">
        <v>182171960</v>
      </c>
      <c r="AZ5" s="25">
        <f t="shared" si="17"/>
        <v>0</v>
      </c>
      <c r="BA5" s="25">
        <f t="shared" si="18"/>
        <v>0</v>
      </c>
      <c r="BB5" s="25">
        <f t="shared" si="19"/>
        <v>1457375680</v>
      </c>
      <c r="BC5" s="28">
        <v>0</v>
      </c>
      <c r="BD5" s="28">
        <v>0</v>
      </c>
      <c r="BE5" s="27">
        <v>182171960</v>
      </c>
      <c r="BF5" s="25">
        <f t="shared" si="20"/>
        <v>0</v>
      </c>
      <c r="BG5" s="25">
        <f t="shared" si="21"/>
        <v>0</v>
      </c>
      <c r="BH5" s="25">
        <f t="shared" si="22"/>
        <v>1639547640</v>
      </c>
      <c r="BI5" s="28">
        <v>0</v>
      </c>
      <c r="BJ5" s="28">
        <v>0</v>
      </c>
      <c r="BK5" s="27">
        <v>182171960</v>
      </c>
      <c r="BL5" s="25">
        <f t="shared" ref="BL5:BL36" si="29">+BF5+BI5</f>
        <v>0</v>
      </c>
      <c r="BM5" s="25">
        <f t="shared" ref="BM5:BM36" si="30">+BG5+BJ5</f>
        <v>0</v>
      </c>
      <c r="BN5" s="25">
        <f t="shared" ref="BN5:BN54" si="31">+BH5+BK5</f>
        <v>1821719600</v>
      </c>
      <c r="BO5" s="23">
        <v>0</v>
      </c>
      <c r="BP5" s="27">
        <v>0</v>
      </c>
      <c r="BQ5" s="27">
        <v>182171960</v>
      </c>
      <c r="BR5" s="25">
        <f t="shared" si="23"/>
        <v>0</v>
      </c>
      <c r="BS5" s="25">
        <f t="shared" si="24"/>
        <v>0</v>
      </c>
      <c r="BT5" s="25">
        <f t="shared" si="25"/>
        <v>2003891560</v>
      </c>
      <c r="BU5" s="23">
        <v>0</v>
      </c>
      <c r="BV5" s="23"/>
      <c r="BW5" s="27"/>
      <c r="BX5" s="27">
        <v>0</v>
      </c>
      <c r="BY5" s="25">
        <f t="shared" si="26"/>
        <v>0</v>
      </c>
      <c r="BZ5" s="25">
        <f t="shared" si="27"/>
        <v>0</v>
      </c>
      <c r="CA5" s="25">
        <f t="shared" si="28"/>
        <v>2003891560</v>
      </c>
    </row>
    <row r="6" spans="1:79" ht="12.75">
      <c r="A6" s="18">
        <v>8001448299</v>
      </c>
      <c r="B6" s="19">
        <v>800144829</v>
      </c>
      <c r="C6" s="20">
        <v>821400000</v>
      </c>
      <c r="D6" s="21" t="s">
        <v>41</v>
      </c>
      <c r="E6" s="22" t="s">
        <v>42</v>
      </c>
      <c r="F6" s="23">
        <v>0</v>
      </c>
      <c r="G6" s="23">
        <v>0</v>
      </c>
      <c r="H6" s="24">
        <v>1243167309.0666666</v>
      </c>
      <c r="I6" s="25">
        <f t="shared" si="0"/>
        <v>0</v>
      </c>
      <c r="J6" s="25">
        <f t="shared" si="0"/>
        <v>0</v>
      </c>
      <c r="K6" s="25">
        <f t="shared" si="0"/>
        <v>1243167309.0666666</v>
      </c>
      <c r="L6" s="23">
        <v>0</v>
      </c>
      <c r="M6" s="23">
        <v>0</v>
      </c>
      <c r="N6" s="24">
        <v>2486334618.1333332</v>
      </c>
      <c r="O6" s="25">
        <f t="shared" si="1"/>
        <v>0</v>
      </c>
      <c r="P6" s="25">
        <f t="shared" si="1"/>
        <v>0</v>
      </c>
      <c r="Q6" s="25">
        <f t="shared" si="1"/>
        <v>3729501927.1999998</v>
      </c>
      <c r="R6" s="23">
        <v>0</v>
      </c>
      <c r="S6" s="23">
        <v>922655139</v>
      </c>
      <c r="T6" s="24">
        <v>1243167309.0666666</v>
      </c>
      <c r="U6" s="25">
        <f t="shared" si="2"/>
        <v>0</v>
      </c>
      <c r="V6" s="25">
        <f t="shared" si="3"/>
        <v>922655139</v>
      </c>
      <c r="W6" s="25">
        <f t="shared" si="4"/>
        <v>4972669236.2666664</v>
      </c>
      <c r="X6" s="26">
        <v>0</v>
      </c>
      <c r="Y6" s="26"/>
      <c r="Z6" s="27">
        <v>1243167309.0666666</v>
      </c>
      <c r="AA6" s="27"/>
      <c r="AB6" s="25">
        <f t="shared" si="5"/>
        <v>0</v>
      </c>
      <c r="AC6" s="25">
        <f t="shared" si="6"/>
        <v>922655139</v>
      </c>
      <c r="AD6" s="25">
        <f t="shared" si="7"/>
        <v>6215836545.333333</v>
      </c>
      <c r="AE6" s="26">
        <v>0</v>
      </c>
      <c r="AF6" s="26">
        <v>0</v>
      </c>
      <c r="AG6" s="26">
        <v>1243167309.0666666</v>
      </c>
      <c r="AH6" s="25">
        <f t="shared" si="8"/>
        <v>0</v>
      </c>
      <c r="AI6" s="25">
        <f t="shared" si="9"/>
        <v>922655139</v>
      </c>
      <c r="AJ6" s="25">
        <f t="shared" si="10"/>
        <v>7459003854.3999996</v>
      </c>
      <c r="AK6" s="26">
        <v>0</v>
      </c>
      <c r="AL6" s="26">
        <v>0</v>
      </c>
      <c r="AM6" s="27">
        <v>2890266360.1333332</v>
      </c>
      <c r="AN6" s="25">
        <f t="shared" si="11"/>
        <v>0</v>
      </c>
      <c r="AO6" s="25">
        <f t="shared" si="12"/>
        <v>922655139</v>
      </c>
      <c r="AP6" s="25">
        <f t="shared" si="13"/>
        <v>10349270214.533333</v>
      </c>
      <c r="AQ6" s="26">
        <v>0</v>
      </c>
      <c r="AR6" s="26">
        <v>0</v>
      </c>
      <c r="AS6" s="27">
        <v>1243167309.0666666</v>
      </c>
      <c r="AT6" s="25">
        <f t="shared" si="14"/>
        <v>0</v>
      </c>
      <c r="AU6" s="25">
        <f t="shared" si="15"/>
        <v>922655139</v>
      </c>
      <c r="AV6" s="25">
        <f t="shared" si="16"/>
        <v>11592437523.599998</v>
      </c>
      <c r="AW6" s="26">
        <v>0</v>
      </c>
      <c r="AX6" s="26">
        <v>0</v>
      </c>
      <c r="AY6" s="27">
        <v>1243167309.0666666</v>
      </c>
      <c r="AZ6" s="25">
        <f t="shared" si="17"/>
        <v>0</v>
      </c>
      <c r="BA6" s="25">
        <f t="shared" si="18"/>
        <v>922655139</v>
      </c>
      <c r="BB6" s="25">
        <f t="shared" si="19"/>
        <v>12835604832.666664</v>
      </c>
      <c r="BC6" s="28">
        <v>0</v>
      </c>
      <c r="BD6" s="28">
        <v>0</v>
      </c>
      <c r="BE6" s="27">
        <v>1243167309.0666666</v>
      </c>
      <c r="BF6" s="25">
        <f t="shared" si="20"/>
        <v>0</v>
      </c>
      <c r="BG6" s="25">
        <f t="shared" si="21"/>
        <v>922655139</v>
      </c>
      <c r="BH6" s="25">
        <f t="shared" si="22"/>
        <v>14078772141.73333</v>
      </c>
      <c r="BI6" s="28">
        <v>0</v>
      </c>
      <c r="BJ6" s="28">
        <v>0</v>
      </c>
      <c r="BK6" s="27">
        <v>2307518106.0666699</v>
      </c>
      <c r="BL6" s="25">
        <f t="shared" si="29"/>
        <v>0</v>
      </c>
      <c r="BM6" s="25">
        <f t="shared" si="30"/>
        <v>922655139</v>
      </c>
      <c r="BN6" s="25">
        <f t="shared" si="31"/>
        <v>16386290247.799999</v>
      </c>
      <c r="BO6" s="23">
        <v>0</v>
      </c>
      <c r="BP6" s="27">
        <v>0</v>
      </c>
      <c r="BQ6" s="27">
        <v>1243167309.0666666</v>
      </c>
      <c r="BR6" s="25">
        <f t="shared" si="23"/>
        <v>0</v>
      </c>
      <c r="BS6" s="25">
        <f t="shared" si="24"/>
        <v>922655139</v>
      </c>
      <c r="BT6" s="25">
        <f t="shared" si="25"/>
        <v>17629457556.866665</v>
      </c>
      <c r="BU6" s="23">
        <v>0</v>
      </c>
      <c r="BV6" s="23"/>
      <c r="BW6" s="27"/>
      <c r="BX6" s="27">
        <v>2486334619</v>
      </c>
      <c r="BY6" s="25">
        <f t="shared" si="26"/>
        <v>0</v>
      </c>
      <c r="BZ6" s="25">
        <f t="shared" si="27"/>
        <v>922655139</v>
      </c>
      <c r="CA6" s="25">
        <f t="shared" si="28"/>
        <v>20115792175.866665</v>
      </c>
    </row>
    <row r="7" spans="1:79" ht="12.75">
      <c r="A7" s="20">
        <v>8001631300</v>
      </c>
      <c r="B7" s="19">
        <v>800163130</v>
      </c>
      <c r="C7" s="20">
        <v>129254000</v>
      </c>
      <c r="D7" s="21" t="s">
        <v>43</v>
      </c>
      <c r="E7" s="22" t="s">
        <v>44</v>
      </c>
      <c r="F7" s="23">
        <v>0</v>
      </c>
      <c r="G7" s="23">
        <v>0</v>
      </c>
      <c r="H7" s="24">
        <v>1037625252.9333333</v>
      </c>
      <c r="I7" s="25">
        <f t="shared" si="0"/>
        <v>0</v>
      </c>
      <c r="J7" s="25">
        <f t="shared" si="0"/>
        <v>0</v>
      </c>
      <c r="K7" s="25">
        <f t="shared" si="0"/>
        <v>1037625252.9333333</v>
      </c>
      <c r="L7" s="23">
        <v>0</v>
      </c>
      <c r="M7" s="23">
        <v>0</v>
      </c>
      <c r="N7" s="24">
        <v>2075250505.8666666</v>
      </c>
      <c r="O7" s="25">
        <f t="shared" si="1"/>
        <v>0</v>
      </c>
      <c r="P7" s="25">
        <f t="shared" si="1"/>
        <v>0</v>
      </c>
      <c r="Q7" s="25">
        <f t="shared" si="1"/>
        <v>3112875758.7999997</v>
      </c>
      <c r="R7" s="23">
        <v>0</v>
      </c>
      <c r="S7" s="23">
        <v>0</v>
      </c>
      <c r="T7" s="24">
        <v>1037625252.9333333</v>
      </c>
      <c r="U7" s="25">
        <f t="shared" si="2"/>
        <v>0</v>
      </c>
      <c r="V7" s="25">
        <f t="shared" si="3"/>
        <v>0</v>
      </c>
      <c r="W7" s="25">
        <f t="shared" si="4"/>
        <v>4150501011.7333331</v>
      </c>
      <c r="X7" s="26">
        <v>0</v>
      </c>
      <c r="Y7" s="26"/>
      <c r="Z7" s="27">
        <v>1037625252.9333333</v>
      </c>
      <c r="AA7" s="27"/>
      <c r="AB7" s="25">
        <f t="shared" si="5"/>
        <v>0</v>
      </c>
      <c r="AC7" s="25">
        <f t="shared" si="6"/>
        <v>0</v>
      </c>
      <c r="AD7" s="25">
        <f t="shared" si="7"/>
        <v>5188126264.666666</v>
      </c>
      <c r="AE7" s="26">
        <v>0</v>
      </c>
      <c r="AF7" s="26">
        <v>0</v>
      </c>
      <c r="AG7" s="26">
        <v>1037625252.9333333</v>
      </c>
      <c r="AH7" s="25">
        <f t="shared" si="8"/>
        <v>0</v>
      </c>
      <c r="AI7" s="25">
        <f t="shared" si="9"/>
        <v>0</v>
      </c>
      <c r="AJ7" s="25">
        <f t="shared" si="10"/>
        <v>6225751517.5999994</v>
      </c>
      <c r="AK7" s="26">
        <v>0</v>
      </c>
      <c r="AL7" s="26">
        <v>0</v>
      </c>
      <c r="AM7" s="27">
        <v>2091737233.8666666</v>
      </c>
      <c r="AN7" s="25">
        <f t="shared" si="11"/>
        <v>0</v>
      </c>
      <c r="AO7" s="25">
        <f t="shared" si="12"/>
        <v>0</v>
      </c>
      <c r="AP7" s="25">
        <f t="shared" si="13"/>
        <v>8317488751.4666662</v>
      </c>
      <c r="AQ7" s="26">
        <v>0</v>
      </c>
      <c r="AR7" s="26">
        <v>0</v>
      </c>
      <c r="AS7" s="27">
        <v>1037625252.9333333</v>
      </c>
      <c r="AT7" s="25">
        <f t="shared" si="14"/>
        <v>0</v>
      </c>
      <c r="AU7" s="25">
        <f t="shared" si="15"/>
        <v>0</v>
      </c>
      <c r="AV7" s="25">
        <f t="shared" si="16"/>
        <v>9355114004.3999996</v>
      </c>
      <c r="AW7" s="26">
        <v>0</v>
      </c>
      <c r="AX7" s="26">
        <v>0</v>
      </c>
      <c r="AY7" s="27">
        <v>1037625252.9333333</v>
      </c>
      <c r="AZ7" s="25">
        <f t="shared" si="17"/>
        <v>0</v>
      </c>
      <c r="BA7" s="25">
        <f t="shared" si="18"/>
        <v>0</v>
      </c>
      <c r="BB7" s="25">
        <f t="shared" si="19"/>
        <v>10392739257.333332</v>
      </c>
      <c r="BC7" s="28">
        <v>0</v>
      </c>
      <c r="BD7" s="28">
        <v>0</v>
      </c>
      <c r="BE7" s="27">
        <v>1037625252.9333333</v>
      </c>
      <c r="BF7" s="25">
        <f t="shared" si="20"/>
        <v>0</v>
      </c>
      <c r="BG7" s="25">
        <f t="shared" si="21"/>
        <v>0</v>
      </c>
      <c r="BH7" s="25">
        <f t="shared" si="22"/>
        <v>11430364510.266665</v>
      </c>
      <c r="BI7" s="28">
        <v>0</v>
      </c>
      <c r="BJ7" s="28">
        <v>0</v>
      </c>
      <c r="BK7" s="27">
        <v>2041198958.9333301</v>
      </c>
      <c r="BL7" s="25">
        <f t="shared" si="29"/>
        <v>0</v>
      </c>
      <c r="BM7" s="25">
        <f t="shared" si="30"/>
        <v>0</v>
      </c>
      <c r="BN7" s="25">
        <f t="shared" si="31"/>
        <v>13471563469.199995</v>
      </c>
      <c r="BO7" s="23">
        <v>0</v>
      </c>
      <c r="BP7" s="27">
        <v>0</v>
      </c>
      <c r="BQ7" s="27">
        <v>1037625252.9333333</v>
      </c>
      <c r="BR7" s="25">
        <f t="shared" si="23"/>
        <v>0</v>
      </c>
      <c r="BS7" s="25">
        <f t="shared" si="24"/>
        <v>0</v>
      </c>
      <c r="BT7" s="25">
        <f t="shared" si="25"/>
        <v>14509188722.133327</v>
      </c>
      <c r="BU7" s="23">
        <v>0</v>
      </c>
      <c r="BV7" s="23"/>
      <c r="BW7" s="27"/>
      <c r="BX7" s="27">
        <v>2075250505</v>
      </c>
      <c r="BY7" s="25">
        <f t="shared" si="26"/>
        <v>0</v>
      </c>
      <c r="BZ7" s="25">
        <f t="shared" si="27"/>
        <v>0</v>
      </c>
      <c r="CA7" s="25">
        <f t="shared" si="28"/>
        <v>16584439227.133327</v>
      </c>
    </row>
    <row r="8" spans="1:79" ht="12.75">
      <c r="A8" s="20"/>
      <c r="B8" s="19">
        <v>800173719</v>
      </c>
      <c r="C8" s="20">
        <v>825873000</v>
      </c>
      <c r="D8" s="21" t="s">
        <v>45</v>
      </c>
      <c r="E8" s="22" t="s">
        <v>46</v>
      </c>
      <c r="F8" s="23">
        <v>0</v>
      </c>
      <c r="G8" s="23">
        <v>0</v>
      </c>
      <c r="H8" s="24">
        <v>0</v>
      </c>
      <c r="I8" s="25">
        <v>0</v>
      </c>
      <c r="J8" s="25">
        <f t="shared" ref="J8:J54" si="32">G8</f>
        <v>0</v>
      </c>
      <c r="K8" s="25">
        <v>0</v>
      </c>
      <c r="L8" s="23">
        <v>0</v>
      </c>
      <c r="M8" s="23">
        <v>0</v>
      </c>
      <c r="N8" s="24">
        <v>0</v>
      </c>
      <c r="O8" s="25">
        <v>0</v>
      </c>
      <c r="P8" s="25">
        <f t="shared" ref="P8:P54" si="33">+J8+M8</f>
        <v>0</v>
      </c>
      <c r="Q8" s="25">
        <v>0</v>
      </c>
      <c r="R8" s="23">
        <v>0</v>
      </c>
      <c r="S8" s="23">
        <v>0</v>
      </c>
      <c r="T8" s="24">
        <v>0</v>
      </c>
      <c r="U8" s="25">
        <f t="shared" si="2"/>
        <v>0</v>
      </c>
      <c r="V8" s="25">
        <f t="shared" si="3"/>
        <v>0</v>
      </c>
      <c r="W8" s="25">
        <f t="shared" si="4"/>
        <v>0</v>
      </c>
      <c r="X8" s="26">
        <v>0</v>
      </c>
      <c r="Y8" s="26"/>
      <c r="Z8" s="27">
        <v>0</v>
      </c>
      <c r="AA8" s="27"/>
      <c r="AB8" s="25">
        <f t="shared" si="5"/>
        <v>0</v>
      </c>
      <c r="AC8" s="25">
        <f t="shared" si="6"/>
        <v>0</v>
      </c>
      <c r="AD8" s="25">
        <f t="shared" si="7"/>
        <v>0</v>
      </c>
      <c r="AE8" s="26">
        <v>0</v>
      </c>
      <c r="AF8" s="26">
        <v>0</v>
      </c>
      <c r="AG8" s="26">
        <v>0</v>
      </c>
      <c r="AH8" s="25">
        <f t="shared" si="8"/>
        <v>0</v>
      </c>
      <c r="AI8" s="25">
        <f t="shared" si="9"/>
        <v>0</v>
      </c>
      <c r="AJ8" s="25">
        <f t="shared" si="10"/>
        <v>0</v>
      </c>
      <c r="AK8" s="26">
        <v>0</v>
      </c>
      <c r="AL8" s="26">
        <v>0</v>
      </c>
      <c r="AM8" s="27">
        <v>0</v>
      </c>
      <c r="AN8" s="25">
        <f t="shared" si="11"/>
        <v>0</v>
      </c>
      <c r="AO8" s="25">
        <f t="shared" si="12"/>
        <v>0</v>
      </c>
      <c r="AP8" s="25">
        <f t="shared" si="13"/>
        <v>0</v>
      </c>
      <c r="AQ8" s="26">
        <v>0</v>
      </c>
      <c r="AR8" s="26">
        <v>0</v>
      </c>
      <c r="AS8" s="27">
        <v>0</v>
      </c>
      <c r="AT8" s="25">
        <f t="shared" si="14"/>
        <v>0</v>
      </c>
      <c r="AU8" s="25">
        <f t="shared" si="15"/>
        <v>0</v>
      </c>
      <c r="AV8" s="25">
        <f t="shared" si="16"/>
        <v>0</v>
      </c>
      <c r="AW8" s="26">
        <v>0</v>
      </c>
      <c r="AX8" s="26">
        <v>0</v>
      </c>
      <c r="AY8" s="27">
        <v>0</v>
      </c>
      <c r="AZ8" s="25">
        <f t="shared" si="17"/>
        <v>0</v>
      </c>
      <c r="BA8" s="25">
        <f t="shared" si="18"/>
        <v>0</v>
      </c>
      <c r="BB8" s="25">
        <f t="shared" si="19"/>
        <v>0</v>
      </c>
      <c r="BC8" s="28">
        <v>0</v>
      </c>
      <c r="BD8" s="28">
        <v>0</v>
      </c>
      <c r="BE8" s="27">
        <v>0</v>
      </c>
      <c r="BF8" s="25">
        <f t="shared" si="20"/>
        <v>0</v>
      </c>
      <c r="BG8" s="25">
        <f t="shared" si="21"/>
        <v>0</v>
      </c>
      <c r="BH8" s="25">
        <f t="shared" si="22"/>
        <v>0</v>
      </c>
      <c r="BI8" s="28">
        <v>0</v>
      </c>
      <c r="BJ8" s="28">
        <v>0</v>
      </c>
      <c r="BK8" s="27">
        <v>0</v>
      </c>
      <c r="BL8" s="25">
        <f t="shared" si="29"/>
        <v>0</v>
      </c>
      <c r="BM8" s="25">
        <f t="shared" si="30"/>
        <v>0</v>
      </c>
      <c r="BN8" s="25">
        <f t="shared" si="31"/>
        <v>0</v>
      </c>
      <c r="BO8" s="23">
        <v>0</v>
      </c>
      <c r="BP8" s="27">
        <v>0</v>
      </c>
      <c r="BQ8" s="27">
        <v>0</v>
      </c>
      <c r="BR8" s="25">
        <f t="shared" si="23"/>
        <v>0</v>
      </c>
      <c r="BS8" s="25">
        <f t="shared" si="24"/>
        <v>0</v>
      </c>
      <c r="BT8" s="25">
        <f t="shared" si="25"/>
        <v>0</v>
      </c>
      <c r="BU8" s="23">
        <v>0</v>
      </c>
      <c r="BV8" s="23"/>
      <c r="BW8" s="27"/>
      <c r="BX8" s="27">
        <v>0</v>
      </c>
      <c r="BY8" s="25">
        <f t="shared" si="26"/>
        <v>0</v>
      </c>
      <c r="BZ8" s="25">
        <f t="shared" si="27"/>
        <v>0</v>
      </c>
      <c r="CA8" s="25">
        <f t="shared" si="28"/>
        <v>0</v>
      </c>
    </row>
    <row r="9" spans="1:79" ht="12.75">
      <c r="A9" s="18">
        <v>8002253408</v>
      </c>
      <c r="B9" s="19">
        <v>800225340</v>
      </c>
      <c r="C9" s="20">
        <v>821700000</v>
      </c>
      <c r="D9" s="21" t="s">
        <v>47</v>
      </c>
      <c r="E9" s="22" t="s">
        <v>48</v>
      </c>
      <c r="F9" s="23">
        <v>0</v>
      </c>
      <c r="G9" s="23">
        <v>0</v>
      </c>
      <c r="H9" s="24">
        <v>969532934.5333333</v>
      </c>
      <c r="I9" s="25">
        <f>F9</f>
        <v>0</v>
      </c>
      <c r="J9" s="25">
        <f t="shared" si="32"/>
        <v>0</v>
      </c>
      <c r="K9" s="25">
        <f>H9</f>
        <v>969532934.5333333</v>
      </c>
      <c r="L9" s="23">
        <v>0</v>
      </c>
      <c r="M9" s="23">
        <v>0</v>
      </c>
      <c r="N9" s="24">
        <v>1939065869.0666666</v>
      </c>
      <c r="O9" s="25">
        <f>+I9+L9</f>
        <v>0</v>
      </c>
      <c r="P9" s="25">
        <f t="shared" si="33"/>
        <v>0</v>
      </c>
      <c r="Q9" s="25">
        <f>+K9+N9</f>
        <v>2908598803.5999999</v>
      </c>
      <c r="R9" s="23">
        <v>0</v>
      </c>
      <c r="S9" s="23">
        <v>0</v>
      </c>
      <c r="T9" s="24">
        <v>969532934.5333333</v>
      </c>
      <c r="U9" s="25">
        <f t="shared" si="2"/>
        <v>0</v>
      </c>
      <c r="V9" s="25">
        <f t="shared" si="3"/>
        <v>0</v>
      </c>
      <c r="W9" s="25">
        <f t="shared" si="4"/>
        <v>3878131738.1333332</v>
      </c>
      <c r="X9" s="26">
        <v>0</v>
      </c>
      <c r="Y9" s="26"/>
      <c r="Z9" s="27">
        <v>969532934.5333333</v>
      </c>
      <c r="AA9" s="27"/>
      <c r="AB9" s="25">
        <f t="shared" si="5"/>
        <v>0</v>
      </c>
      <c r="AC9" s="25">
        <f t="shared" si="6"/>
        <v>0</v>
      </c>
      <c r="AD9" s="25">
        <f t="shared" si="7"/>
        <v>4847664672.666666</v>
      </c>
      <c r="AE9" s="26">
        <v>0</v>
      </c>
      <c r="AF9" s="26">
        <v>0</v>
      </c>
      <c r="AG9" s="26">
        <v>969532934.5333333</v>
      </c>
      <c r="AH9" s="25">
        <f t="shared" si="8"/>
        <v>0</v>
      </c>
      <c r="AI9" s="25">
        <f t="shared" si="9"/>
        <v>0</v>
      </c>
      <c r="AJ9" s="25">
        <f t="shared" si="10"/>
        <v>5817197607.1999989</v>
      </c>
      <c r="AK9" s="26">
        <v>0</v>
      </c>
      <c r="AL9" s="26">
        <v>0</v>
      </c>
      <c r="AM9" s="27">
        <v>5740838412.0666666</v>
      </c>
      <c r="AN9" s="25">
        <f t="shared" si="11"/>
        <v>0</v>
      </c>
      <c r="AO9" s="25">
        <f t="shared" si="12"/>
        <v>0</v>
      </c>
      <c r="AP9" s="25">
        <f t="shared" si="13"/>
        <v>11558036019.266666</v>
      </c>
      <c r="AQ9" s="26">
        <v>0</v>
      </c>
      <c r="AR9" s="26">
        <v>0</v>
      </c>
      <c r="AS9" s="27">
        <v>969532934.5333333</v>
      </c>
      <c r="AT9" s="25">
        <f t="shared" si="14"/>
        <v>0</v>
      </c>
      <c r="AU9" s="25">
        <f t="shared" si="15"/>
        <v>0</v>
      </c>
      <c r="AV9" s="25">
        <f t="shared" si="16"/>
        <v>12527568953.799999</v>
      </c>
      <c r="AW9" s="26">
        <v>0</v>
      </c>
      <c r="AX9" s="26">
        <v>0</v>
      </c>
      <c r="AY9" s="27">
        <v>969532934.5333333</v>
      </c>
      <c r="AZ9" s="25">
        <f t="shared" si="17"/>
        <v>0</v>
      </c>
      <c r="BA9" s="25">
        <f t="shared" si="18"/>
        <v>0</v>
      </c>
      <c r="BB9" s="25">
        <f t="shared" si="19"/>
        <v>13497101888.333332</v>
      </c>
      <c r="BC9" s="28">
        <v>0</v>
      </c>
      <c r="BD9" s="28">
        <v>0</v>
      </c>
      <c r="BE9" s="27">
        <v>969532934.5333333</v>
      </c>
      <c r="BF9" s="25">
        <f t="shared" si="20"/>
        <v>0</v>
      </c>
      <c r="BG9" s="25">
        <f t="shared" si="21"/>
        <v>0</v>
      </c>
      <c r="BH9" s="25">
        <f t="shared" si="22"/>
        <v>14466634822.866665</v>
      </c>
      <c r="BI9" s="28">
        <v>0</v>
      </c>
      <c r="BJ9" s="28">
        <v>0</v>
      </c>
      <c r="BK9" s="27">
        <v>2055390665.5333328</v>
      </c>
      <c r="BL9" s="25">
        <f t="shared" si="29"/>
        <v>0</v>
      </c>
      <c r="BM9" s="25">
        <f t="shared" si="30"/>
        <v>0</v>
      </c>
      <c r="BN9" s="25">
        <f t="shared" si="31"/>
        <v>16522025488.399998</v>
      </c>
      <c r="BO9" s="23">
        <v>0</v>
      </c>
      <c r="BP9" s="27">
        <v>0</v>
      </c>
      <c r="BQ9" s="27">
        <v>969532934.5333333</v>
      </c>
      <c r="BR9" s="25">
        <f t="shared" si="23"/>
        <v>0</v>
      </c>
      <c r="BS9" s="25">
        <f t="shared" si="24"/>
        <v>0</v>
      </c>
      <c r="BT9" s="25">
        <f t="shared" si="25"/>
        <v>17491558422.933331</v>
      </c>
      <c r="BU9" s="23">
        <v>0</v>
      </c>
      <c r="BV9" s="23"/>
      <c r="BW9" s="27"/>
      <c r="BX9" s="27">
        <v>1939065865</v>
      </c>
      <c r="BY9" s="25">
        <f t="shared" si="26"/>
        <v>0</v>
      </c>
      <c r="BZ9" s="25">
        <f t="shared" si="27"/>
        <v>0</v>
      </c>
      <c r="CA9" s="25">
        <f t="shared" si="28"/>
        <v>19430624287.933331</v>
      </c>
    </row>
    <row r="10" spans="1:79" ht="12.75">
      <c r="A10" s="18">
        <v>8002479401</v>
      </c>
      <c r="B10" s="19">
        <v>800247940</v>
      </c>
      <c r="C10" s="20">
        <v>824086000</v>
      </c>
      <c r="D10" s="21" t="s">
        <v>49</v>
      </c>
      <c r="E10" s="30" t="s">
        <v>50</v>
      </c>
      <c r="F10" s="23">
        <v>0</v>
      </c>
      <c r="G10" s="23">
        <v>0</v>
      </c>
      <c r="H10" s="24">
        <v>130334859</v>
      </c>
      <c r="I10" s="25">
        <f>F10</f>
        <v>0</v>
      </c>
      <c r="J10" s="25">
        <f t="shared" si="32"/>
        <v>0</v>
      </c>
      <c r="K10" s="25">
        <f>H10</f>
        <v>130334859</v>
      </c>
      <c r="L10" s="23">
        <v>0</v>
      </c>
      <c r="M10" s="23">
        <v>0</v>
      </c>
      <c r="N10" s="24">
        <v>130334859</v>
      </c>
      <c r="O10" s="25">
        <f>+I10+L10</f>
        <v>0</v>
      </c>
      <c r="P10" s="25">
        <f t="shared" si="33"/>
        <v>0</v>
      </c>
      <c r="Q10" s="25">
        <f>+K10+N10</f>
        <v>260669718</v>
      </c>
      <c r="R10" s="23">
        <v>0</v>
      </c>
      <c r="S10" s="23">
        <v>0</v>
      </c>
      <c r="T10" s="24">
        <v>130334859</v>
      </c>
      <c r="U10" s="25">
        <f t="shared" si="2"/>
        <v>0</v>
      </c>
      <c r="V10" s="25">
        <f t="shared" si="3"/>
        <v>0</v>
      </c>
      <c r="W10" s="25">
        <f t="shared" si="4"/>
        <v>391004577</v>
      </c>
      <c r="X10" s="26">
        <v>0</v>
      </c>
      <c r="Y10" s="26"/>
      <c r="Z10" s="27">
        <v>130334859</v>
      </c>
      <c r="AA10" s="27"/>
      <c r="AB10" s="25">
        <f t="shared" si="5"/>
        <v>0</v>
      </c>
      <c r="AC10" s="25">
        <f t="shared" si="6"/>
        <v>0</v>
      </c>
      <c r="AD10" s="25">
        <f t="shared" si="7"/>
        <v>521339436</v>
      </c>
      <c r="AE10" s="26">
        <v>0</v>
      </c>
      <c r="AF10" s="26">
        <v>0</v>
      </c>
      <c r="AG10" s="26">
        <v>130334859</v>
      </c>
      <c r="AH10" s="25">
        <f t="shared" si="8"/>
        <v>0</v>
      </c>
      <c r="AI10" s="25">
        <f t="shared" si="9"/>
        <v>0</v>
      </c>
      <c r="AJ10" s="25">
        <f t="shared" si="10"/>
        <v>651674295</v>
      </c>
      <c r="AK10" s="26">
        <v>0</v>
      </c>
      <c r="AL10" s="26">
        <v>0</v>
      </c>
      <c r="AM10" s="27">
        <v>130334859</v>
      </c>
      <c r="AN10" s="25">
        <f t="shared" si="11"/>
        <v>0</v>
      </c>
      <c r="AO10" s="25">
        <f t="shared" si="12"/>
        <v>0</v>
      </c>
      <c r="AP10" s="25">
        <f t="shared" si="13"/>
        <v>782009154</v>
      </c>
      <c r="AQ10" s="26">
        <v>0</v>
      </c>
      <c r="AR10" s="26">
        <v>0</v>
      </c>
      <c r="AS10" s="27">
        <v>130334859</v>
      </c>
      <c r="AT10" s="25">
        <f t="shared" si="14"/>
        <v>0</v>
      </c>
      <c r="AU10" s="25">
        <f t="shared" si="15"/>
        <v>0</v>
      </c>
      <c r="AV10" s="25">
        <f t="shared" si="16"/>
        <v>912344013</v>
      </c>
      <c r="AW10" s="26">
        <v>0</v>
      </c>
      <c r="AX10" s="26">
        <v>0</v>
      </c>
      <c r="AY10" s="27">
        <v>130334859</v>
      </c>
      <c r="AZ10" s="25">
        <f t="shared" si="17"/>
        <v>0</v>
      </c>
      <c r="BA10" s="25">
        <f t="shared" si="18"/>
        <v>0</v>
      </c>
      <c r="BB10" s="25">
        <f t="shared" si="19"/>
        <v>1042678872</v>
      </c>
      <c r="BC10" s="28">
        <v>0</v>
      </c>
      <c r="BD10" s="28">
        <v>0</v>
      </c>
      <c r="BE10" s="27">
        <v>130334859</v>
      </c>
      <c r="BF10" s="25">
        <f t="shared" si="20"/>
        <v>0</v>
      </c>
      <c r="BG10" s="25">
        <f t="shared" si="21"/>
        <v>0</v>
      </c>
      <c r="BH10" s="25">
        <f t="shared" si="22"/>
        <v>1173013731</v>
      </c>
      <c r="BI10" s="28">
        <v>0</v>
      </c>
      <c r="BJ10" s="28">
        <v>0</v>
      </c>
      <c r="BK10" s="27">
        <v>130334859</v>
      </c>
      <c r="BL10" s="25">
        <f t="shared" si="29"/>
        <v>0</v>
      </c>
      <c r="BM10" s="25">
        <f t="shared" si="30"/>
        <v>0</v>
      </c>
      <c r="BN10" s="25">
        <f t="shared" si="31"/>
        <v>1303348590</v>
      </c>
      <c r="BO10" s="23">
        <v>0</v>
      </c>
      <c r="BP10" s="27">
        <v>0</v>
      </c>
      <c r="BQ10" s="27">
        <v>130334859</v>
      </c>
      <c r="BR10" s="25">
        <f t="shared" si="23"/>
        <v>0</v>
      </c>
      <c r="BS10" s="25">
        <f t="shared" si="24"/>
        <v>0</v>
      </c>
      <c r="BT10" s="25">
        <f t="shared" si="25"/>
        <v>1433683449</v>
      </c>
      <c r="BU10" s="23">
        <v>0</v>
      </c>
      <c r="BV10" s="23"/>
      <c r="BW10" s="27"/>
      <c r="BX10" s="27">
        <v>0</v>
      </c>
      <c r="BY10" s="25">
        <f t="shared" si="26"/>
        <v>0</v>
      </c>
      <c r="BZ10" s="25">
        <f t="shared" si="27"/>
        <v>0</v>
      </c>
      <c r="CA10" s="25">
        <f t="shared" si="28"/>
        <v>1433683449</v>
      </c>
    </row>
    <row r="11" spans="1:79" ht="12.75">
      <c r="A11" s="18"/>
      <c r="B11" s="19">
        <v>800248004</v>
      </c>
      <c r="C11" s="20">
        <v>825717000</v>
      </c>
      <c r="D11" s="21" t="s">
        <v>51</v>
      </c>
      <c r="E11" s="30" t="s">
        <v>52</v>
      </c>
      <c r="F11" s="23">
        <v>0</v>
      </c>
      <c r="G11" s="23">
        <v>0</v>
      </c>
      <c r="H11" s="24">
        <v>0</v>
      </c>
      <c r="I11" s="25">
        <v>0</v>
      </c>
      <c r="J11" s="25">
        <f t="shared" si="32"/>
        <v>0</v>
      </c>
      <c r="K11" s="25">
        <f>H11</f>
        <v>0</v>
      </c>
      <c r="L11" s="23">
        <v>0</v>
      </c>
      <c r="M11" s="23">
        <v>0</v>
      </c>
      <c r="N11" s="24">
        <v>0</v>
      </c>
      <c r="O11" s="25">
        <v>0</v>
      </c>
      <c r="P11" s="25">
        <f t="shared" si="33"/>
        <v>0</v>
      </c>
      <c r="Q11" s="25">
        <f>+K11+N11</f>
        <v>0</v>
      </c>
      <c r="R11" s="23">
        <v>0</v>
      </c>
      <c r="S11" s="23">
        <v>0</v>
      </c>
      <c r="T11" s="24">
        <v>0</v>
      </c>
      <c r="U11" s="25">
        <f t="shared" si="2"/>
        <v>0</v>
      </c>
      <c r="V11" s="25">
        <f t="shared" si="3"/>
        <v>0</v>
      </c>
      <c r="W11" s="25">
        <f t="shared" si="4"/>
        <v>0</v>
      </c>
      <c r="X11" s="26">
        <v>0</v>
      </c>
      <c r="Y11" s="26"/>
      <c r="Z11" s="27">
        <v>0</v>
      </c>
      <c r="AA11" s="27"/>
      <c r="AB11" s="25">
        <f t="shared" si="5"/>
        <v>0</v>
      </c>
      <c r="AC11" s="25">
        <f t="shared" si="6"/>
        <v>0</v>
      </c>
      <c r="AD11" s="25">
        <f t="shared" si="7"/>
        <v>0</v>
      </c>
      <c r="AE11" s="26">
        <v>0</v>
      </c>
      <c r="AF11" s="26">
        <v>0</v>
      </c>
      <c r="AG11" s="26">
        <v>0</v>
      </c>
      <c r="AH11" s="25">
        <f t="shared" si="8"/>
        <v>0</v>
      </c>
      <c r="AI11" s="25">
        <f t="shared" si="9"/>
        <v>0</v>
      </c>
      <c r="AJ11" s="25">
        <f t="shared" si="10"/>
        <v>0</v>
      </c>
      <c r="AK11" s="26">
        <v>0</v>
      </c>
      <c r="AL11" s="26">
        <v>0</v>
      </c>
      <c r="AM11" s="27">
        <v>0</v>
      </c>
      <c r="AN11" s="25">
        <f t="shared" si="11"/>
        <v>0</v>
      </c>
      <c r="AO11" s="25">
        <f t="shared" si="12"/>
        <v>0</v>
      </c>
      <c r="AP11" s="25">
        <f t="shared" si="13"/>
        <v>0</v>
      </c>
      <c r="AQ11" s="26">
        <v>0</v>
      </c>
      <c r="AR11" s="26">
        <v>0</v>
      </c>
      <c r="AS11" s="27">
        <v>0</v>
      </c>
      <c r="AT11" s="25">
        <f t="shared" si="14"/>
        <v>0</v>
      </c>
      <c r="AU11" s="25">
        <f t="shared" si="15"/>
        <v>0</v>
      </c>
      <c r="AV11" s="25">
        <f t="shared" si="16"/>
        <v>0</v>
      </c>
      <c r="AW11" s="26">
        <v>0</v>
      </c>
      <c r="AX11" s="26">
        <v>0</v>
      </c>
      <c r="AY11" s="27">
        <v>0</v>
      </c>
      <c r="AZ11" s="25">
        <f t="shared" si="17"/>
        <v>0</v>
      </c>
      <c r="BA11" s="25">
        <f t="shared" si="18"/>
        <v>0</v>
      </c>
      <c r="BB11" s="25">
        <f t="shared" si="19"/>
        <v>0</v>
      </c>
      <c r="BC11" s="28">
        <v>0</v>
      </c>
      <c r="BD11" s="28">
        <v>0</v>
      </c>
      <c r="BE11" s="27">
        <v>0</v>
      </c>
      <c r="BF11" s="25">
        <f t="shared" si="20"/>
        <v>0</v>
      </c>
      <c r="BG11" s="25">
        <f t="shared" si="21"/>
        <v>0</v>
      </c>
      <c r="BH11" s="25">
        <f t="shared" si="22"/>
        <v>0</v>
      </c>
      <c r="BI11" s="28">
        <v>0</v>
      </c>
      <c r="BJ11" s="28">
        <v>0</v>
      </c>
      <c r="BK11" s="27">
        <v>0</v>
      </c>
      <c r="BL11" s="25">
        <f t="shared" si="29"/>
        <v>0</v>
      </c>
      <c r="BM11" s="25">
        <f t="shared" si="30"/>
        <v>0</v>
      </c>
      <c r="BN11" s="25">
        <f t="shared" si="31"/>
        <v>0</v>
      </c>
      <c r="BO11" s="23">
        <v>0</v>
      </c>
      <c r="BP11" s="27">
        <v>0</v>
      </c>
      <c r="BQ11" s="27">
        <v>0</v>
      </c>
      <c r="BR11" s="25">
        <f t="shared" si="23"/>
        <v>0</v>
      </c>
      <c r="BS11" s="25">
        <f t="shared" si="24"/>
        <v>0</v>
      </c>
      <c r="BT11" s="25">
        <f t="shared" si="25"/>
        <v>0</v>
      </c>
      <c r="BU11" s="23">
        <v>0</v>
      </c>
      <c r="BV11" s="23"/>
      <c r="BW11" s="27"/>
      <c r="BX11" s="27">
        <v>0</v>
      </c>
      <c r="BY11" s="25">
        <f t="shared" si="26"/>
        <v>0</v>
      </c>
      <c r="BZ11" s="25">
        <f t="shared" si="27"/>
        <v>0</v>
      </c>
      <c r="CA11" s="25">
        <f t="shared" si="28"/>
        <v>0</v>
      </c>
    </row>
    <row r="12" spans="1:79" ht="12.75">
      <c r="A12" s="18">
        <v>8350003004</v>
      </c>
      <c r="B12" s="31">
        <v>835000300</v>
      </c>
      <c r="C12" s="18">
        <v>826076000</v>
      </c>
      <c r="D12" s="21" t="s">
        <v>53</v>
      </c>
      <c r="E12" s="22" t="s">
        <v>54</v>
      </c>
      <c r="F12" s="23">
        <v>0</v>
      </c>
      <c r="G12" s="23">
        <v>0</v>
      </c>
      <c r="H12" s="24">
        <v>938088205</v>
      </c>
      <c r="I12" s="25">
        <f>F12</f>
        <v>0</v>
      </c>
      <c r="J12" s="25">
        <f t="shared" si="32"/>
        <v>0</v>
      </c>
      <c r="K12" s="25">
        <f>H12</f>
        <v>938088205</v>
      </c>
      <c r="L12" s="23">
        <v>0</v>
      </c>
      <c r="M12" s="23">
        <v>0</v>
      </c>
      <c r="N12" s="24">
        <v>1876176410</v>
      </c>
      <c r="O12" s="25">
        <f>+I12+L12</f>
        <v>0</v>
      </c>
      <c r="P12" s="25">
        <f t="shared" si="33"/>
        <v>0</v>
      </c>
      <c r="Q12" s="25">
        <f>+K12+N12</f>
        <v>2814264615</v>
      </c>
      <c r="R12" s="23">
        <v>0</v>
      </c>
      <c r="S12" s="23">
        <v>397238994</v>
      </c>
      <c r="T12" s="24">
        <v>938088205</v>
      </c>
      <c r="U12" s="25">
        <f t="shared" si="2"/>
        <v>0</v>
      </c>
      <c r="V12" s="25">
        <f t="shared" si="3"/>
        <v>397238994</v>
      </c>
      <c r="W12" s="25">
        <f t="shared" si="4"/>
        <v>3752352820</v>
      </c>
      <c r="X12" s="26">
        <v>0</v>
      </c>
      <c r="Y12" s="26"/>
      <c r="Z12" s="27">
        <v>938088205</v>
      </c>
      <c r="AA12" s="27"/>
      <c r="AB12" s="25">
        <f t="shared" si="5"/>
        <v>0</v>
      </c>
      <c r="AC12" s="25">
        <f t="shared" si="6"/>
        <v>397238994</v>
      </c>
      <c r="AD12" s="25">
        <f t="shared" si="7"/>
        <v>4690441025</v>
      </c>
      <c r="AE12" s="26">
        <v>0</v>
      </c>
      <c r="AF12" s="26">
        <v>0</v>
      </c>
      <c r="AG12" s="26">
        <v>938088205</v>
      </c>
      <c r="AH12" s="25">
        <f t="shared" si="8"/>
        <v>0</v>
      </c>
      <c r="AI12" s="25">
        <f t="shared" si="9"/>
        <v>397238994</v>
      </c>
      <c r="AJ12" s="25">
        <f t="shared" si="10"/>
        <v>5628529230</v>
      </c>
      <c r="AK12" s="26">
        <v>0</v>
      </c>
      <c r="AL12" s="26">
        <v>0</v>
      </c>
      <c r="AM12" s="27">
        <v>1902082485</v>
      </c>
      <c r="AN12" s="25">
        <f t="shared" si="11"/>
        <v>0</v>
      </c>
      <c r="AO12" s="25">
        <f t="shared" si="12"/>
        <v>397238994</v>
      </c>
      <c r="AP12" s="25">
        <f t="shared" si="13"/>
        <v>7530611715</v>
      </c>
      <c r="AQ12" s="26">
        <v>0</v>
      </c>
      <c r="AR12" s="26">
        <v>0</v>
      </c>
      <c r="AS12" s="27">
        <v>938088205</v>
      </c>
      <c r="AT12" s="25">
        <f t="shared" si="14"/>
        <v>0</v>
      </c>
      <c r="AU12" s="25">
        <f t="shared" si="15"/>
        <v>397238994</v>
      </c>
      <c r="AV12" s="25">
        <f t="shared" si="16"/>
        <v>8468699920</v>
      </c>
      <c r="AW12" s="26">
        <v>0</v>
      </c>
      <c r="AX12" s="26">
        <v>0</v>
      </c>
      <c r="AY12" s="27">
        <f>938088205+11567410</f>
        <v>949655615</v>
      </c>
      <c r="AZ12" s="25">
        <f t="shared" si="17"/>
        <v>0</v>
      </c>
      <c r="BA12" s="25">
        <f t="shared" si="18"/>
        <v>397238994</v>
      </c>
      <c r="BB12" s="25">
        <f t="shared" si="19"/>
        <v>9418355535</v>
      </c>
      <c r="BC12" s="28">
        <v>0</v>
      </c>
      <c r="BD12" s="28">
        <v>0</v>
      </c>
      <c r="BE12" s="27">
        <v>938088205</v>
      </c>
      <c r="BF12" s="25">
        <f t="shared" si="20"/>
        <v>0</v>
      </c>
      <c r="BG12" s="25">
        <f t="shared" si="21"/>
        <v>397238994</v>
      </c>
      <c r="BH12" s="25">
        <f t="shared" si="22"/>
        <v>10356443740</v>
      </c>
      <c r="BI12" s="28">
        <v>0</v>
      </c>
      <c r="BJ12" s="28">
        <v>0</v>
      </c>
      <c r="BK12" s="27">
        <v>2112805916</v>
      </c>
      <c r="BL12" s="25">
        <f t="shared" si="29"/>
        <v>0</v>
      </c>
      <c r="BM12" s="25">
        <f t="shared" si="30"/>
        <v>397238994</v>
      </c>
      <c r="BN12" s="25">
        <f t="shared" si="31"/>
        <v>12469249656</v>
      </c>
      <c r="BO12" s="23">
        <v>0</v>
      </c>
      <c r="BP12" s="27">
        <v>0</v>
      </c>
      <c r="BQ12" s="27">
        <v>938088205</v>
      </c>
      <c r="BR12" s="25">
        <f t="shared" si="23"/>
        <v>0</v>
      </c>
      <c r="BS12" s="25">
        <f t="shared" si="24"/>
        <v>397238994</v>
      </c>
      <c r="BT12" s="25">
        <f t="shared" si="25"/>
        <v>13407337861</v>
      </c>
      <c r="BU12" s="23">
        <v>0</v>
      </c>
      <c r="BV12" s="23"/>
      <c r="BW12" s="27"/>
      <c r="BX12" s="27">
        <v>1876176410</v>
      </c>
      <c r="BY12" s="25">
        <f t="shared" si="26"/>
        <v>0</v>
      </c>
      <c r="BZ12" s="25">
        <f t="shared" si="27"/>
        <v>397238994</v>
      </c>
      <c r="CA12" s="25">
        <f t="shared" si="28"/>
        <v>15283514271</v>
      </c>
    </row>
    <row r="13" spans="1:79" ht="12.75">
      <c r="A13" s="18">
        <v>8605127804</v>
      </c>
      <c r="B13" s="31">
        <v>860512780</v>
      </c>
      <c r="C13" s="18">
        <v>822000000</v>
      </c>
      <c r="D13" s="21" t="s">
        <v>55</v>
      </c>
      <c r="E13" s="30" t="s">
        <v>56</v>
      </c>
      <c r="F13" s="23">
        <v>0</v>
      </c>
      <c r="G13" s="23">
        <v>0</v>
      </c>
      <c r="H13" s="24">
        <v>2577713299.1333332</v>
      </c>
      <c r="I13" s="25">
        <f>F13</f>
        <v>0</v>
      </c>
      <c r="J13" s="25">
        <f t="shared" si="32"/>
        <v>0</v>
      </c>
      <c r="K13" s="25">
        <f>H13</f>
        <v>2577713299.1333332</v>
      </c>
      <c r="L13" s="23">
        <v>0</v>
      </c>
      <c r="M13" s="23">
        <v>0</v>
      </c>
      <c r="N13" s="24">
        <v>5155426598.2666664</v>
      </c>
      <c r="O13" s="25">
        <f>+I13+L13</f>
        <v>0</v>
      </c>
      <c r="P13" s="25">
        <f t="shared" si="33"/>
        <v>0</v>
      </c>
      <c r="Q13" s="25">
        <f>+K13+N13</f>
        <v>7733139897.3999996</v>
      </c>
      <c r="R13" s="23">
        <v>0</v>
      </c>
      <c r="S13" s="23">
        <v>1956475367</v>
      </c>
      <c r="T13" s="24">
        <v>2577713299.1333332</v>
      </c>
      <c r="U13" s="25">
        <f t="shared" si="2"/>
        <v>0</v>
      </c>
      <c r="V13" s="25">
        <f t="shared" si="3"/>
        <v>1956475367</v>
      </c>
      <c r="W13" s="25">
        <f t="shared" si="4"/>
        <v>10310853196.533333</v>
      </c>
      <c r="X13" s="26">
        <v>0</v>
      </c>
      <c r="Y13" s="26"/>
      <c r="Z13" s="27">
        <v>2577713299.1333332</v>
      </c>
      <c r="AA13" s="27"/>
      <c r="AB13" s="25">
        <f t="shared" si="5"/>
        <v>0</v>
      </c>
      <c r="AC13" s="25">
        <f t="shared" si="6"/>
        <v>1956475367</v>
      </c>
      <c r="AD13" s="25">
        <f t="shared" si="7"/>
        <v>12888566495.666666</v>
      </c>
      <c r="AE13" s="26">
        <v>0</v>
      </c>
      <c r="AF13" s="26">
        <v>0</v>
      </c>
      <c r="AG13" s="26">
        <v>2577713299.1333332</v>
      </c>
      <c r="AH13" s="25">
        <f t="shared" si="8"/>
        <v>0</v>
      </c>
      <c r="AI13" s="25">
        <f t="shared" si="9"/>
        <v>1956475367</v>
      </c>
      <c r="AJ13" s="25">
        <f t="shared" si="10"/>
        <v>15466279794.799999</v>
      </c>
      <c r="AK13" s="26">
        <v>0</v>
      </c>
      <c r="AL13" s="26">
        <v>0</v>
      </c>
      <c r="AM13" s="27">
        <v>11643514389.266666</v>
      </c>
      <c r="AN13" s="25">
        <f t="shared" si="11"/>
        <v>0</v>
      </c>
      <c r="AO13" s="25">
        <f t="shared" si="12"/>
        <v>1956475367</v>
      </c>
      <c r="AP13" s="25">
        <f t="shared" si="13"/>
        <v>27109794184.066666</v>
      </c>
      <c r="AQ13" s="26">
        <v>0</v>
      </c>
      <c r="AR13" s="26">
        <v>0</v>
      </c>
      <c r="AS13" s="27">
        <v>2577713299.1333332</v>
      </c>
      <c r="AT13" s="25">
        <f t="shared" si="14"/>
        <v>0</v>
      </c>
      <c r="AU13" s="25">
        <f t="shared" si="15"/>
        <v>1956475367</v>
      </c>
      <c r="AV13" s="25">
        <f t="shared" si="16"/>
        <v>29687507483.199997</v>
      </c>
      <c r="AW13" s="26">
        <v>0</v>
      </c>
      <c r="AX13" s="26">
        <v>0</v>
      </c>
      <c r="AY13" s="27">
        <f>2577713299.13333+79275498</f>
        <v>2656988797.1333299</v>
      </c>
      <c r="AZ13" s="25">
        <f t="shared" si="17"/>
        <v>0</v>
      </c>
      <c r="BA13" s="25">
        <f t="shared" si="18"/>
        <v>1956475367</v>
      </c>
      <c r="BB13" s="25">
        <f t="shared" si="19"/>
        <v>32344496280.333328</v>
      </c>
      <c r="BC13" s="28">
        <v>0</v>
      </c>
      <c r="BD13" s="28">
        <v>0</v>
      </c>
      <c r="BE13" s="27">
        <v>2577713299.1333332</v>
      </c>
      <c r="BF13" s="25">
        <f t="shared" si="20"/>
        <v>0</v>
      </c>
      <c r="BG13" s="25">
        <f t="shared" si="21"/>
        <v>1956475367</v>
      </c>
      <c r="BH13" s="25">
        <f t="shared" si="22"/>
        <v>34922209579.46666</v>
      </c>
      <c r="BI13" s="28">
        <v>0</v>
      </c>
      <c r="BJ13" s="28">
        <v>0</v>
      </c>
      <c r="BK13" s="27">
        <v>3435823603.1333299</v>
      </c>
      <c r="BL13" s="25">
        <f t="shared" si="29"/>
        <v>0</v>
      </c>
      <c r="BM13" s="25">
        <f t="shared" si="30"/>
        <v>1956475367</v>
      </c>
      <c r="BN13" s="25">
        <f t="shared" si="31"/>
        <v>38358033182.599991</v>
      </c>
      <c r="BO13" s="23">
        <v>0</v>
      </c>
      <c r="BP13" s="27">
        <v>0</v>
      </c>
      <c r="BQ13" s="27">
        <v>2577713299.1333332</v>
      </c>
      <c r="BR13" s="25">
        <f t="shared" si="23"/>
        <v>0</v>
      </c>
      <c r="BS13" s="25">
        <f t="shared" si="24"/>
        <v>1956475367</v>
      </c>
      <c r="BT13" s="25">
        <f t="shared" si="25"/>
        <v>40935746481.733322</v>
      </c>
      <c r="BU13" s="23">
        <v>0</v>
      </c>
      <c r="BV13" s="23"/>
      <c r="BW13" s="27"/>
      <c r="BX13" s="27">
        <v>5155426600</v>
      </c>
      <c r="BY13" s="25">
        <f t="shared" si="26"/>
        <v>0</v>
      </c>
      <c r="BZ13" s="25">
        <f t="shared" si="27"/>
        <v>1956475367</v>
      </c>
      <c r="CA13" s="25">
        <f t="shared" si="28"/>
        <v>46091173081.733322</v>
      </c>
    </row>
    <row r="14" spans="1:79" ht="12.75">
      <c r="A14" s="18"/>
      <c r="B14" s="31">
        <v>860523694</v>
      </c>
      <c r="C14" s="18">
        <v>823600000</v>
      </c>
      <c r="D14" s="21" t="s">
        <v>57</v>
      </c>
      <c r="E14" s="30" t="s">
        <v>58</v>
      </c>
      <c r="F14" s="23">
        <v>0</v>
      </c>
      <c r="G14" s="23">
        <v>0</v>
      </c>
      <c r="H14" s="24">
        <v>0</v>
      </c>
      <c r="I14" s="25">
        <v>0</v>
      </c>
      <c r="J14" s="25">
        <f t="shared" si="32"/>
        <v>0</v>
      </c>
      <c r="K14" s="25">
        <v>0</v>
      </c>
      <c r="L14" s="23">
        <v>0</v>
      </c>
      <c r="M14" s="23">
        <v>0</v>
      </c>
      <c r="N14" s="24">
        <v>0</v>
      </c>
      <c r="O14" s="25">
        <v>0</v>
      </c>
      <c r="P14" s="25">
        <f t="shared" si="33"/>
        <v>0</v>
      </c>
      <c r="Q14" s="25">
        <v>0</v>
      </c>
      <c r="R14" s="23">
        <v>0</v>
      </c>
      <c r="S14" s="23">
        <v>0</v>
      </c>
      <c r="T14" s="24">
        <v>0</v>
      </c>
      <c r="U14" s="25">
        <f t="shared" si="2"/>
        <v>0</v>
      </c>
      <c r="V14" s="25">
        <f t="shared" si="3"/>
        <v>0</v>
      </c>
      <c r="W14" s="25">
        <f t="shared" si="4"/>
        <v>0</v>
      </c>
      <c r="X14" s="26">
        <v>0</v>
      </c>
      <c r="Y14" s="26"/>
      <c r="Z14" s="27">
        <v>0</v>
      </c>
      <c r="AA14" s="27"/>
      <c r="AB14" s="25">
        <f t="shared" si="5"/>
        <v>0</v>
      </c>
      <c r="AC14" s="25">
        <f t="shared" si="6"/>
        <v>0</v>
      </c>
      <c r="AD14" s="25">
        <f t="shared" si="7"/>
        <v>0</v>
      </c>
      <c r="AE14" s="26">
        <v>0</v>
      </c>
      <c r="AF14" s="26">
        <v>0</v>
      </c>
      <c r="AG14" s="26">
        <v>0</v>
      </c>
      <c r="AH14" s="25">
        <f t="shared" si="8"/>
        <v>0</v>
      </c>
      <c r="AI14" s="25">
        <f t="shared" si="9"/>
        <v>0</v>
      </c>
      <c r="AJ14" s="25">
        <f t="shared" si="10"/>
        <v>0</v>
      </c>
      <c r="AK14" s="26">
        <v>0</v>
      </c>
      <c r="AL14" s="26">
        <v>0</v>
      </c>
      <c r="AM14" s="27">
        <v>0</v>
      </c>
      <c r="AN14" s="25">
        <f t="shared" si="11"/>
        <v>0</v>
      </c>
      <c r="AO14" s="25">
        <f t="shared" si="12"/>
        <v>0</v>
      </c>
      <c r="AP14" s="25">
        <f t="shared" si="13"/>
        <v>0</v>
      </c>
      <c r="AQ14" s="26">
        <v>0</v>
      </c>
      <c r="AR14" s="26">
        <v>0</v>
      </c>
      <c r="AS14" s="27">
        <v>0</v>
      </c>
      <c r="AT14" s="25">
        <f t="shared" si="14"/>
        <v>0</v>
      </c>
      <c r="AU14" s="25">
        <f t="shared" si="15"/>
        <v>0</v>
      </c>
      <c r="AV14" s="25">
        <f t="shared" si="16"/>
        <v>0</v>
      </c>
      <c r="AW14" s="26">
        <v>0</v>
      </c>
      <c r="AX14" s="26">
        <v>0</v>
      </c>
      <c r="AY14" s="27">
        <v>0</v>
      </c>
      <c r="AZ14" s="25">
        <f t="shared" si="17"/>
        <v>0</v>
      </c>
      <c r="BA14" s="25">
        <f t="shared" si="18"/>
        <v>0</v>
      </c>
      <c r="BB14" s="25">
        <f t="shared" si="19"/>
        <v>0</v>
      </c>
      <c r="BC14" s="28">
        <v>0</v>
      </c>
      <c r="BD14" s="28">
        <v>0</v>
      </c>
      <c r="BE14" s="27">
        <v>0</v>
      </c>
      <c r="BF14" s="25">
        <f t="shared" si="20"/>
        <v>0</v>
      </c>
      <c r="BG14" s="25">
        <f t="shared" si="21"/>
        <v>0</v>
      </c>
      <c r="BH14" s="25">
        <f t="shared" si="22"/>
        <v>0</v>
      </c>
      <c r="BI14" s="28">
        <v>0</v>
      </c>
      <c r="BJ14" s="28">
        <v>0</v>
      </c>
      <c r="BK14" s="27">
        <v>0</v>
      </c>
      <c r="BL14" s="25">
        <f t="shared" si="29"/>
        <v>0</v>
      </c>
      <c r="BM14" s="25">
        <f t="shared" si="30"/>
        <v>0</v>
      </c>
      <c r="BN14" s="25">
        <f t="shared" si="31"/>
        <v>0</v>
      </c>
      <c r="BO14" s="23">
        <v>0</v>
      </c>
      <c r="BP14" s="27">
        <v>0</v>
      </c>
      <c r="BQ14" s="27">
        <v>0</v>
      </c>
      <c r="BR14" s="25">
        <f t="shared" si="23"/>
        <v>0</v>
      </c>
      <c r="BS14" s="25">
        <f t="shared" si="24"/>
        <v>0</v>
      </c>
      <c r="BT14" s="25">
        <f t="shared" si="25"/>
        <v>0</v>
      </c>
      <c r="BU14" s="23">
        <v>0</v>
      </c>
      <c r="BV14" s="23"/>
      <c r="BW14" s="27"/>
      <c r="BX14" s="27">
        <v>0</v>
      </c>
      <c r="BY14" s="25">
        <f t="shared" si="26"/>
        <v>0</v>
      </c>
      <c r="BZ14" s="25">
        <f t="shared" si="27"/>
        <v>0</v>
      </c>
      <c r="CA14" s="25">
        <f t="shared" si="28"/>
        <v>0</v>
      </c>
    </row>
    <row r="15" spans="1:79" ht="12.75">
      <c r="A15" s="18">
        <v>8900004328</v>
      </c>
      <c r="B15" s="31">
        <v>890000432</v>
      </c>
      <c r="C15" s="18">
        <v>126663000</v>
      </c>
      <c r="D15" s="21" t="s">
        <v>59</v>
      </c>
      <c r="E15" s="22" t="s">
        <v>60</v>
      </c>
      <c r="F15" s="23">
        <v>0</v>
      </c>
      <c r="G15" s="23">
        <v>0</v>
      </c>
      <c r="H15" s="24">
        <v>3138517729.1333332</v>
      </c>
      <c r="I15" s="25">
        <f t="shared" ref="I15:I52" si="34">F15</f>
        <v>0</v>
      </c>
      <c r="J15" s="25">
        <f t="shared" si="32"/>
        <v>0</v>
      </c>
      <c r="K15" s="25">
        <f t="shared" ref="K15:K54" si="35">H15</f>
        <v>3138517729.1333332</v>
      </c>
      <c r="L15" s="23">
        <v>0</v>
      </c>
      <c r="M15" s="23">
        <v>0</v>
      </c>
      <c r="N15" s="24">
        <v>6277035458.2666664</v>
      </c>
      <c r="O15" s="25">
        <f t="shared" ref="O15:O54" si="36">+I15+L15</f>
        <v>0</v>
      </c>
      <c r="P15" s="25">
        <f t="shared" si="33"/>
        <v>0</v>
      </c>
      <c r="Q15" s="25">
        <f t="shared" ref="Q15:Q54" si="37">+K15+N15</f>
        <v>9415553187.3999996</v>
      </c>
      <c r="R15" s="23">
        <v>0</v>
      </c>
      <c r="S15" s="23">
        <v>0</v>
      </c>
      <c r="T15" s="24">
        <v>3138517729.1333332</v>
      </c>
      <c r="U15" s="25">
        <f t="shared" si="2"/>
        <v>0</v>
      </c>
      <c r="V15" s="25">
        <f t="shared" si="3"/>
        <v>0</v>
      </c>
      <c r="W15" s="25">
        <f t="shared" si="4"/>
        <v>12554070916.533333</v>
      </c>
      <c r="X15" s="26">
        <v>0</v>
      </c>
      <c r="Y15" s="26"/>
      <c r="Z15" s="27">
        <v>3138517729.1333332</v>
      </c>
      <c r="AA15" s="27"/>
      <c r="AB15" s="25">
        <f t="shared" si="5"/>
        <v>0</v>
      </c>
      <c r="AC15" s="25">
        <f t="shared" si="6"/>
        <v>0</v>
      </c>
      <c r="AD15" s="25">
        <f t="shared" si="7"/>
        <v>15692588645.666666</v>
      </c>
      <c r="AE15" s="26">
        <v>0</v>
      </c>
      <c r="AF15" s="26">
        <v>0</v>
      </c>
      <c r="AG15" s="26">
        <v>3138517729.1333332</v>
      </c>
      <c r="AH15" s="25">
        <f t="shared" si="8"/>
        <v>0</v>
      </c>
      <c r="AI15" s="25">
        <f t="shared" si="9"/>
        <v>0</v>
      </c>
      <c r="AJ15" s="25">
        <f t="shared" si="10"/>
        <v>18831106374.799999</v>
      </c>
      <c r="AK15" s="26">
        <v>0</v>
      </c>
      <c r="AL15" s="26">
        <v>0</v>
      </c>
      <c r="AM15" s="27">
        <v>7226568761.2666664</v>
      </c>
      <c r="AN15" s="25">
        <f t="shared" si="11"/>
        <v>0</v>
      </c>
      <c r="AO15" s="25">
        <f t="shared" si="12"/>
        <v>0</v>
      </c>
      <c r="AP15" s="25">
        <f t="shared" si="13"/>
        <v>26057675136.066666</v>
      </c>
      <c r="AQ15" s="26">
        <v>0</v>
      </c>
      <c r="AR15" s="26">
        <v>0</v>
      </c>
      <c r="AS15" s="27">
        <v>3138517729.1333332</v>
      </c>
      <c r="AT15" s="25">
        <f t="shared" si="14"/>
        <v>0</v>
      </c>
      <c r="AU15" s="25">
        <f t="shared" si="15"/>
        <v>0</v>
      </c>
      <c r="AV15" s="25">
        <f t="shared" si="16"/>
        <v>29196192865.199997</v>
      </c>
      <c r="AW15" s="26">
        <v>0</v>
      </c>
      <c r="AX15" s="26">
        <v>0</v>
      </c>
      <c r="AY15" s="27">
        <v>3138517729.1333332</v>
      </c>
      <c r="AZ15" s="25">
        <f t="shared" si="17"/>
        <v>0</v>
      </c>
      <c r="BA15" s="25">
        <f t="shared" si="18"/>
        <v>0</v>
      </c>
      <c r="BB15" s="25">
        <f t="shared" si="19"/>
        <v>32334710594.333328</v>
      </c>
      <c r="BC15" s="28">
        <v>0</v>
      </c>
      <c r="BD15" s="28">
        <v>0</v>
      </c>
      <c r="BE15" s="27">
        <v>3138517729.1333332</v>
      </c>
      <c r="BF15" s="25">
        <f t="shared" si="20"/>
        <v>0</v>
      </c>
      <c r="BG15" s="25">
        <f t="shared" si="21"/>
        <v>0</v>
      </c>
      <c r="BH15" s="25">
        <f t="shared" si="22"/>
        <v>35473228323.46666</v>
      </c>
      <c r="BI15" s="28">
        <v>0</v>
      </c>
      <c r="BJ15" s="28">
        <v>0</v>
      </c>
      <c r="BK15" s="27">
        <v>4281477634.1333299</v>
      </c>
      <c r="BL15" s="25">
        <f t="shared" si="29"/>
        <v>0</v>
      </c>
      <c r="BM15" s="25">
        <f t="shared" si="30"/>
        <v>0</v>
      </c>
      <c r="BN15" s="25">
        <f t="shared" si="31"/>
        <v>39754705957.599991</v>
      </c>
      <c r="BO15" s="23">
        <v>0</v>
      </c>
      <c r="BP15" s="27">
        <v>0</v>
      </c>
      <c r="BQ15" s="27">
        <v>3138517729.1333332</v>
      </c>
      <c r="BR15" s="25">
        <f t="shared" si="23"/>
        <v>0</v>
      </c>
      <c r="BS15" s="25">
        <f t="shared" si="24"/>
        <v>0</v>
      </c>
      <c r="BT15" s="25">
        <f t="shared" si="25"/>
        <v>42893223686.733322</v>
      </c>
      <c r="BU15" s="23">
        <v>0</v>
      </c>
      <c r="BV15" s="23"/>
      <c r="BW15" s="27"/>
      <c r="BX15" s="27">
        <v>6277035460</v>
      </c>
      <c r="BY15" s="25">
        <f t="shared" si="26"/>
        <v>0</v>
      </c>
      <c r="BZ15" s="25">
        <f t="shared" si="27"/>
        <v>0</v>
      </c>
      <c r="CA15" s="25">
        <f t="shared" si="28"/>
        <v>49170259146.733322</v>
      </c>
    </row>
    <row r="16" spans="1:79" ht="12.75">
      <c r="A16" s="18">
        <v>8901022573</v>
      </c>
      <c r="B16" s="31">
        <v>890102257</v>
      </c>
      <c r="C16" s="18">
        <v>121708000</v>
      </c>
      <c r="D16" s="21" t="s">
        <v>61</v>
      </c>
      <c r="E16" s="22" t="s">
        <v>62</v>
      </c>
      <c r="F16" s="23">
        <v>0</v>
      </c>
      <c r="G16" s="23">
        <v>0</v>
      </c>
      <c r="H16" s="24">
        <v>6428016454.8666668</v>
      </c>
      <c r="I16" s="25">
        <f t="shared" si="34"/>
        <v>0</v>
      </c>
      <c r="J16" s="25">
        <f t="shared" si="32"/>
        <v>0</v>
      </c>
      <c r="K16" s="25">
        <f t="shared" si="35"/>
        <v>6428016454.8666668</v>
      </c>
      <c r="L16" s="23">
        <v>0</v>
      </c>
      <c r="M16" s="23">
        <v>0</v>
      </c>
      <c r="N16" s="24">
        <v>12856032909.733334</v>
      </c>
      <c r="O16" s="25">
        <f t="shared" si="36"/>
        <v>0</v>
      </c>
      <c r="P16" s="25">
        <f t="shared" si="33"/>
        <v>0</v>
      </c>
      <c r="Q16" s="25">
        <f t="shared" si="37"/>
        <v>19284049364.599998</v>
      </c>
      <c r="R16" s="23">
        <v>0</v>
      </c>
      <c r="S16" s="23">
        <v>0</v>
      </c>
      <c r="T16" s="24">
        <v>6428016454.8666668</v>
      </c>
      <c r="U16" s="25">
        <f t="shared" si="2"/>
        <v>0</v>
      </c>
      <c r="V16" s="25">
        <f t="shared" si="3"/>
        <v>0</v>
      </c>
      <c r="W16" s="25">
        <f t="shared" si="4"/>
        <v>25712065819.466667</v>
      </c>
      <c r="X16" s="26">
        <v>0</v>
      </c>
      <c r="Y16" s="26"/>
      <c r="Z16" s="27">
        <v>6428016454.8666668</v>
      </c>
      <c r="AA16" s="27"/>
      <c r="AB16" s="25">
        <f t="shared" si="5"/>
        <v>0</v>
      </c>
      <c r="AC16" s="25">
        <f t="shared" si="6"/>
        <v>0</v>
      </c>
      <c r="AD16" s="25">
        <f t="shared" si="7"/>
        <v>32140082274.333336</v>
      </c>
      <c r="AE16" s="26">
        <v>0</v>
      </c>
      <c r="AF16" s="26">
        <v>0</v>
      </c>
      <c r="AG16" s="26">
        <v>6428016454.8666668</v>
      </c>
      <c r="AH16" s="25">
        <f t="shared" si="8"/>
        <v>0</v>
      </c>
      <c r="AI16" s="25">
        <f t="shared" si="9"/>
        <v>0</v>
      </c>
      <c r="AJ16" s="25">
        <f t="shared" si="10"/>
        <v>38568098729.200005</v>
      </c>
      <c r="AK16" s="26">
        <v>0</v>
      </c>
      <c r="AL16" s="26">
        <v>0</v>
      </c>
      <c r="AM16" s="27">
        <v>12886295881.733334</v>
      </c>
      <c r="AN16" s="25">
        <f t="shared" si="11"/>
        <v>0</v>
      </c>
      <c r="AO16" s="25">
        <f t="shared" si="12"/>
        <v>0</v>
      </c>
      <c r="AP16" s="25">
        <f t="shared" si="13"/>
        <v>51454394610.933334</v>
      </c>
      <c r="AQ16" s="26">
        <v>0</v>
      </c>
      <c r="AR16" s="26">
        <v>0</v>
      </c>
      <c r="AS16" s="27">
        <v>6428016454.8666668</v>
      </c>
      <c r="AT16" s="25">
        <f t="shared" si="14"/>
        <v>0</v>
      </c>
      <c r="AU16" s="25">
        <f t="shared" si="15"/>
        <v>0</v>
      </c>
      <c r="AV16" s="25">
        <f t="shared" si="16"/>
        <v>57882411065.800003</v>
      </c>
      <c r="AW16" s="26">
        <v>0</v>
      </c>
      <c r="AX16" s="26">
        <v>0</v>
      </c>
      <c r="AY16" s="27">
        <v>6428016454.8666668</v>
      </c>
      <c r="AZ16" s="25">
        <f t="shared" si="17"/>
        <v>0</v>
      </c>
      <c r="BA16" s="25">
        <f t="shared" si="18"/>
        <v>0</v>
      </c>
      <c r="BB16" s="25">
        <f t="shared" si="19"/>
        <v>64310427520.666672</v>
      </c>
      <c r="BC16" s="28">
        <v>0</v>
      </c>
      <c r="BD16" s="28">
        <v>0</v>
      </c>
      <c r="BE16" s="27">
        <v>6428016454.8666668</v>
      </c>
      <c r="BF16" s="25">
        <f t="shared" si="20"/>
        <v>0</v>
      </c>
      <c r="BG16" s="25">
        <f t="shared" si="21"/>
        <v>0</v>
      </c>
      <c r="BH16" s="25">
        <f t="shared" si="22"/>
        <v>70738443975.53334</v>
      </c>
      <c r="BI16" s="28">
        <v>0</v>
      </c>
      <c r="BJ16" s="28">
        <v>0</v>
      </c>
      <c r="BK16" s="27">
        <v>7578793401.8666697</v>
      </c>
      <c r="BL16" s="25">
        <f t="shared" si="29"/>
        <v>0</v>
      </c>
      <c r="BM16" s="25">
        <f t="shared" si="30"/>
        <v>0</v>
      </c>
      <c r="BN16" s="25">
        <f t="shared" si="31"/>
        <v>78317237377.400009</v>
      </c>
      <c r="BO16" s="23">
        <v>0</v>
      </c>
      <c r="BP16" s="27">
        <v>0</v>
      </c>
      <c r="BQ16" s="27">
        <v>6428016454.8666668</v>
      </c>
      <c r="BR16" s="25">
        <f t="shared" si="23"/>
        <v>0</v>
      </c>
      <c r="BS16" s="25">
        <f t="shared" si="24"/>
        <v>0</v>
      </c>
      <c r="BT16" s="25">
        <f t="shared" si="25"/>
        <v>84745253832.266678</v>
      </c>
      <c r="BU16" s="23">
        <v>0</v>
      </c>
      <c r="BV16" s="23"/>
      <c r="BW16" s="27"/>
      <c r="BX16" s="27">
        <v>12856032908</v>
      </c>
      <c r="BY16" s="25">
        <f t="shared" si="26"/>
        <v>0</v>
      </c>
      <c r="BZ16" s="25">
        <f t="shared" si="27"/>
        <v>0</v>
      </c>
      <c r="CA16" s="25">
        <f t="shared" si="28"/>
        <v>97601286740.266678</v>
      </c>
    </row>
    <row r="17" spans="1:79" ht="12.75">
      <c r="A17" s="18">
        <v>8902012134</v>
      </c>
      <c r="B17" s="31">
        <v>890201213</v>
      </c>
      <c r="C17" s="18">
        <v>128868000</v>
      </c>
      <c r="D17" s="21" t="s">
        <v>63</v>
      </c>
      <c r="E17" s="22" t="s">
        <v>64</v>
      </c>
      <c r="F17" s="23">
        <v>0</v>
      </c>
      <c r="G17" s="23">
        <v>0</v>
      </c>
      <c r="H17" s="24">
        <v>6713349108.5333338</v>
      </c>
      <c r="I17" s="25">
        <f t="shared" si="34"/>
        <v>0</v>
      </c>
      <c r="J17" s="25">
        <f t="shared" si="32"/>
        <v>0</v>
      </c>
      <c r="K17" s="25">
        <f t="shared" si="35"/>
        <v>6713349108.5333338</v>
      </c>
      <c r="L17" s="23">
        <v>0</v>
      </c>
      <c r="M17" s="23">
        <v>0</v>
      </c>
      <c r="N17" s="24">
        <v>13426698217.066668</v>
      </c>
      <c r="O17" s="25">
        <f t="shared" si="36"/>
        <v>0</v>
      </c>
      <c r="P17" s="25">
        <f t="shared" si="33"/>
        <v>0</v>
      </c>
      <c r="Q17" s="25">
        <f t="shared" si="37"/>
        <v>20140047325.600002</v>
      </c>
      <c r="R17" s="23">
        <v>0</v>
      </c>
      <c r="S17" s="23">
        <v>0</v>
      </c>
      <c r="T17" s="24">
        <v>6713349108.5333338</v>
      </c>
      <c r="U17" s="25">
        <f t="shared" si="2"/>
        <v>0</v>
      </c>
      <c r="V17" s="25">
        <f t="shared" si="3"/>
        <v>0</v>
      </c>
      <c r="W17" s="25">
        <f t="shared" si="4"/>
        <v>26853396434.133335</v>
      </c>
      <c r="X17" s="26">
        <v>0</v>
      </c>
      <c r="Y17" s="26"/>
      <c r="Z17" s="27">
        <v>6713349108.5333338</v>
      </c>
      <c r="AA17" s="27"/>
      <c r="AB17" s="25">
        <f t="shared" si="5"/>
        <v>0</v>
      </c>
      <c r="AC17" s="25">
        <f t="shared" si="6"/>
        <v>0</v>
      </c>
      <c r="AD17" s="25">
        <f t="shared" si="7"/>
        <v>33566745542.666668</v>
      </c>
      <c r="AE17" s="26">
        <v>0</v>
      </c>
      <c r="AF17" s="26">
        <v>0</v>
      </c>
      <c r="AG17" s="26">
        <v>6713349108.5333338</v>
      </c>
      <c r="AH17" s="25">
        <f t="shared" si="8"/>
        <v>0</v>
      </c>
      <c r="AI17" s="25">
        <f t="shared" si="9"/>
        <v>0</v>
      </c>
      <c r="AJ17" s="25">
        <f t="shared" si="10"/>
        <v>40280094651.200005</v>
      </c>
      <c r="AK17" s="26">
        <v>0</v>
      </c>
      <c r="AL17" s="26">
        <v>0</v>
      </c>
      <c r="AM17" s="27">
        <v>13783090278.066668</v>
      </c>
      <c r="AN17" s="25">
        <f t="shared" si="11"/>
        <v>0</v>
      </c>
      <c r="AO17" s="25">
        <f t="shared" si="12"/>
        <v>0</v>
      </c>
      <c r="AP17" s="25">
        <f t="shared" si="13"/>
        <v>54063184929.26667</v>
      </c>
      <c r="AQ17" s="26">
        <v>0</v>
      </c>
      <c r="AR17" s="26">
        <v>0</v>
      </c>
      <c r="AS17" s="27">
        <v>6713349108.5333338</v>
      </c>
      <c r="AT17" s="25">
        <f t="shared" si="14"/>
        <v>0</v>
      </c>
      <c r="AU17" s="25">
        <f t="shared" si="15"/>
        <v>0</v>
      </c>
      <c r="AV17" s="25">
        <f t="shared" si="16"/>
        <v>60776534037.800003</v>
      </c>
      <c r="AW17" s="26">
        <v>0</v>
      </c>
      <c r="AX17" s="26">
        <v>0</v>
      </c>
      <c r="AY17" s="27">
        <v>6713349108.5333338</v>
      </c>
      <c r="AZ17" s="25">
        <f t="shared" si="17"/>
        <v>0</v>
      </c>
      <c r="BA17" s="25">
        <f t="shared" si="18"/>
        <v>0</v>
      </c>
      <c r="BB17" s="25">
        <f t="shared" si="19"/>
        <v>67489883146.333336</v>
      </c>
      <c r="BC17" s="28">
        <v>0</v>
      </c>
      <c r="BD17" s="28">
        <v>0</v>
      </c>
      <c r="BE17" s="27">
        <v>6713349108.5333338</v>
      </c>
      <c r="BF17" s="25">
        <f t="shared" si="20"/>
        <v>0</v>
      </c>
      <c r="BG17" s="25">
        <f t="shared" si="21"/>
        <v>0</v>
      </c>
      <c r="BH17" s="25">
        <f t="shared" si="22"/>
        <v>74203232254.866669</v>
      </c>
      <c r="BI17" s="28">
        <v>0</v>
      </c>
      <c r="BJ17" s="28">
        <v>0</v>
      </c>
      <c r="BK17" s="27">
        <v>7954874647.53333</v>
      </c>
      <c r="BL17" s="25">
        <f t="shared" si="29"/>
        <v>0</v>
      </c>
      <c r="BM17" s="25">
        <f t="shared" si="30"/>
        <v>0</v>
      </c>
      <c r="BN17" s="25">
        <f t="shared" si="31"/>
        <v>82158106902.399994</v>
      </c>
      <c r="BO17" s="23">
        <v>0</v>
      </c>
      <c r="BP17" s="27">
        <v>0</v>
      </c>
      <c r="BQ17" s="27">
        <v>6713349108.5333338</v>
      </c>
      <c r="BR17" s="25">
        <f t="shared" si="23"/>
        <v>0</v>
      </c>
      <c r="BS17" s="25">
        <f t="shared" si="24"/>
        <v>0</v>
      </c>
      <c r="BT17" s="25">
        <f t="shared" si="25"/>
        <v>88871456010.933334</v>
      </c>
      <c r="BU17" s="23">
        <v>0</v>
      </c>
      <c r="BV17" s="23"/>
      <c r="BW17" s="27"/>
      <c r="BX17" s="27">
        <v>13426698213</v>
      </c>
      <c r="BY17" s="25">
        <f t="shared" si="26"/>
        <v>0</v>
      </c>
      <c r="BZ17" s="25">
        <f t="shared" si="27"/>
        <v>0</v>
      </c>
      <c r="CA17" s="25">
        <f t="shared" si="28"/>
        <v>102298154223.93333</v>
      </c>
    </row>
    <row r="18" spans="1:79" ht="12.75">
      <c r="A18" s="18">
        <v>8903990106</v>
      </c>
      <c r="B18" s="31">
        <v>890399010</v>
      </c>
      <c r="C18" s="18">
        <v>120676000</v>
      </c>
      <c r="D18" s="21" t="s">
        <v>65</v>
      </c>
      <c r="E18" s="22" t="s">
        <v>66</v>
      </c>
      <c r="F18" s="23">
        <v>0</v>
      </c>
      <c r="G18" s="23">
        <v>0</v>
      </c>
      <c r="H18" s="24">
        <v>12623901979.333334</v>
      </c>
      <c r="I18" s="25">
        <f t="shared" si="34"/>
        <v>0</v>
      </c>
      <c r="J18" s="25">
        <f t="shared" si="32"/>
        <v>0</v>
      </c>
      <c r="K18" s="25">
        <f t="shared" si="35"/>
        <v>12623901979.333334</v>
      </c>
      <c r="L18" s="23">
        <v>0</v>
      </c>
      <c r="M18" s="23">
        <v>0</v>
      </c>
      <c r="N18" s="24">
        <v>25247803958.666668</v>
      </c>
      <c r="O18" s="25">
        <f t="shared" si="36"/>
        <v>0</v>
      </c>
      <c r="P18" s="25">
        <f t="shared" si="33"/>
        <v>0</v>
      </c>
      <c r="Q18" s="25">
        <f t="shared" si="37"/>
        <v>37871705938</v>
      </c>
      <c r="R18" s="23">
        <v>0</v>
      </c>
      <c r="S18" s="23">
        <v>0</v>
      </c>
      <c r="T18" s="24">
        <v>12623901979.333334</v>
      </c>
      <c r="U18" s="25">
        <f t="shared" si="2"/>
        <v>0</v>
      </c>
      <c r="V18" s="25">
        <f t="shared" si="3"/>
        <v>0</v>
      </c>
      <c r="W18" s="25">
        <f t="shared" si="4"/>
        <v>50495607917.333336</v>
      </c>
      <c r="X18" s="26">
        <v>0</v>
      </c>
      <c r="Y18" s="26"/>
      <c r="Z18" s="27">
        <v>12623901979.333334</v>
      </c>
      <c r="AA18" s="27"/>
      <c r="AB18" s="25">
        <f t="shared" si="5"/>
        <v>0</v>
      </c>
      <c r="AC18" s="25">
        <f t="shared" si="6"/>
        <v>0</v>
      </c>
      <c r="AD18" s="25">
        <f t="shared" si="7"/>
        <v>63119509896.666672</v>
      </c>
      <c r="AE18" s="26">
        <v>0</v>
      </c>
      <c r="AF18" s="26">
        <v>0</v>
      </c>
      <c r="AG18" s="26">
        <v>12623901979.333334</v>
      </c>
      <c r="AH18" s="25">
        <v>0</v>
      </c>
      <c r="AI18" s="25">
        <f t="shared" ref="AI18:AI54" si="38">+AC18+AF18</f>
        <v>0</v>
      </c>
      <c r="AJ18" s="25">
        <f t="shared" ref="AJ18:AJ54" si="39">+AD18+AG18</f>
        <v>75743411876</v>
      </c>
      <c r="AK18" s="26">
        <v>0</v>
      </c>
      <c r="AL18" s="26">
        <v>0</v>
      </c>
      <c r="AM18" s="27">
        <v>25889314180.666668</v>
      </c>
      <c r="AN18" s="25">
        <v>0</v>
      </c>
      <c r="AO18" s="25">
        <f t="shared" ref="AO18:AO54" si="40">+AI18+AL18</f>
        <v>0</v>
      </c>
      <c r="AP18" s="25">
        <f t="shared" ref="AP18:AP54" si="41">+AJ18+AM18</f>
        <v>101632726056.66667</v>
      </c>
      <c r="AQ18" s="26">
        <v>0</v>
      </c>
      <c r="AR18" s="26">
        <v>0</v>
      </c>
      <c r="AS18" s="27">
        <v>12623901979.333334</v>
      </c>
      <c r="AT18" s="25">
        <v>0</v>
      </c>
      <c r="AU18" s="25">
        <f t="shared" ref="AU18:AU54" si="42">+AO18+AR18</f>
        <v>0</v>
      </c>
      <c r="AV18" s="25">
        <f t="shared" ref="AV18:AV54" si="43">+AP18+AS18</f>
        <v>114256628036</v>
      </c>
      <c r="AW18" s="26">
        <v>0</v>
      </c>
      <c r="AX18" s="26">
        <v>0</v>
      </c>
      <c r="AY18" s="27">
        <v>12623901979.333334</v>
      </c>
      <c r="AZ18" s="25">
        <v>0</v>
      </c>
      <c r="BA18" s="25">
        <f t="shared" ref="BA18:BA54" si="44">+AU18+AX18</f>
        <v>0</v>
      </c>
      <c r="BB18" s="25">
        <f t="shared" ref="BB18:BB54" si="45">+AV18+AY18</f>
        <v>126880530015.33333</v>
      </c>
      <c r="BC18" s="28">
        <v>0</v>
      </c>
      <c r="BD18" s="28">
        <v>0</v>
      </c>
      <c r="BE18" s="27">
        <v>12623901979.333334</v>
      </c>
      <c r="BF18" s="25">
        <f t="shared" si="20"/>
        <v>0</v>
      </c>
      <c r="BG18" s="25">
        <f t="shared" si="21"/>
        <v>0</v>
      </c>
      <c r="BH18" s="25">
        <f t="shared" si="22"/>
        <v>139504431994.66666</v>
      </c>
      <c r="BI18" s="28">
        <v>0</v>
      </c>
      <c r="BJ18" s="28">
        <v>0</v>
      </c>
      <c r="BK18" s="27">
        <v>13914290596.3333</v>
      </c>
      <c r="BL18" s="25">
        <f t="shared" si="29"/>
        <v>0</v>
      </c>
      <c r="BM18" s="25">
        <f t="shared" si="30"/>
        <v>0</v>
      </c>
      <c r="BN18" s="25">
        <f t="shared" si="31"/>
        <v>153418722590.99997</v>
      </c>
      <c r="BO18" s="23">
        <v>0</v>
      </c>
      <c r="BP18" s="27">
        <v>0</v>
      </c>
      <c r="BQ18" s="27">
        <v>12623901979.333334</v>
      </c>
      <c r="BR18" s="25">
        <f t="shared" si="23"/>
        <v>0</v>
      </c>
      <c r="BS18" s="25">
        <f t="shared" si="24"/>
        <v>0</v>
      </c>
      <c r="BT18" s="25">
        <f t="shared" si="25"/>
        <v>166042624570.33331</v>
      </c>
      <c r="BU18" s="23">
        <v>0</v>
      </c>
      <c r="BV18" s="23"/>
      <c r="BW18" s="27"/>
      <c r="BX18" s="27">
        <v>25247803961</v>
      </c>
      <c r="BY18" s="25">
        <f t="shared" si="26"/>
        <v>0</v>
      </c>
      <c r="BZ18" s="25">
        <f t="shared" si="27"/>
        <v>0</v>
      </c>
      <c r="CA18" s="25">
        <f t="shared" si="28"/>
        <v>191290428531.33331</v>
      </c>
    </row>
    <row r="19" spans="1:79" ht="12.75">
      <c r="A19" s="18">
        <v>8904801235</v>
      </c>
      <c r="B19" s="31">
        <v>890480123</v>
      </c>
      <c r="C19" s="18">
        <v>122613000</v>
      </c>
      <c r="D19" s="21" t="s">
        <v>67</v>
      </c>
      <c r="E19" s="30" t="s">
        <v>68</v>
      </c>
      <c r="F19" s="23">
        <v>0</v>
      </c>
      <c r="G19" s="23">
        <v>0</v>
      </c>
      <c r="H19" s="24">
        <v>4446531835.3999996</v>
      </c>
      <c r="I19" s="25">
        <f t="shared" si="34"/>
        <v>0</v>
      </c>
      <c r="J19" s="25">
        <f t="shared" si="32"/>
        <v>0</v>
      </c>
      <c r="K19" s="25">
        <f t="shared" si="35"/>
        <v>4446531835.3999996</v>
      </c>
      <c r="L19" s="23">
        <v>0</v>
      </c>
      <c r="M19" s="23">
        <v>0</v>
      </c>
      <c r="N19" s="24">
        <v>8893063670.7999992</v>
      </c>
      <c r="O19" s="25">
        <f t="shared" si="36"/>
        <v>0</v>
      </c>
      <c r="P19" s="25">
        <f t="shared" si="33"/>
        <v>0</v>
      </c>
      <c r="Q19" s="25">
        <f t="shared" si="37"/>
        <v>13339595506.199999</v>
      </c>
      <c r="R19" s="23">
        <v>0</v>
      </c>
      <c r="S19" s="23">
        <v>0</v>
      </c>
      <c r="T19" s="24">
        <v>4446531835.3999996</v>
      </c>
      <c r="U19" s="25">
        <f t="shared" si="2"/>
        <v>0</v>
      </c>
      <c r="V19" s="25">
        <f t="shared" si="3"/>
        <v>0</v>
      </c>
      <c r="W19" s="25">
        <f t="shared" si="4"/>
        <v>17786127341.599998</v>
      </c>
      <c r="X19" s="26">
        <v>0</v>
      </c>
      <c r="Y19" s="26"/>
      <c r="Z19" s="27">
        <v>4446531835.3999996</v>
      </c>
      <c r="AA19" s="27"/>
      <c r="AB19" s="25">
        <f t="shared" si="5"/>
        <v>0</v>
      </c>
      <c r="AC19" s="25">
        <f t="shared" si="6"/>
        <v>0</v>
      </c>
      <c r="AD19" s="25">
        <f t="shared" si="7"/>
        <v>22232659177</v>
      </c>
      <c r="AE19" s="26">
        <v>0</v>
      </c>
      <c r="AF19" s="26">
        <v>0</v>
      </c>
      <c r="AG19" s="26">
        <v>4446531835.3999996</v>
      </c>
      <c r="AH19" s="25">
        <f t="shared" ref="AH19:AH54" si="46">+AB19+AE19</f>
        <v>0</v>
      </c>
      <c r="AI19" s="25">
        <f t="shared" si="38"/>
        <v>0</v>
      </c>
      <c r="AJ19" s="25">
        <f t="shared" si="39"/>
        <v>26679191012.400002</v>
      </c>
      <c r="AK19" s="26">
        <v>0</v>
      </c>
      <c r="AL19" s="26">
        <v>0</v>
      </c>
      <c r="AM19" s="27">
        <v>9447160170.7999992</v>
      </c>
      <c r="AN19" s="25">
        <f t="shared" ref="AN19:AN54" si="47">+AH19+AK19</f>
        <v>0</v>
      </c>
      <c r="AO19" s="25">
        <f t="shared" si="40"/>
        <v>0</v>
      </c>
      <c r="AP19" s="25">
        <f t="shared" si="41"/>
        <v>36126351183.199997</v>
      </c>
      <c r="AQ19" s="26">
        <v>0</v>
      </c>
      <c r="AR19" s="26">
        <v>0</v>
      </c>
      <c r="AS19" s="27">
        <v>4446531835.3999996</v>
      </c>
      <c r="AT19" s="25">
        <f t="shared" ref="AT19:AT54" si="48">+AN19+AQ19</f>
        <v>0</v>
      </c>
      <c r="AU19" s="25">
        <f t="shared" si="42"/>
        <v>0</v>
      </c>
      <c r="AV19" s="25">
        <f t="shared" si="43"/>
        <v>40572883018.599998</v>
      </c>
      <c r="AW19" s="26">
        <v>0</v>
      </c>
      <c r="AX19" s="26">
        <v>0</v>
      </c>
      <c r="AY19" s="27">
        <v>4446531835.3999996</v>
      </c>
      <c r="AZ19" s="25">
        <f t="shared" ref="AZ19:AZ54" si="49">+AT19+AW19</f>
        <v>0</v>
      </c>
      <c r="BA19" s="25">
        <f t="shared" si="44"/>
        <v>0</v>
      </c>
      <c r="BB19" s="25">
        <f t="shared" si="45"/>
        <v>45019414854</v>
      </c>
      <c r="BC19" s="28">
        <v>0</v>
      </c>
      <c r="BD19" s="28">
        <v>0</v>
      </c>
      <c r="BE19" s="27">
        <v>4446531835.3999996</v>
      </c>
      <c r="BF19" s="25">
        <f t="shared" si="20"/>
        <v>0</v>
      </c>
      <c r="BG19" s="25">
        <f t="shared" si="21"/>
        <v>0</v>
      </c>
      <c r="BH19" s="25">
        <f t="shared" si="22"/>
        <v>49465946689.400002</v>
      </c>
      <c r="BI19" s="28">
        <v>0</v>
      </c>
      <c r="BJ19" s="28">
        <v>0</v>
      </c>
      <c r="BK19" s="27">
        <v>5898625968.3999996</v>
      </c>
      <c r="BL19" s="25">
        <f t="shared" si="29"/>
        <v>0</v>
      </c>
      <c r="BM19" s="25">
        <f t="shared" si="30"/>
        <v>0</v>
      </c>
      <c r="BN19" s="25">
        <f t="shared" si="31"/>
        <v>55364572657.800003</v>
      </c>
      <c r="BO19" s="23">
        <v>0</v>
      </c>
      <c r="BP19" s="27">
        <v>0</v>
      </c>
      <c r="BQ19" s="27">
        <v>4446531835.3999996</v>
      </c>
      <c r="BR19" s="25">
        <f t="shared" si="23"/>
        <v>0</v>
      </c>
      <c r="BS19" s="25">
        <f t="shared" si="24"/>
        <v>0</v>
      </c>
      <c r="BT19" s="25">
        <f t="shared" si="25"/>
        <v>59811104493.200005</v>
      </c>
      <c r="BU19" s="23">
        <v>0</v>
      </c>
      <c r="BV19" s="23"/>
      <c r="BW19" s="27"/>
      <c r="BX19" s="27">
        <v>8893063674</v>
      </c>
      <c r="BY19" s="25">
        <f t="shared" si="26"/>
        <v>0</v>
      </c>
      <c r="BZ19" s="25">
        <f t="shared" si="27"/>
        <v>0</v>
      </c>
      <c r="CA19" s="25">
        <f t="shared" si="28"/>
        <v>68704168167.200005</v>
      </c>
    </row>
    <row r="20" spans="1:79" ht="12.75">
      <c r="A20" s="18">
        <v>8905006226</v>
      </c>
      <c r="B20" s="31">
        <v>890500622</v>
      </c>
      <c r="C20" s="18">
        <v>125354000</v>
      </c>
      <c r="D20" s="21" t="s">
        <v>69</v>
      </c>
      <c r="E20" s="22" t="s">
        <v>70</v>
      </c>
      <c r="F20" s="23">
        <v>0</v>
      </c>
      <c r="G20" s="23">
        <v>0</v>
      </c>
      <c r="H20" s="24">
        <v>2145375353.0666666</v>
      </c>
      <c r="I20" s="25">
        <f t="shared" si="34"/>
        <v>0</v>
      </c>
      <c r="J20" s="25">
        <f t="shared" si="32"/>
        <v>0</v>
      </c>
      <c r="K20" s="25">
        <f t="shared" si="35"/>
        <v>2145375353.0666666</v>
      </c>
      <c r="L20" s="23">
        <v>0</v>
      </c>
      <c r="M20" s="23">
        <v>0</v>
      </c>
      <c r="N20" s="24">
        <v>4290750706.1333332</v>
      </c>
      <c r="O20" s="25">
        <f t="shared" si="36"/>
        <v>0</v>
      </c>
      <c r="P20" s="25">
        <f t="shared" si="33"/>
        <v>0</v>
      </c>
      <c r="Q20" s="25">
        <f t="shared" si="37"/>
        <v>6436126059.1999998</v>
      </c>
      <c r="R20" s="23">
        <v>0</v>
      </c>
      <c r="S20" s="23">
        <v>0</v>
      </c>
      <c r="T20" s="24">
        <v>2145375353.0666666</v>
      </c>
      <c r="U20" s="25">
        <f t="shared" si="2"/>
        <v>0</v>
      </c>
      <c r="V20" s="25">
        <f t="shared" si="3"/>
        <v>0</v>
      </c>
      <c r="W20" s="25">
        <f t="shared" si="4"/>
        <v>8581501412.2666664</v>
      </c>
      <c r="X20" s="26">
        <v>0</v>
      </c>
      <c r="Y20" s="26"/>
      <c r="Z20" s="27">
        <v>2145375353.0666666</v>
      </c>
      <c r="AA20" s="27"/>
      <c r="AB20" s="25">
        <f t="shared" si="5"/>
        <v>0</v>
      </c>
      <c r="AC20" s="25">
        <f t="shared" si="6"/>
        <v>0</v>
      </c>
      <c r="AD20" s="25">
        <f t="shared" si="7"/>
        <v>10726876765.333332</v>
      </c>
      <c r="AE20" s="26">
        <v>0</v>
      </c>
      <c r="AF20" s="26">
        <v>0</v>
      </c>
      <c r="AG20" s="26">
        <v>2145375353.0666666</v>
      </c>
      <c r="AH20" s="25">
        <f t="shared" si="46"/>
        <v>0</v>
      </c>
      <c r="AI20" s="25">
        <f t="shared" si="38"/>
        <v>0</v>
      </c>
      <c r="AJ20" s="25">
        <f t="shared" si="39"/>
        <v>12872252118.399998</v>
      </c>
      <c r="AK20" s="26">
        <v>0</v>
      </c>
      <c r="AL20" s="26">
        <v>0</v>
      </c>
      <c r="AM20" s="27">
        <v>4580692804.1333332</v>
      </c>
      <c r="AN20" s="25">
        <f t="shared" si="47"/>
        <v>0</v>
      </c>
      <c r="AO20" s="25">
        <f t="shared" si="40"/>
        <v>0</v>
      </c>
      <c r="AP20" s="25">
        <f t="shared" si="41"/>
        <v>17452944922.533333</v>
      </c>
      <c r="AQ20" s="26">
        <v>0</v>
      </c>
      <c r="AR20" s="26">
        <v>0</v>
      </c>
      <c r="AS20" s="27">
        <v>2145375353.0666666</v>
      </c>
      <c r="AT20" s="25">
        <f t="shared" si="48"/>
        <v>0</v>
      </c>
      <c r="AU20" s="25">
        <f t="shared" si="42"/>
        <v>0</v>
      </c>
      <c r="AV20" s="25">
        <f t="shared" si="43"/>
        <v>19598320275.599998</v>
      </c>
      <c r="AW20" s="26">
        <v>0</v>
      </c>
      <c r="AX20" s="26">
        <v>0</v>
      </c>
      <c r="AY20" s="27">
        <v>2145375353.0666666</v>
      </c>
      <c r="AZ20" s="25">
        <f t="shared" si="49"/>
        <v>0</v>
      </c>
      <c r="BA20" s="25">
        <f t="shared" si="44"/>
        <v>0</v>
      </c>
      <c r="BB20" s="25">
        <f t="shared" si="45"/>
        <v>21743695628.666664</v>
      </c>
      <c r="BC20" s="28">
        <v>0</v>
      </c>
      <c r="BD20" s="28">
        <v>0</v>
      </c>
      <c r="BE20" s="27">
        <v>2145375353.0666666</v>
      </c>
      <c r="BF20" s="25">
        <f t="shared" si="20"/>
        <v>0</v>
      </c>
      <c r="BG20" s="25">
        <f t="shared" si="21"/>
        <v>0</v>
      </c>
      <c r="BH20" s="25">
        <f t="shared" si="22"/>
        <v>23889070981.73333</v>
      </c>
      <c r="BI20" s="28">
        <v>0</v>
      </c>
      <c r="BJ20" s="28">
        <v>0</v>
      </c>
      <c r="BK20" s="27">
        <v>3059042293.0666699</v>
      </c>
      <c r="BL20" s="25">
        <f t="shared" si="29"/>
        <v>0</v>
      </c>
      <c r="BM20" s="25">
        <f t="shared" si="30"/>
        <v>0</v>
      </c>
      <c r="BN20" s="25">
        <f t="shared" si="31"/>
        <v>26948113274.799999</v>
      </c>
      <c r="BO20" s="23">
        <v>0</v>
      </c>
      <c r="BP20" s="27">
        <v>0</v>
      </c>
      <c r="BQ20" s="27">
        <v>2145375353.0666666</v>
      </c>
      <c r="BR20" s="25">
        <f t="shared" si="23"/>
        <v>0</v>
      </c>
      <c r="BS20" s="25">
        <f t="shared" si="24"/>
        <v>0</v>
      </c>
      <c r="BT20" s="25">
        <f t="shared" si="25"/>
        <v>29093488627.866665</v>
      </c>
      <c r="BU20" s="23">
        <v>0</v>
      </c>
      <c r="BV20" s="23"/>
      <c r="BW20" s="27"/>
      <c r="BX20" s="27">
        <v>4290750707</v>
      </c>
      <c r="BY20" s="25">
        <f t="shared" si="26"/>
        <v>0</v>
      </c>
      <c r="BZ20" s="25">
        <f t="shared" si="27"/>
        <v>0</v>
      </c>
      <c r="CA20" s="25">
        <f t="shared" si="28"/>
        <v>33384239334.866665</v>
      </c>
    </row>
    <row r="21" spans="1:79" ht="12.75">
      <c r="A21" s="18">
        <v>8905015104</v>
      </c>
      <c r="B21" s="31">
        <v>890501510</v>
      </c>
      <c r="C21" s="18">
        <v>125454000</v>
      </c>
      <c r="D21" s="21" t="s">
        <v>71</v>
      </c>
      <c r="E21" s="22" t="s">
        <v>72</v>
      </c>
      <c r="F21" s="23">
        <v>0</v>
      </c>
      <c r="G21" s="23">
        <v>0</v>
      </c>
      <c r="H21" s="24">
        <v>2303222956.5999999</v>
      </c>
      <c r="I21" s="25">
        <f t="shared" si="34"/>
        <v>0</v>
      </c>
      <c r="J21" s="25">
        <f t="shared" si="32"/>
        <v>0</v>
      </c>
      <c r="K21" s="25">
        <f t="shared" si="35"/>
        <v>2303222956.5999999</v>
      </c>
      <c r="L21" s="23">
        <v>0</v>
      </c>
      <c r="M21" s="23">
        <v>0</v>
      </c>
      <c r="N21" s="24">
        <v>4606445913.1999998</v>
      </c>
      <c r="O21" s="25">
        <f t="shared" si="36"/>
        <v>0</v>
      </c>
      <c r="P21" s="25">
        <f t="shared" si="33"/>
        <v>0</v>
      </c>
      <c r="Q21" s="25">
        <f t="shared" si="37"/>
        <v>6909668869.7999992</v>
      </c>
      <c r="R21" s="23">
        <v>0</v>
      </c>
      <c r="S21" s="23">
        <v>0</v>
      </c>
      <c r="T21" s="24">
        <v>2303222956.5999999</v>
      </c>
      <c r="U21" s="25">
        <f t="shared" si="2"/>
        <v>0</v>
      </c>
      <c r="V21" s="25">
        <f t="shared" si="3"/>
        <v>0</v>
      </c>
      <c r="W21" s="25">
        <f t="shared" si="4"/>
        <v>9212891826.3999996</v>
      </c>
      <c r="X21" s="26">
        <v>0</v>
      </c>
      <c r="Y21" s="26"/>
      <c r="Z21" s="27">
        <v>2303222956.5999999</v>
      </c>
      <c r="AA21" s="27"/>
      <c r="AB21" s="25">
        <f t="shared" si="5"/>
        <v>0</v>
      </c>
      <c r="AC21" s="25">
        <f t="shared" si="6"/>
        <v>0</v>
      </c>
      <c r="AD21" s="25">
        <f t="shared" si="7"/>
        <v>11516114783</v>
      </c>
      <c r="AE21" s="26">
        <v>0</v>
      </c>
      <c r="AF21" s="26">
        <v>0</v>
      </c>
      <c r="AG21" s="26">
        <v>2303222956.5999999</v>
      </c>
      <c r="AH21" s="25">
        <f t="shared" si="46"/>
        <v>0</v>
      </c>
      <c r="AI21" s="25">
        <f t="shared" si="38"/>
        <v>0</v>
      </c>
      <c r="AJ21" s="25">
        <f t="shared" si="39"/>
        <v>13819337739.6</v>
      </c>
      <c r="AK21" s="26">
        <v>0</v>
      </c>
      <c r="AL21" s="26">
        <v>0</v>
      </c>
      <c r="AM21" s="27">
        <v>5468423740.1999998</v>
      </c>
      <c r="AN21" s="25">
        <f t="shared" si="47"/>
        <v>0</v>
      </c>
      <c r="AO21" s="25">
        <f t="shared" si="40"/>
        <v>0</v>
      </c>
      <c r="AP21" s="25">
        <f t="shared" si="41"/>
        <v>19287761479.799999</v>
      </c>
      <c r="AQ21" s="26">
        <v>0</v>
      </c>
      <c r="AR21" s="26">
        <v>0</v>
      </c>
      <c r="AS21" s="27">
        <v>2303222956.5999999</v>
      </c>
      <c r="AT21" s="25">
        <f t="shared" si="48"/>
        <v>0</v>
      </c>
      <c r="AU21" s="25">
        <f t="shared" si="42"/>
        <v>0</v>
      </c>
      <c r="AV21" s="25">
        <f t="shared" si="43"/>
        <v>21590984436.399998</v>
      </c>
      <c r="AW21" s="26">
        <v>0</v>
      </c>
      <c r="AX21" s="26">
        <v>0</v>
      </c>
      <c r="AY21" s="27">
        <v>2303222956.5999999</v>
      </c>
      <c r="AZ21" s="25">
        <f t="shared" si="49"/>
        <v>0</v>
      </c>
      <c r="BA21" s="25">
        <f t="shared" si="44"/>
        <v>0</v>
      </c>
      <c r="BB21" s="25">
        <f t="shared" si="45"/>
        <v>23894207392.999996</v>
      </c>
      <c r="BC21" s="28">
        <v>0</v>
      </c>
      <c r="BD21" s="28">
        <v>0</v>
      </c>
      <c r="BE21" s="27">
        <v>2303222956.5999999</v>
      </c>
      <c r="BF21" s="25">
        <f t="shared" si="20"/>
        <v>0</v>
      </c>
      <c r="BG21" s="25">
        <f t="shared" si="21"/>
        <v>0</v>
      </c>
      <c r="BH21" s="25">
        <f t="shared" si="22"/>
        <v>26197430349.599995</v>
      </c>
      <c r="BI21" s="28">
        <v>0</v>
      </c>
      <c r="BJ21" s="28">
        <v>0</v>
      </c>
      <c r="BK21" s="27">
        <v>3196928658.5999999</v>
      </c>
      <c r="BL21" s="25">
        <f t="shared" si="29"/>
        <v>0</v>
      </c>
      <c r="BM21" s="25">
        <f t="shared" si="30"/>
        <v>0</v>
      </c>
      <c r="BN21" s="25">
        <f t="shared" si="31"/>
        <v>29394359008.199993</v>
      </c>
      <c r="BO21" s="23">
        <v>0</v>
      </c>
      <c r="BP21" s="27">
        <v>0</v>
      </c>
      <c r="BQ21" s="27">
        <v>2303222956.5999999</v>
      </c>
      <c r="BR21" s="25">
        <f t="shared" si="23"/>
        <v>0</v>
      </c>
      <c r="BS21" s="25">
        <f t="shared" si="24"/>
        <v>0</v>
      </c>
      <c r="BT21" s="25">
        <f t="shared" si="25"/>
        <v>31697581964.799992</v>
      </c>
      <c r="BU21" s="23">
        <v>0</v>
      </c>
      <c r="BV21" s="23"/>
      <c r="BW21" s="27"/>
      <c r="BX21" s="27">
        <v>4606445910</v>
      </c>
      <c r="BY21" s="25">
        <f t="shared" si="26"/>
        <v>0</v>
      </c>
      <c r="BZ21" s="25">
        <f t="shared" si="27"/>
        <v>0</v>
      </c>
      <c r="CA21" s="25">
        <f t="shared" si="28"/>
        <v>36304027874.799988</v>
      </c>
    </row>
    <row r="22" spans="1:79" ht="12.75">
      <c r="A22" s="18">
        <v>8906800622</v>
      </c>
      <c r="B22" s="31">
        <v>890680062</v>
      </c>
      <c r="C22" s="18">
        <v>127625000</v>
      </c>
      <c r="D22" s="21" t="s">
        <v>73</v>
      </c>
      <c r="E22" s="22" t="s">
        <v>74</v>
      </c>
      <c r="F22" s="23">
        <v>0</v>
      </c>
      <c r="G22" s="23">
        <v>0</v>
      </c>
      <c r="H22" s="24">
        <v>988124640.26666665</v>
      </c>
      <c r="I22" s="25">
        <f t="shared" si="34"/>
        <v>0</v>
      </c>
      <c r="J22" s="25">
        <f t="shared" si="32"/>
        <v>0</v>
      </c>
      <c r="K22" s="25">
        <f t="shared" si="35"/>
        <v>988124640.26666665</v>
      </c>
      <c r="L22" s="23">
        <v>0</v>
      </c>
      <c r="M22" s="23">
        <v>0</v>
      </c>
      <c r="N22" s="24">
        <v>1976249280.5333333</v>
      </c>
      <c r="O22" s="25">
        <f t="shared" si="36"/>
        <v>0</v>
      </c>
      <c r="P22" s="25">
        <f t="shared" si="33"/>
        <v>0</v>
      </c>
      <c r="Q22" s="25">
        <f t="shared" si="37"/>
        <v>2964373920.8000002</v>
      </c>
      <c r="R22" s="23">
        <v>0</v>
      </c>
      <c r="S22" s="23">
        <v>0</v>
      </c>
      <c r="T22" s="24">
        <v>988124640.26666665</v>
      </c>
      <c r="U22" s="25">
        <f t="shared" si="2"/>
        <v>0</v>
      </c>
      <c r="V22" s="25">
        <f t="shared" si="3"/>
        <v>0</v>
      </c>
      <c r="W22" s="25">
        <f t="shared" si="4"/>
        <v>3952498561.0666666</v>
      </c>
      <c r="X22" s="26">
        <v>0</v>
      </c>
      <c r="Y22" s="26"/>
      <c r="Z22" s="27">
        <v>988124640.26666665</v>
      </c>
      <c r="AA22" s="27"/>
      <c r="AB22" s="25">
        <f t="shared" si="5"/>
        <v>0</v>
      </c>
      <c r="AC22" s="25">
        <f t="shared" si="6"/>
        <v>0</v>
      </c>
      <c r="AD22" s="25">
        <f t="shared" si="7"/>
        <v>4940623201.333333</v>
      </c>
      <c r="AE22" s="26">
        <v>0</v>
      </c>
      <c r="AF22" s="26">
        <v>0</v>
      </c>
      <c r="AG22" s="26">
        <v>988124640.26666665</v>
      </c>
      <c r="AH22" s="25">
        <f t="shared" si="46"/>
        <v>0</v>
      </c>
      <c r="AI22" s="25">
        <f t="shared" si="38"/>
        <v>0</v>
      </c>
      <c r="AJ22" s="25">
        <f t="shared" si="39"/>
        <v>5928747841.5999994</v>
      </c>
      <c r="AK22" s="26">
        <v>0</v>
      </c>
      <c r="AL22" s="26">
        <v>0</v>
      </c>
      <c r="AM22" s="27">
        <v>2631519960.5333333</v>
      </c>
      <c r="AN22" s="25">
        <f t="shared" si="47"/>
        <v>0</v>
      </c>
      <c r="AO22" s="25">
        <f t="shared" si="40"/>
        <v>0</v>
      </c>
      <c r="AP22" s="25">
        <f t="shared" si="41"/>
        <v>8560267802.1333332</v>
      </c>
      <c r="AQ22" s="26">
        <v>0</v>
      </c>
      <c r="AR22" s="26">
        <v>0</v>
      </c>
      <c r="AS22" s="27">
        <v>988124640.26666665</v>
      </c>
      <c r="AT22" s="25">
        <f t="shared" si="48"/>
        <v>0</v>
      </c>
      <c r="AU22" s="25">
        <f t="shared" si="42"/>
        <v>0</v>
      </c>
      <c r="AV22" s="25">
        <f t="shared" si="43"/>
        <v>9548392442.3999996</v>
      </c>
      <c r="AW22" s="26">
        <v>0</v>
      </c>
      <c r="AX22" s="26">
        <v>0</v>
      </c>
      <c r="AY22" s="27">
        <v>988124640.26666665</v>
      </c>
      <c r="AZ22" s="25">
        <f t="shared" si="49"/>
        <v>0</v>
      </c>
      <c r="BA22" s="25">
        <f t="shared" si="44"/>
        <v>0</v>
      </c>
      <c r="BB22" s="25">
        <f t="shared" si="45"/>
        <v>10536517082.666666</v>
      </c>
      <c r="BC22" s="28">
        <v>0</v>
      </c>
      <c r="BD22" s="28">
        <v>0</v>
      </c>
      <c r="BE22" s="27">
        <v>988124640.26666665</v>
      </c>
      <c r="BF22" s="25">
        <f t="shared" si="20"/>
        <v>0</v>
      </c>
      <c r="BG22" s="25">
        <f t="shared" si="21"/>
        <v>0</v>
      </c>
      <c r="BH22" s="25">
        <f t="shared" si="22"/>
        <v>11524641722.933332</v>
      </c>
      <c r="BI22" s="28">
        <v>0</v>
      </c>
      <c r="BJ22" s="28">
        <v>0</v>
      </c>
      <c r="BK22" s="27">
        <v>1906896626.2666669</v>
      </c>
      <c r="BL22" s="25">
        <f t="shared" si="29"/>
        <v>0</v>
      </c>
      <c r="BM22" s="25">
        <f t="shared" si="30"/>
        <v>0</v>
      </c>
      <c r="BN22" s="25">
        <f t="shared" si="31"/>
        <v>13431538349.199999</v>
      </c>
      <c r="BO22" s="23">
        <v>0</v>
      </c>
      <c r="BP22" s="27">
        <v>0</v>
      </c>
      <c r="BQ22" s="27">
        <v>988124640.26666665</v>
      </c>
      <c r="BR22" s="25">
        <f t="shared" si="23"/>
        <v>0</v>
      </c>
      <c r="BS22" s="25">
        <f t="shared" si="24"/>
        <v>0</v>
      </c>
      <c r="BT22" s="25">
        <f t="shared" si="25"/>
        <v>14419662989.466665</v>
      </c>
      <c r="BU22" s="23">
        <v>0</v>
      </c>
      <c r="BV22" s="23"/>
      <c r="BW22" s="27"/>
      <c r="BX22" s="27">
        <v>1976249282</v>
      </c>
      <c r="BY22" s="25">
        <f t="shared" si="26"/>
        <v>0</v>
      </c>
      <c r="BZ22" s="25">
        <f t="shared" si="27"/>
        <v>0</v>
      </c>
      <c r="CA22" s="25">
        <f t="shared" si="28"/>
        <v>16395912271.466665</v>
      </c>
    </row>
    <row r="23" spans="1:79" ht="12.75">
      <c r="A23" s="18">
        <v>8907006407</v>
      </c>
      <c r="B23" s="31">
        <v>890700640</v>
      </c>
      <c r="C23" s="18">
        <v>129373000</v>
      </c>
      <c r="D23" s="21" t="s">
        <v>75</v>
      </c>
      <c r="E23" s="22" t="s">
        <v>76</v>
      </c>
      <c r="F23" s="23">
        <v>0</v>
      </c>
      <c r="G23" s="23">
        <v>0</v>
      </c>
      <c r="H23" s="24">
        <v>2683469749.1999998</v>
      </c>
      <c r="I23" s="25">
        <f t="shared" si="34"/>
        <v>0</v>
      </c>
      <c r="J23" s="25">
        <f t="shared" si="32"/>
        <v>0</v>
      </c>
      <c r="K23" s="25">
        <f t="shared" si="35"/>
        <v>2683469749.1999998</v>
      </c>
      <c r="L23" s="23">
        <v>0</v>
      </c>
      <c r="M23" s="23">
        <v>0</v>
      </c>
      <c r="N23" s="24">
        <v>5366939498.3999996</v>
      </c>
      <c r="O23" s="25">
        <f t="shared" si="36"/>
        <v>0</v>
      </c>
      <c r="P23" s="25">
        <f t="shared" si="33"/>
        <v>0</v>
      </c>
      <c r="Q23" s="25">
        <f t="shared" si="37"/>
        <v>8050409247.5999994</v>
      </c>
      <c r="R23" s="23">
        <v>0</v>
      </c>
      <c r="S23" s="23">
        <v>0</v>
      </c>
      <c r="T23" s="24">
        <v>2683469749.1999998</v>
      </c>
      <c r="U23" s="25">
        <f t="shared" si="2"/>
        <v>0</v>
      </c>
      <c r="V23" s="25">
        <f t="shared" si="3"/>
        <v>0</v>
      </c>
      <c r="W23" s="25">
        <f t="shared" si="4"/>
        <v>10733878996.799999</v>
      </c>
      <c r="X23" s="26">
        <v>0</v>
      </c>
      <c r="Y23" s="26"/>
      <c r="Z23" s="27">
        <v>2683469749.1999998</v>
      </c>
      <c r="AA23" s="27"/>
      <c r="AB23" s="25">
        <f t="shared" si="5"/>
        <v>0</v>
      </c>
      <c r="AC23" s="25">
        <f t="shared" si="6"/>
        <v>0</v>
      </c>
      <c r="AD23" s="25">
        <f t="shared" si="7"/>
        <v>13417348746</v>
      </c>
      <c r="AE23" s="26">
        <v>0</v>
      </c>
      <c r="AF23" s="26">
        <v>0</v>
      </c>
      <c r="AG23" s="26">
        <v>2683469749.1999998</v>
      </c>
      <c r="AH23" s="25">
        <f t="shared" si="46"/>
        <v>0</v>
      </c>
      <c r="AI23" s="25">
        <f t="shared" si="38"/>
        <v>0</v>
      </c>
      <c r="AJ23" s="25">
        <f t="shared" si="39"/>
        <v>16100818495.200001</v>
      </c>
      <c r="AK23" s="26">
        <v>0</v>
      </c>
      <c r="AL23" s="26">
        <v>0</v>
      </c>
      <c r="AM23" s="27">
        <v>7054094968.3999996</v>
      </c>
      <c r="AN23" s="25">
        <f t="shared" si="47"/>
        <v>0</v>
      </c>
      <c r="AO23" s="25">
        <f t="shared" si="40"/>
        <v>0</v>
      </c>
      <c r="AP23" s="25">
        <f t="shared" si="41"/>
        <v>23154913463.599998</v>
      </c>
      <c r="AQ23" s="26">
        <v>0</v>
      </c>
      <c r="AR23" s="26">
        <v>0</v>
      </c>
      <c r="AS23" s="27">
        <v>2683469749.1999998</v>
      </c>
      <c r="AT23" s="25">
        <f t="shared" si="48"/>
        <v>0</v>
      </c>
      <c r="AU23" s="25">
        <f t="shared" si="42"/>
        <v>0</v>
      </c>
      <c r="AV23" s="25">
        <f t="shared" si="43"/>
        <v>25838383212.799999</v>
      </c>
      <c r="AW23" s="26">
        <v>0</v>
      </c>
      <c r="AX23" s="26">
        <v>0</v>
      </c>
      <c r="AY23" s="27">
        <v>2683469749.1999998</v>
      </c>
      <c r="AZ23" s="25">
        <f t="shared" si="49"/>
        <v>0</v>
      </c>
      <c r="BA23" s="25">
        <f t="shared" si="44"/>
        <v>0</v>
      </c>
      <c r="BB23" s="25">
        <f t="shared" si="45"/>
        <v>28521852962</v>
      </c>
      <c r="BC23" s="28">
        <v>0</v>
      </c>
      <c r="BD23" s="28">
        <v>0</v>
      </c>
      <c r="BE23" s="27">
        <v>2683469749.1999998</v>
      </c>
      <c r="BF23" s="25">
        <f t="shared" si="20"/>
        <v>0</v>
      </c>
      <c r="BG23" s="25">
        <f t="shared" si="21"/>
        <v>0</v>
      </c>
      <c r="BH23" s="25">
        <f t="shared" si="22"/>
        <v>31205322711.200001</v>
      </c>
      <c r="BI23" s="28">
        <v>0</v>
      </c>
      <c r="BJ23" s="28">
        <v>0</v>
      </c>
      <c r="BK23" s="27">
        <v>3684830851.1999998</v>
      </c>
      <c r="BL23" s="25">
        <f t="shared" si="29"/>
        <v>0</v>
      </c>
      <c r="BM23" s="25">
        <f t="shared" si="30"/>
        <v>0</v>
      </c>
      <c r="BN23" s="25">
        <f t="shared" si="31"/>
        <v>34890153562.400002</v>
      </c>
      <c r="BO23" s="23">
        <v>0</v>
      </c>
      <c r="BP23" s="27">
        <v>0</v>
      </c>
      <c r="BQ23" s="27">
        <v>2683469749.1999998</v>
      </c>
      <c r="BR23" s="25">
        <f t="shared" si="23"/>
        <v>0</v>
      </c>
      <c r="BS23" s="25">
        <f t="shared" si="24"/>
        <v>0</v>
      </c>
      <c r="BT23" s="25">
        <f t="shared" si="25"/>
        <v>37573623311.599998</v>
      </c>
      <c r="BU23" s="23">
        <v>0</v>
      </c>
      <c r="BV23" s="23"/>
      <c r="BW23" s="27"/>
      <c r="BX23" s="27">
        <v>5366939501</v>
      </c>
      <c r="BY23" s="25">
        <f t="shared" si="26"/>
        <v>0</v>
      </c>
      <c r="BZ23" s="25">
        <f t="shared" si="27"/>
        <v>0</v>
      </c>
      <c r="CA23" s="25">
        <f t="shared" si="28"/>
        <v>42940562812.599998</v>
      </c>
    </row>
    <row r="24" spans="1:79" ht="12.75">
      <c r="A24" s="18">
        <v>8907009060</v>
      </c>
      <c r="B24" s="31">
        <v>890700906</v>
      </c>
      <c r="C24" s="18">
        <v>128873000</v>
      </c>
      <c r="D24" s="21" t="s">
        <v>77</v>
      </c>
      <c r="E24" s="22" t="s">
        <v>78</v>
      </c>
      <c r="F24" s="23">
        <v>0</v>
      </c>
      <c r="G24" s="23">
        <v>0</v>
      </c>
      <c r="H24" s="24">
        <v>77252660</v>
      </c>
      <c r="I24" s="25">
        <f t="shared" si="34"/>
        <v>0</v>
      </c>
      <c r="J24" s="25">
        <f t="shared" si="32"/>
        <v>0</v>
      </c>
      <c r="K24" s="25">
        <f t="shared" si="35"/>
        <v>77252660</v>
      </c>
      <c r="L24" s="23">
        <v>0</v>
      </c>
      <c r="M24" s="23">
        <v>0</v>
      </c>
      <c r="N24" s="24">
        <v>77252660</v>
      </c>
      <c r="O24" s="25">
        <f t="shared" si="36"/>
        <v>0</v>
      </c>
      <c r="P24" s="25">
        <f t="shared" si="33"/>
        <v>0</v>
      </c>
      <c r="Q24" s="25">
        <f t="shared" si="37"/>
        <v>154505320</v>
      </c>
      <c r="R24" s="23">
        <v>0</v>
      </c>
      <c r="S24" s="23">
        <v>0</v>
      </c>
      <c r="T24" s="24">
        <v>77252660</v>
      </c>
      <c r="U24" s="25">
        <f t="shared" si="2"/>
        <v>0</v>
      </c>
      <c r="V24" s="25">
        <f t="shared" si="3"/>
        <v>0</v>
      </c>
      <c r="W24" s="25">
        <f t="shared" si="4"/>
        <v>231757980</v>
      </c>
      <c r="X24" s="26">
        <v>0</v>
      </c>
      <c r="Y24" s="26"/>
      <c r="Z24" s="27">
        <v>77252660</v>
      </c>
      <c r="AA24" s="27"/>
      <c r="AB24" s="25">
        <f t="shared" si="5"/>
        <v>0</v>
      </c>
      <c r="AC24" s="25">
        <f t="shared" si="6"/>
        <v>0</v>
      </c>
      <c r="AD24" s="25">
        <f t="shared" si="7"/>
        <v>309010640</v>
      </c>
      <c r="AE24" s="26">
        <v>0</v>
      </c>
      <c r="AF24" s="26">
        <v>0</v>
      </c>
      <c r="AG24" s="26">
        <v>77252660</v>
      </c>
      <c r="AH24" s="25">
        <f t="shared" si="46"/>
        <v>0</v>
      </c>
      <c r="AI24" s="25">
        <f t="shared" si="38"/>
        <v>0</v>
      </c>
      <c r="AJ24" s="25">
        <f t="shared" si="39"/>
        <v>386263300</v>
      </c>
      <c r="AK24" s="26">
        <v>0</v>
      </c>
      <c r="AL24" s="26">
        <v>0</v>
      </c>
      <c r="AM24" s="27">
        <v>77252660</v>
      </c>
      <c r="AN24" s="25">
        <f t="shared" si="47"/>
        <v>0</v>
      </c>
      <c r="AO24" s="25">
        <f t="shared" si="40"/>
        <v>0</v>
      </c>
      <c r="AP24" s="25">
        <f t="shared" si="41"/>
        <v>463515960</v>
      </c>
      <c r="AQ24" s="26">
        <v>0</v>
      </c>
      <c r="AR24" s="26">
        <v>0</v>
      </c>
      <c r="AS24" s="27">
        <v>77252660</v>
      </c>
      <c r="AT24" s="25">
        <f t="shared" si="48"/>
        <v>0</v>
      </c>
      <c r="AU24" s="25">
        <f t="shared" si="42"/>
        <v>0</v>
      </c>
      <c r="AV24" s="25">
        <f t="shared" si="43"/>
        <v>540768620</v>
      </c>
      <c r="AW24" s="26">
        <v>0</v>
      </c>
      <c r="AX24" s="26">
        <v>0</v>
      </c>
      <c r="AY24" s="27">
        <v>77252660</v>
      </c>
      <c r="AZ24" s="25">
        <f t="shared" si="49"/>
        <v>0</v>
      </c>
      <c r="BA24" s="25">
        <f t="shared" si="44"/>
        <v>0</v>
      </c>
      <c r="BB24" s="25">
        <f t="shared" si="45"/>
        <v>618021280</v>
      </c>
      <c r="BC24" s="28">
        <v>0</v>
      </c>
      <c r="BD24" s="28">
        <v>0</v>
      </c>
      <c r="BE24" s="27">
        <v>77252660</v>
      </c>
      <c r="BF24" s="25">
        <f t="shared" si="20"/>
        <v>0</v>
      </c>
      <c r="BG24" s="25">
        <f t="shared" si="21"/>
        <v>0</v>
      </c>
      <c r="BH24" s="25">
        <f t="shared" si="22"/>
        <v>695273940</v>
      </c>
      <c r="BI24" s="28">
        <v>0</v>
      </c>
      <c r="BJ24" s="28">
        <v>0</v>
      </c>
      <c r="BK24" s="27">
        <v>77252660</v>
      </c>
      <c r="BL24" s="25">
        <f t="shared" si="29"/>
        <v>0</v>
      </c>
      <c r="BM24" s="25">
        <f t="shared" si="30"/>
        <v>0</v>
      </c>
      <c r="BN24" s="25">
        <f t="shared" si="31"/>
        <v>772526600</v>
      </c>
      <c r="BO24" s="23">
        <v>0</v>
      </c>
      <c r="BP24" s="27">
        <v>0</v>
      </c>
      <c r="BQ24" s="27">
        <v>77252660</v>
      </c>
      <c r="BR24" s="25">
        <f t="shared" si="23"/>
        <v>0</v>
      </c>
      <c r="BS24" s="25">
        <f t="shared" si="24"/>
        <v>0</v>
      </c>
      <c r="BT24" s="25">
        <f t="shared" si="25"/>
        <v>849779260</v>
      </c>
      <c r="BU24" s="23">
        <v>0</v>
      </c>
      <c r="BV24" s="23"/>
      <c r="BW24" s="27"/>
      <c r="BX24" s="27">
        <v>77252665</v>
      </c>
      <c r="BY24" s="25">
        <f t="shared" si="26"/>
        <v>0</v>
      </c>
      <c r="BZ24" s="25">
        <f t="shared" si="27"/>
        <v>0</v>
      </c>
      <c r="CA24" s="25">
        <f t="shared" si="28"/>
        <v>927031925</v>
      </c>
    </row>
    <row r="25" spans="1:79" ht="12.75">
      <c r="A25" s="18">
        <v>8908010630</v>
      </c>
      <c r="B25" s="31">
        <v>890801063</v>
      </c>
      <c r="C25" s="18">
        <v>27017000</v>
      </c>
      <c r="D25" s="21" t="s">
        <v>79</v>
      </c>
      <c r="E25" s="22" t="s">
        <v>80</v>
      </c>
      <c r="F25" s="23">
        <v>1446262609</v>
      </c>
      <c r="G25" s="23">
        <v>0</v>
      </c>
      <c r="H25" s="24">
        <v>4310134211.8000002</v>
      </c>
      <c r="I25" s="25">
        <f t="shared" si="34"/>
        <v>1446262609</v>
      </c>
      <c r="J25" s="25">
        <f t="shared" si="32"/>
        <v>0</v>
      </c>
      <c r="K25" s="25">
        <f t="shared" si="35"/>
        <v>4310134211.8000002</v>
      </c>
      <c r="L25" s="23">
        <v>1446262609</v>
      </c>
      <c r="M25" s="23">
        <v>0</v>
      </c>
      <c r="N25" s="24">
        <v>8620268423.6000004</v>
      </c>
      <c r="O25" s="25">
        <f t="shared" si="36"/>
        <v>2892525218</v>
      </c>
      <c r="P25" s="25">
        <f t="shared" si="33"/>
        <v>0</v>
      </c>
      <c r="Q25" s="25">
        <f t="shared" si="37"/>
        <v>12930402635.400002</v>
      </c>
      <c r="R25" s="23">
        <v>1446262609</v>
      </c>
      <c r="S25" s="23">
        <v>3246209311</v>
      </c>
      <c r="T25" s="24">
        <v>4310134211.8000002</v>
      </c>
      <c r="U25" s="25">
        <f t="shared" si="2"/>
        <v>4338787827</v>
      </c>
      <c r="V25" s="25">
        <f t="shared" si="3"/>
        <v>3246209311</v>
      </c>
      <c r="W25" s="25">
        <f t="shared" si="4"/>
        <v>17240536847.200001</v>
      </c>
      <c r="X25" s="26">
        <v>1446262609</v>
      </c>
      <c r="Y25" s="26"/>
      <c r="Z25" s="27">
        <v>4310134211.8000002</v>
      </c>
      <c r="AA25" s="27"/>
      <c r="AB25" s="25">
        <f t="shared" si="5"/>
        <v>5785050436</v>
      </c>
      <c r="AC25" s="25">
        <f t="shared" si="6"/>
        <v>3246209311</v>
      </c>
      <c r="AD25" s="25">
        <f t="shared" si="7"/>
        <v>21550671059</v>
      </c>
      <c r="AE25" s="26">
        <v>1446262609</v>
      </c>
      <c r="AF25" s="26">
        <v>0</v>
      </c>
      <c r="AG25" s="26">
        <v>4310134211.8000002</v>
      </c>
      <c r="AH25" s="25">
        <f t="shared" si="46"/>
        <v>7231313045</v>
      </c>
      <c r="AI25" s="25">
        <f t="shared" si="38"/>
        <v>3246209311</v>
      </c>
      <c r="AJ25" s="25">
        <f t="shared" si="39"/>
        <v>25860805270.799999</v>
      </c>
      <c r="AK25" s="26">
        <v>2892525218</v>
      </c>
      <c r="AL25" s="26">
        <v>0</v>
      </c>
      <c r="AM25" s="27">
        <v>9321367762.6000004</v>
      </c>
      <c r="AN25" s="25">
        <f t="shared" si="47"/>
        <v>10123838263</v>
      </c>
      <c r="AO25" s="25">
        <f t="shared" si="40"/>
        <v>3246209311</v>
      </c>
      <c r="AP25" s="25">
        <f t="shared" si="41"/>
        <v>35182173033.400002</v>
      </c>
      <c r="AQ25" s="26">
        <v>1446262609</v>
      </c>
      <c r="AR25" s="26">
        <v>0</v>
      </c>
      <c r="AS25" s="27">
        <v>4310134211.8000002</v>
      </c>
      <c r="AT25" s="25">
        <f t="shared" si="48"/>
        <v>11570100872</v>
      </c>
      <c r="AU25" s="25">
        <f t="shared" si="42"/>
        <v>3246209311</v>
      </c>
      <c r="AV25" s="25">
        <f t="shared" si="43"/>
        <v>39492307245.200005</v>
      </c>
      <c r="AW25" s="26">
        <v>1446262609</v>
      </c>
      <c r="AX25" s="26">
        <v>0</v>
      </c>
      <c r="AY25" s="27">
        <f>4310134211.8+92884213</f>
        <v>4403018424.8000002</v>
      </c>
      <c r="AZ25" s="25">
        <f t="shared" si="49"/>
        <v>13016363481</v>
      </c>
      <c r="BA25" s="25">
        <f t="shared" si="44"/>
        <v>3246209311</v>
      </c>
      <c r="BB25" s="25">
        <f t="shared" si="45"/>
        <v>43895325670.000008</v>
      </c>
      <c r="BC25" s="28">
        <v>1446262609</v>
      </c>
      <c r="BD25" s="28">
        <v>0</v>
      </c>
      <c r="BE25" s="27">
        <v>4310134211.8000002</v>
      </c>
      <c r="BF25" s="25">
        <f t="shared" si="20"/>
        <v>14462626090</v>
      </c>
      <c r="BG25" s="25">
        <f t="shared" si="21"/>
        <v>3246209311</v>
      </c>
      <c r="BH25" s="25">
        <f t="shared" si="22"/>
        <v>48205459881.800011</v>
      </c>
      <c r="BI25" s="28">
        <v>1446262609</v>
      </c>
      <c r="BJ25" s="28">
        <v>0</v>
      </c>
      <c r="BK25" s="27">
        <v>5674489007.8000002</v>
      </c>
      <c r="BL25" s="25">
        <f t="shared" si="29"/>
        <v>15908888699</v>
      </c>
      <c r="BM25" s="25">
        <f t="shared" si="30"/>
        <v>3246209311</v>
      </c>
      <c r="BN25" s="25">
        <f t="shared" si="31"/>
        <v>53879948889.600014</v>
      </c>
      <c r="BO25" s="23">
        <v>1446262609</v>
      </c>
      <c r="BP25" s="27">
        <v>0</v>
      </c>
      <c r="BQ25" s="27">
        <v>4310134211.8000002</v>
      </c>
      <c r="BR25" s="25">
        <f t="shared" si="23"/>
        <v>17355151308</v>
      </c>
      <c r="BS25" s="25">
        <f t="shared" si="24"/>
        <v>3246209311</v>
      </c>
      <c r="BT25" s="25">
        <f t="shared" si="25"/>
        <v>58190083101.400017</v>
      </c>
      <c r="BU25" s="23">
        <v>4338787832</v>
      </c>
      <c r="BV25" s="23"/>
      <c r="BW25" s="27"/>
      <c r="BX25" s="27">
        <v>8620268421</v>
      </c>
      <c r="BY25" s="25">
        <f t="shared" si="26"/>
        <v>21693939140</v>
      </c>
      <c r="BZ25" s="25">
        <f t="shared" si="27"/>
        <v>3246209311</v>
      </c>
      <c r="CA25" s="25">
        <f t="shared" si="28"/>
        <v>66810351522.400017</v>
      </c>
    </row>
    <row r="26" spans="1:79" ht="12.75">
      <c r="A26" s="18">
        <v>8908026784</v>
      </c>
      <c r="B26" s="31">
        <v>890802678</v>
      </c>
      <c r="C26" s="18">
        <v>825717000</v>
      </c>
      <c r="D26" s="21" t="s">
        <v>81</v>
      </c>
      <c r="E26" s="22" t="s">
        <v>82</v>
      </c>
      <c r="F26" s="23">
        <v>0</v>
      </c>
      <c r="G26" s="23">
        <v>0</v>
      </c>
      <c r="H26" s="24">
        <v>135993895</v>
      </c>
      <c r="I26" s="25">
        <f t="shared" si="34"/>
        <v>0</v>
      </c>
      <c r="J26" s="25">
        <f t="shared" si="32"/>
        <v>0</v>
      </c>
      <c r="K26" s="25">
        <f t="shared" si="35"/>
        <v>135993895</v>
      </c>
      <c r="L26" s="23">
        <v>0</v>
      </c>
      <c r="M26" s="23">
        <v>0</v>
      </c>
      <c r="N26" s="24">
        <v>135993895</v>
      </c>
      <c r="O26" s="25">
        <f t="shared" si="36"/>
        <v>0</v>
      </c>
      <c r="P26" s="25">
        <f t="shared" si="33"/>
        <v>0</v>
      </c>
      <c r="Q26" s="25">
        <f t="shared" si="37"/>
        <v>271987790</v>
      </c>
      <c r="R26" s="23">
        <v>0</v>
      </c>
      <c r="S26" s="23">
        <v>0</v>
      </c>
      <c r="T26" s="24">
        <v>135993895</v>
      </c>
      <c r="U26" s="25">
        <f t="shared" si="2"/>
        <v>0</v>
      </c>
      <c r="V26" s="25">
        <f t="shared" si="3"/>
        <v>0</v>
      </c>
      <c r="W26" s="25">
        <f t="shared" si="4"/>
        <v>407981685</v>
      </c>
      <c r="X26" s="26">
        <v>0</v>
      </c>
      <c r="Y26" s="26"/>
      <c r="Z26" s="27">
        <v>135993895</v>
      </c>
      <c r="AA26" s="27"/>
      <c r="AB26" s="25">
        <f t="shared" si="5"/>
        <v>0</v>
      </c>
      <c r="AC26" s="25">
        <f t="shared" si="6"/>
        <v>0</v>
      </c>
      <c r="AD26" s="25">
        <f t="shared" si="7"/>
        <v>543975580</v>
      </c>
      <c r="AE26" s="26">
        <v>0</v>
      </c>
      <c r="AF26" s="26">
        <v>0</v>
      </c>
      <c r="AG26" s="26">
        <v>135993895</v>
      </c>
      <c r="AH26" s="25">
        <f t="shared" si="46"/>
        <v>0</v>
      </c>
      <c r="AI26" s="25">
        <f t="shared" si="38"/>
        <v>0</v>
      </c>
      <c r="AJ26" s="25">
        <f t="shared" si="39"/>
        <v>679969475</v>
      </c>
      <c r="AK26" s="26">
        <v>0</v>
      </c>
      <c r="AL26" s="26">
        <v>0</v>
      </c>
      <c r="AM26" s="27">
        <v>135993895</v>
      </c>
      <c r="AN26" s="25">
        <f t="shared" si="47"/>
        <v>0</v>
      </c>
      <c r="AO26" s="25">
        <f t="shared" si="40"/>
        <v>0</v>
      </c>
      <c r="AP26" s="25">
        <f t="shared" si="41"/>
        <v>815963370</v>
      </c>
      <c r="AQ26" s="26">
        <v>0</v>
      </c>
      <c r="AR26" s="26">
        <v>0</v>
      </c>
      <c r="AS26" s="27">
        <v>135993895</v>
      </c>
      <c r="AT26" s="25">
        <f t="shared" si="48"/>
        <v>0</v>
      </c>
      <c r="AU26" s="25">
        <f t="shared" si="42"/>
        <v>0</v>
      </c>
      <c r="AV26" s="25">
        <f t="shared" si="43"/>
        <v>951957265</v>
      </c>
      <c r="AW26" s="26">
        <v>0</v>
      </c>
      <c r="AX26" s="26">
        <v>0</v>
      </c>
      <c r="AY26" s="27">
        <v>135993895</v>
      </c>
      <c r="AZ26" s="25">
        <f t="shared" si="49"/>
        <v>0</v>
      </c>
      <c r="BA26" s="25">
        <f t="shared" si="44"/>
        <v>0</v>
      </c>
      <c r="BB26" s="25">
        <f t="shared" si="45"/>
        <v>1087951160</v>
      </c>
      <c r="BC26" s="28">
        <v>0</v>
      </c>
      <c r="BD26" s="28">
        <v>0</v>
      </c>
      <c r="BE26" s="27">
        <v>135993895</v>
      </c>
      <c r="BF26" s="25">
        <f t="shared" si="20"/>
        <v>0</v>
      </c>
      <c r="BG26" s="25">
        <f t="shared" si="21"/>
        <v>0</v>
      </c>
      <c r="BH26" s="25">
        <f t="shared" si="22"/>
        <v>1223945055</v>
      </c>
      <c r="BI26" s="28">
        <v>0</v>
      </c>
      <c r="BJ26" s="28">
        <v>0</v>
      </c>
      <c r="BK26" s="27">
        <v>135993895</v>
      </c>
      <c r="BL26" s="25">
        <f t="shared" si="29"/>
        <v>0</v>
      </c>
      <c r="BM26" s="25">
        <f t="shared" si="30"/>
        <v>0</v>
      </c>
      <c r="BN26" s="25">
        <f t="shared" si="31"/>
        <v>1359938950</v>
      </c>
      <c r="BO26" s="23">
        <v>0</v>
      </c>
      <c r="BP26" s="27">
        <v>0</v>
      </c>
      <c r="BQ26" s="27">
        <v>135993895</v>
      </c>
      <c r="BR26" s="25">
        <f t="shared" si="23"/>
        <v>0</v>
      </c>
      <c r="BS26" s="25">
        <f t="shared" si="24"/>
        <v>0</v>
      </c>
      <c r="BT26" s="25">
        <f t="shared" si="25"/>
        <v>1495932845</v>
      </c>
      <c r="BU26" s="23">
        <v>0</v>
      </c>
      <c r="BV26" s="23"/>
      <c r="BW26" s="27"/>
      <c r="BX26" s="27">
        <v>0</v>
      </c>
      <c r="BY26" s="25">
        <f t="shared" si="26"/>
        <v>0</v>
      </c>
      <c r="BZ26" s="25">
        <f t="shared" si="27"/>
        <v>0</v>
      </c>
      <c r="CA26" s="25">
        <f t="shared" si="28"/>
        <v>1495932845</v>
      </c>
    </row>
    <row r="27" spans="1:79" ht="12.75">
      <c r="A27" s="18">
        <v>8909800408</v>
      </c>
      <c r="B27" s="31">
        <v>890980040</v>
      </c>
      <c r="C27" s="18">
        <v>120205000</v>
      </c>
      <c r="D27" s="21" t="s">
        <v>83</v>
      </c>
      <c r="E27" s="30" t="s">
        <v>84</v>
      </c>
      <c r="F27" s="23">
        <v>0</v>
      </c>
      <c r="G27" s="23">
        <v>0</v>
      </c>
      <c r="H27" s="24">
        <v>16930691259.4</v>
      </c>
      <c r="I27" s="25">
        <f t="shared" si="34"/>
        <v>0</v>
      </c>
      <c r="J27" s="25">
        <f t="shared" si="32"/>
        <v>0</v>
      </c>
      <c r="K27" s="25">
        <f t="shared" si="35"/>
        <v>16930691259.4</v>
      </c>
      <c r="L27" s="23">
        <v>0</v>
      </c>
      <c r="M27" s="23">
        <v>0</v>
      </c>
      <c r="N27" s="24">
        <v>33861382518.799999</v>
      </c>
      <c r="O27" s="25">
        <f t="shared" si="36"/>
        <v>0</v>
      </c>
      <c r="P27" s="25">
        <f t="shared" si="33"/>
        <v>0</v>
      </c>
      <c r="Q27" s="25">
        <f t="shared" si="37"/>
        <v>50792073778.199997</v>
      </c>
      <c r="R27" s="23">
        <v>0</v>
      </c>
      <c r="S27" s="23">
        <v>0</v>
      </c>
      <c r="T27" s="24">
        <v>16930691259.4</v>
      </c>
      <c r="U27" s="25">
        <f t="shared" si="2"/>
        <v>0</v>
      </c>
      <c r="V27" s="25">
        <f t="shared" si="3"/>
        <v>0</v>
      </c>
      <c r="W27" s="25">
        <f t="shared" si="4"/>
        <v>67722765037.599998</v>
      </c>
      <c r="X27" s="26">
        <v>0</v>
      </c>
      <c r="Y27" s="26"/>
      <c r="Z27" s="27">
        <v>16930691259.4</v>
      </c>
      <c r="AA27" s="27"/>
      <c r="AB27" s="25">
        <f t="shared" si="5"/>
        <v>0</v>
      </c>
      <c r="AC27" s="25">
        <f t="shared" si="6"/>
        <v>0</v>
      </c>
      <c r="AD27" s="25">
        <f t="shared" si="7"/>
        <v>84653456297</v>
      </c>
      <c r="AE27" s="26">
        <v>0</v>
      </c>
      <c r="AF27" s="26">
        <v>0</v>
      </c>
      <c r="AG27" s="26">
        <v>16930691259.4</v>
      </c>
      <c r="AH27" s="25">
        <f t="shared" si="46"/>
        <v>0</v>
      </c>
      <c r="AI27" s="25">
        <f t="shared" si="38"/>
        <v>0</v>
      </c>
      <c r="AJ27" s="25">
        <f t="shared" si="39"/>
        <v>101584147556.39999</v>
      </c>
      <c r="AK27" s="26">
        <v>0</v>
      </c>
      <c r="AL27" s="26">
        <v>0</v>
      </c>
      <c r="AM27" s="27">
        <v>34763511505.800003</v>
      </c>
      <c r="AN27" s="25">
        <f t="shared" si="47"/>
        <v>0</v>
      </c>
      <c r="AO27" s="25">
        <f t="shared" si="40"/>
        <v>0</v>
      </c>
      <c r="AP27" s="25">
        <f t="shared" si="41"/>
        <v>136347659062.2</v>
      </c>
      <c r="AQ27" s="26">
        <v>0</v>
      </c>
      <c r="AR27" s="26">
        <v>0</v>
      </c>
      <c r="AS27" s="27">
        <v>16930691259.4</v>
      </c>
      <c r="AT27" s="25">
        <f t="shared" si="48"/>
        <v>0</v>
      </c>
      <c r="AU27" s="25">
        <f t="shared" si="42"/>
        <v>0</v>
      </c>
      <c r="AV27" s="25">
        <f t="shared" si="43"/>
        <v>153278350321.60001</v>
      </c>
      <c r="AW27" s="26">
        <v>0</v>
      </c>
      <c r="AX27" s="26">
        <v>0</v>
      </c>
      <c r="AY27" s="27">
        <v>16930691259.4</v>
      </c>
      <c r="AZ27" s="25">
        <f t="shared" si="49"/>
        <v>0</v>
      </c>
      <c r="BA27" s="25">
        <f t="shared" si="44"/>
        <v>0</v>
      </c>
      <c r="BB27" s="25">
        <f t="shared" si="45"/>
        <v>170209041581</v>
      </c>
      <c r="BC27" s="28">
        <v>0</v>
      </c>
      <c r="BD27" s="28">
        <v>0</v>
      </c>
      <c r="BE27" s="27">
        <v>16930691259.4</v>
      </c>
      <c r="BF27" s="25">
        <f t="shared" si="20"/>
        <v>0</v>
      </c>
      <c r="BG27" s="25">
        <f t="shared" si="21"/>
        <v>0</v>
      </c>
      <c r="BH27" s="25">
        <f t="shared" si="22"/>
        <v>187139732840.39999</v>
      </c>
      <c r="BI27" s="28">
        <v>0</v>
      </c>
      <c r="BJ27" s="28">
        <v>0</v>
      </c>
      <c r="BK27" s="27">
        <v>18165208217.400002</v>
      </c>
      <c r="BL27" s="25">
        <f t="shared" si="29"/>
        <v>0</v>
      </c>
      <c r="BM27" s="25">
        <f t="shared" si="30"/>
        <v>0</v>
      </c>
      <c r="BN27" s="25">
        <f t="shared" si="31"/>
        <v>205304941057.79999</v>
      </c>
      <c r="BO27" s="23">
        <v>0</v>
      </c>
      <c r="BP27" s="27">
        <v>0</v>
      </c>
      <c r="BQ27" s="27">
        <v>16930691259.4</v>
      </c>
      <c r="BR27" s="25">
        <f t="shared" si="23"/>
        <v>0</v>
      </c>
      <c r="BS27" s="25">
        <f t="shared" si="24"/>
        <v>0</v>
      </c>
      <c r="BT27" s="25">
        <f t="shared" si="25"/>
        <v>222235632317.19998</v>
      </c>
      <c r="BU27" s="23">
        <v>0</v>
      </c>
      <c r="BV27" s="23"/>
      <c r="BW27" s="27"/>
      <c r="BX27" s="27">
        <v>33861382522</v>
      </c>
      <c r="BY27" s="25">
        <f t="shared" si="26"/>
        <v>0</v>
      </c>
      <c r="BZ27" s="25">
        <f t="shared" si="27"/>
        <v>0</v>
      </c>
      <c r="CA27" s="25">
        <f t="shared" si="28"/>
        <v>256097014839.19998</v>
      </c>
    </row>
    <row r="28" spans="1:79" ht="12.75">
      <c r="A28" s="18">
        <v>8909801341</v>
      </c>
      <c r="B28" s="31">
        <v>890980134</v>
      </c>
      <c r="C28" s="18">
        <v>824505000</v>
      </c>
      <c r="D28" s="21" t="s">
        <v>85</v>
      </c>
      <c r="E28" s="30" t="s">
        <v>86</v>
      </c>
      <c r="F28" s="23">
        <v>0</v>
      </c>
      <c r="G28" s="23">
        <v>0</v>
      </c>
      <c r="H28" s="24">
        <v>177104386</v>
      </c>
      <c r="I28" s="25">
        <f t="shared" si="34"/>
        <v>0</v>
      </c>
      <c r="J28" s="25">
        <f t="shared" si="32"/>
        <v>0</v>
      </c>
      <c r="K28" s="25">
        <f t="shared" si="35"/>
        <v>177104386</v>
      </c>
      <c r="L28" s="23">
        <v>0</v>
      </c>
      <c r="M28" s="23">
        <v>0</v>
      </c>
      <c r="N28" s="24">
        <v>265656580</v>
      </c>
      <c r="O28" s="25">
        <f t="shared" si="36"/>
        <v>0</v>
      </c>
      <c r="P28" s="25">
        <f t="shared" si="33"/>
        <v>0</v>
      </c>
      <c r="Q28" s="25">
        <f t="shared" si="37"/>
        <v>442760966</v>
      </c>
      <c r="R28" s="23">
        <v>0</v>
      </c>
      <c r="S28" s="23">
        <v>0</v>
      </c>
      <c r="T28" s="24">
        <v>221380483</v>
      </c>
      <c r="U28" s="25">
        <f t="shared" si="2"/>
        <v>0</v>
      </c>
      <c r="V28" s="25">
        <f t="shared" si="3"/>
        <v>0</v>
      </c>
      <c r="W28" s="25">
        <f t="shared" si="4"/>
        <v>664141449</v>
      </c>
      <c r="X28" s="26">
        <v>0</v>
      </c>
      <c r="Y28" s="26"/>
      <c r="Z28" s="27">
        <v>221380483</v>
      </c>
      <c r="AA28" s="27"/>
      <c r="AB28" s="25">
        <f t="shared" si="5"/>
        <v>0</v>
      </c>
      <c r="AC28" s="25">
        <f t="shared" si="6"/>
        <v>0</v>
      </c>
      <c r="AD28" s="25">
        <f t="shared" si="7"/>
        <v>885521932</v>
      </c>
      <c r="AE28" s="26">
        <v>0</v>
      </c>
      <c r="AF28" s="26">
        <v>0</v>
      </c>
      <c r="AG28" s="26">
        <v>221380483</v>
      </c>
      <c r="AH28" s="25">
        <f t="shared" si="46"/>
        <v>0</v>
      </c>
      <c r="AI28" s="25">
        <f t="shared" si="38"/>
        <v>0</v>
      </c>
      <c r="AJ28" s="25">
        <f t="shared" si="39"/>
        <v>1106902415</v>
      </c>
      <c r="AK28" s="26">
        <v>0</v>
      </c>
      <c r="AL28" s="26">
        <v>0</v>
      </c>
      <c r="AM28" s="27">
        <v>221380483</v>
      </c>
      <c r="AN28" s="25">
        <f t="shared" si="47"/>
        <v>0</v>
      </c>
      <c r="AO28" s="25">
        <f t="shared" si="40"/>
        <v>0</v>
      </c>
      <c r="AP28" s="25">
        <f t="shared" si="41"/>
        <v>1328282898</v>
      </c>
      <c r="AQ28" s="26">
        <v>0</v>
      </c>
      <c r="AR28" s="26">
        <v>0</v>
      </c>
      <c r="AS28" s="27">
        <v>221380483</v>
      </c>
      <c r="AT28" s="25">
        <f t="shared" si="48"/>
        <v>0</v>
      </c>
      <c r="AU28" s="25">
        <f t="shared" si="42"/>
        <v>0</v>
      </c>
      <c r="AV28" s="25">
        <f t="shared" si="43"/>
        <v>1549663381</v>
      </c>
      <c r="AW28" s="26">
        <v>0</v>
      </c>
      <c r="AX28" s="26">
        <v>0</v>
      </c>
      <c r="AY28" s="27">
        <v>221380483</v>
      </c>
      <c r="AZ28" s="25">
        <f t="shared" si="49"/>
        <v>0</v>
      </c>
      <c r="BA28" s="25">
        <f t="shared" si="44"/>
        <v>0</v>
      </c>
      <c r="BB28" s="25">
        <f t="shared" si="45"/>
        <v>1771043864</v>
      </c>
      <c r="BC28" s="28">
        <v>0</v>
      </c>
      <c r="BD28" s="28">
        <v>0</v>
      </c>
      <c r="BE28" s="27">
        <v>221380483</v>
      </c>
      <c r="BF28" s="25">
        <f t="shared" si="20"/>
        <v>0</v>
      </c>
      <c r="BG28" s="25">
        <f t="shared" si="21"/>
        <v>0</v>
      </c>
      <c r="BH28" s="25">
        <f t="shared" si="22"/>
        <v>1992424347</v>
      </c>
      <c r="BI28" s="28">
        <v>0</v>
      </c>
      <c r="BJ28" s="28">
        <v>0</v>
      </c>
      <c r="BK28" s="27">
        <v>221380483</v>
      </c>
      <c r="BL28" s="25">
        <f t="shared" si="29"/>
        <v>0</v>
      </c>
      <c r="BM28" s="25">
        <f t="shared" si="30"/>
        <v>0</v>
      </c>
      <c r="BN28" s="25">
        <f t="shared" si="31"/>
        <v>2213804830</v>
      </c>
      <c r="BO28" s="23">
        <v>0</v>
      </c>
      <c r="BP28" s="27">
        <v>0</v>
      </c>
      <c r="BQ28" s="27">
        <v>221380483</v>
      </c>
      <c r="BR28" s="25">
        <f t="shared" si="23"/>
        <v>0</v>
      </c>
      <c r="BS28" s="25">
        <f t="shared" si="24"/>
        <v>0</v>
      </c>
      <c r="BT28" s="25">
        <f t="shared" si="25"/>
        <v>2435185313</v>
      </c>
      <c r="BU28" s="23">
        <v>0</v>
      </c>
      <c r="BV28" s="23"/>
      <c r="BW28" s="27"/>
      <c r="BX28" s="27">
        <v>0</v>
      </c>
      <c r="BY28" s="25">
        <f t="shared" si="26"/>
        <v>0</v>
      </c>
      <c r="BZ28" s="25">
        <f t="shared" si="27"/>
        <v>0</v>
      </c>
      <c r="CA28" s="25">
        <f t="shared" si="28"/>
        <v>2435185313</v>
      </c>
    </row>
    <row r="29" spans="1:79" ht="12.75">
      <c r="A29" s="18">
        <v>8909801501</v>
      </c>
      <c r="B29" s="31">
        <v>890980150</v>
      </c>
      <c r="C29" s="18">
        <v>824105000</v>
      </c>
      <c r="D29" s="21" t="s">
        <v>87</v>
      </c>
      <c r="E29" s="22" t="s">
        <v>88</v>
      </c>
      <c r="F29" s="23">
        <v>0</v>
      </c>
      <c r="G29" s="23">
        <v>0</v>
      </c>
      <c r="H29" s="24">
        <v>136877130</v>
      </c>
      <c r="I29" s="25">
        <f t="shared" si="34"/>
        <v>0</v>
      </c>
      <c r="J29" s="25">
        <f t="shared" si="32"/>
        <v>0</v>
      </c>
      <c r="K29" s="25">
        <f t="shared" si="35"/>
        <v>136877130</v>
      </c>
      <c r="L29" s="23">
        <v>0</v>
      </c>
      <c r="M29" s="23">
        <v>0</v>
      </c>
      <c r="N29" s="24">
        <v>136877130</v>
      </c>
      <c r="O29" s="25">
        <f t="shared" si="36"/>
        <v>0</v>
      </c>
      <c r="P29" s="25">
        <f t="shared" si="33"/>
        <v>0</v>
      </c>
      <c r="Q29" s="25">
        <f t="shared" si="37"/>
        <v>273754260</v>
      </c>
      <c r="R29" s="23">
        <v>0</v>
      </c>
      <c r="S29" s="23">
        <v>0</v>
      </c>
      <c r="T29" s="24">
        <v>136877130</v>
      </c>
      <c r="U29" s="25">
        <f t="shared" si="2"/>
        <v>0</v>
      </c>
      <c r="V29" s="25">
        <f t="shared" si="3"/>
        <v>0</v>
      </c>
      <c r="W29" s="25">
        <f t="shared" si="4"/>
        <v>410631390</v>
      </c>
      <c r="X29" s="26">
        <v>0</v>
      </c>
      <c r="Y29" s="26"/>
      <c r="Z29" s="27">
        <v>136877130</v>
      </c>
      <c r="AA29" s="27"/>
      <c r="AB29" s="25">
        <f t="shared" si="5"/>
        <v>0</v>
      </c>
      <c r="AC29" s="25">
        <f t="shared" si="6"/>
        <v>0</v>
      </c>
      <c r="AD29" s="25">
        <f t="shared" si="7"/>
        <v>547508520</v>
      </c>
      <c r="AE29" s="26">
        <v>0</v>
      </c>
      <c r="AF29" s="26">
        <v>0</v>
      </c>
      <c r="AG29" s="26">
        <v>136877130</v>
      </c>
      <c r="AH29" s="25">
        <f t="shared" si="46"/>
        <v>0</v>
      </c>
      <c r="AI29" s="25">
        <f t="shared" si="38"/>
        <v>0</v>
      </c>
      <c r="AJ29" s="25">
        <f t="shared" si="39"/>
        <v>684385650</v>
      </c>
      <c r="AK29" s="26">
        <v>0</v>
      </c>
      <c r="AL29" s="26">
        <v>0</v>
      </c>
      <c r="AM29" s="27">
        <v>136877130</v>
      </c>
      <c r="AN29" s="25">
        <f t="shared" si="47"/>
        <v>0</v>
      </c>
      <c r="AO29" s="25">
        <f t="shared" si="40"/>
        <v>0</v>
      </c>
      <c r="AP29" s="25">
        <f t="shared" si="41"/>
        <v>821262780</v>
      </c>
      <c r="AQ29" s="26">
        <v>0</v>
      </c>
      <c r="AR29" s="26">
        <v>0</v>
      </c>
      <c r="AS29" s="27">
        <v>136877130</v>
      </c>
      <c r="AT29" s="25">
        <f t="shared" si="48"/>
        <v>0</v>
      </c>
      <c r="AU29" s="25">
        <f t="shared" si="42"/>
        <v>0</v>
      </c>
      <c r="AV29" s="25">
        <f t="shared" si="43"/>
        <v>958139910</v>
      </c>
      <c r="AW29" s="26">
        <v>0</v>
      </c>
      <c r="AX29" s="26">
        <v>0</v>
      </c>
      <c r="AY29" s="27">
        <v>136877130</v>
      </c>
      <c r="AZ29" s="25">
        <f t="shared" si="49"/>
        <v>0</v>
      </c>
      <c r="BA29" s="25">
        <f t="shared" si="44"/>
        <v>0</v>
      </c>
      <c r="BB29" s="25">
        <f t="shared" si="45"/>
        <v>1095017040</v>
      </c>
      <c r="BC29" s="28">
        <v>0</v>
      </c>
      <c r="BD29" s="28">
        <v>0</v>
      </c>
      <c r="BE29" s="27">
        <v>136877130</v>
      </c>
      <c r="BF29" s="25">
        <f t="shared" si="20"/>
        <v>0</v>
      </c>
      <c r="BG29" s="25">
        <f t="shared" si="21"/>
        <v>0</v>
      </c>
      <c r="BH29" s="25">
        <f t="shared" si="22"/>
        <v>1231894170</v>
      </c>
      <c r="BI29" s="28">
        <v>0</v>
      </c>
      <c r="BJ29" s="28">
        <v>0</v>
      </c>
      <c r="BK29" s="27">
        <v>136877130</v>
      </c>
      <c r="BL29" s="25">
        <f t="shared" si="29"/>
        <v>0</v>
      </c>
      <c r="BM29" s="25">
        <f t="shared" si="30"/>
        <v>0</v>
      </c>
      <c r="BN29" s="25">
        <f t="shared" si="31"/>
        <v>1368771300</v>
      </c>
      <c r="BO29" s="23">
        <v>0</v>
      </c>
      <c r="BP29" s="27">
        <v>0</v>
      </c>
      <c r="BQ29" s="27">
        <v>136877130</v>
      </c>
      <c r="BR29" s="25">
        <f t="shared" si="23"/>
        <v>0</v>
      </c>
      <c r="BS29" s="25">
        <f t="shared" si="24"/>
        <v>0</v>
      </c>
      <c r="BT29" s="25">
        <f t="shared" si="25"/>
        <v>1505648430</v>
      </c>
      <c r="BU29" s="23">
        <v>0</v>
      </c>
      <c r="BV29" s="23"/>
      <c r="BW29" s="27"/>
      <c r="BX29" s="27">
        <v>0</v>
      </c>
      <c r="BY29" s="25">
        <f t="shared" si="26"/>
        <v>0</v>
      </c>
      <c r="BZ29" s="25">
        <f t="shared" si="27"/>
        <v>0</v>
      </c>
      <c r="CA29" s="25">
        <f t="shared" si="28"/>
        <v>1505648430</v>
      </c>
    </row>
    <row r="30" spans="1:79" ht="12.75">
      <c r="A30" s="18">
        <v>8910800313</v>
      </c>
      <c r="B30" s="31">
        <v>891080031</v>
      </c>
      <c r="C30" s="18">
        <v>27123000</v>
      </c>
      <c r="D30" s="21" t="s">
        <v>89</v>
      </c>
      <c r="E30" s="22" t="s">
        <v>90</v>
      </c>
      <c r="F30" s="23">
        <v>1998214213</v>
      </c>
      <c r="G30" s="23">
        <v>0</v>
      </c>
      <c r="H30" s="24">
        <v>4432590309.5333338</v>
      </c>
      <c r="I30" s="25">
        <f t="shared" si="34"/>
        <v>1998214213</v>
      </c>
      <c r="J30" s="25">
        <f t="shared" si="32"/>
        <v>0</v>
      </c>
      <c r="K30" s="25">
        <f t="shared" si="35"/>
        <v>4432590309.5333338</v>
      </c>
      <c r="L30" s="23">
        <v>1998214213</v>
      </c>
      <c r="M30" s="23">
        <v>0</v>
      </c>
      <c r="N30" s="24">
        <v>8865180619.0666676</v>
      </c>
      <c r="O30" s="25">
        <f t="shared" si="36"/>
        <v>3996428426</v>
      </c>
      <c r="P30" s="25">
        <f t="shared" si="33"/>
        <v>0</v>
      </c>
      <c r="Q30" s="25">
        <f t="shared" si="37"/>
        <v>13297770928.600002</v>
      </c>
      <c r="R30" s="23">
        <v>1998214213</v>
      </c>
      <c r="S30" s="23">
        <v>1543818378</v>
      </c>
      <c r="T30" s="24">
        <v>4432590309.5333338</v>
      </c>
      <c r="U30" s="25">
        <f t="shared" si="2"/>
        <v>5994642639</v>
      </c>
      <c r="V30" s="25">
        <f t="shared" si="3"/>
        <v>1543818378</v>
      </c>
      <c r="W30" s="25">
        <f t="shared" si="4"/>
        <v>17730361238.133335</v>
      </c>
      <c r="X30" s="26">
        <v>1998214213</v>
      </c>
      <c r="Y30" s="26"/>
      <c r="Z30" s="27">
        <v>4432590309.5333338</v>
      </c>
      <c r="AA30" s="27"/>
      <c r="AB30" s="25">
        <f t="shared" si="5"/>
        <v>7992856852</v>
      </c>
      <c r="AC30" s="25">
        <f t="shared" si="6"/>
        <v>1543818378</v>
      </c>
      <c r="AD30" s="25">
        <f t="shared" si="7"/>
        <v>22162951547.666668</v>
      </c>
      <c r="AE30" s="26">
        <v>1998214213</v>
      </c>
      <c r="AF30" s="26">
        <v>0</v>
      </c>
      <c r="AG30" s="26">
        <v>4432590309.5333338</v>
      </c>
      <c r="AH30" s="25">
        <f t="shared" si="46"/>
        <v>9991071065</v>
      </c>
      <c r="AI30" s="25">
        <f t="shared" si="38"/>
        <v>1543818378</v>
      </c>
      <c r="AJ30" s="25">
        <f t="shared" si="39"/>
        <v>26595541857.200001</v>
      </c>
      <c r="AK30" s="26">
        <v>3996428426</v>
      </c>
      <c r="AL30" s="26">
        <v>0</v>
      </c>
      <c r="AM30" s="27">
        <v>9012332332.0666676</v>
      </c>
      <c r="AN30" s="25">
        <f t="shared" si="47"/>
        <v>13987499491</v>
      </c>
      <c r="AO30" s="25">
        <f t="shared" si="40"/>
        <v>1543818378</v>
      </c>
      <c r="AP30" s="25">
        <f t="shared" si="41"/>
        <v>35607874189.26667</v>
      </c>
      <c r="AQ30" s="26">
        <v>1998214213</v>
      </c>
      <c r="AR30" s="26">
        <v>0</v>
      </c>
      <c r="AS30" s="27">
        <v>4432590309.5333338</v>
      </c>
      <c r="AT30" s="25">
        <f t="shared" si="48"/>
        <v>15985713704</v>
      </c>
      <c r="AU30" s="25">
        <f t="shared" si="42"/>
        <v>1543818378</v>
      </c>
      <c r="AV30" s="25">
        <f t="shared" si="43"/>
        <v>40040464498.800003</v>
      </c>
      <c r="AW30" s="26">
        <v>1998214213</v>
      </c>
      <c r="AX30" s="26">
        <v>0</v>
      </c>
      <c r="AY30" s="27">
        <f>4432590309.53333+42630659</f>
        <v>4475220968.53333</v>
      </c>
      <c r="AZ30" s="25">
        <f t="shared" si="49"/>
        <v>17983927917</v>
      </c>
      <c r="BA30" s="25">
        <f t="shared" si="44"/>
        <v>1543818378</v>
      </c>
      <c r="BB30" s="25">
        <f t="shared" si="45"/>
        <v>44515685467.333336</v>
      </c>
      <c r="BC30" s="28">
        <v>1998214213</v>
      </c>
      <c r="BD30" s="28">
        <v>0</v>
      </c>
      <c r="BE30" s="27">
        <v>4432590309.5333338</v>
      </c>
      <c r="BF30" s="25">
        <f t="shared" si="20"/>
        <v>19982142130</v>
      </c>
      <c r="BG30" s="25">
        <f t="shared" si="21"/>
        <v>1543818378</v>
      </c>
      <c r="BH30" s="25">
        <f t="shared" si="22"/>
        <v>48948275776.866669</v>
      </c>
      <c r="BI30" s="28">
        <v>1998214213</v>
      </c>
      <c r="BJ30" s="28">
        <v>0</v>
      </c>
      <c r="BK30" s="27">
        <v>5469415395.53333</v>
      </c>
      <c r="BL30" s="25">
        <f t="shared" si="29"/>
        <v>21980356343</v>
      </c>
      <c r="BM30" s="25">
        <f t="shared" si="30"/>
        <v>1543818378</v>
      </c>
      <c r="BN30" s="25">
        <f t="shared" si="31"/>
        <v>54417691172.400002</v>
      </c>
      <c r="BO30" s="23">
        <v>1998214213</v>
      </c>
      <c r="BP30" s="27">
        <v>0</v>
      </c>
      <c r="BQ30" s="27">
        <v>4432590309.5333338</v>
      </c>
      <c r="BR30" s="25">
        <f t="shared" si="23"/>
        <v>23978570556</v>
      </c>
      <c r="BS30" s="25">
        <f t="shared" si="24"/>
        <v>1543818378</v>
      </c>
      <c r="BT30" s="25">
        <f t="shared" si="25"/>
        <v>58850281481.933334</v>
      </c>
      <c r="BU30" s="23">
        <v>5994642638</v>
      </c>
      <c r="BV30" s="23">
        <v>2200000000</v>
      </c>
      <c r="BW30" s="27"/>
      <c r="BX30" s="27">
        <v>8865180615</v>
      </c>
      <c r="BY30" s="25">
        <f t="shared" si="26"/>
        <v>32173213194</v>
      </c>
      <c r="BZ30" s="25">
        <f t="shared" si="27"/>
        <v>1543818378</v>
      </c>
      <c r="CA30" s="25">
        <f t="shared" si="28"/>
        <v>67715462096.933334</v>
      </c>
    </row>
    <row r="31" spans="1:79" ht="12.75">
      <c r="A31" s="18">
        <v>8911800842</v>
      </c>
      <c r="B31" s="31">
        <v>891180084</v>
      </c>
      <c r="C31" s="18">
        <v>26141000</v>
      </c>
      <c r="D31" s="21" t="s">
        <v>91</v>
      </c>
      <c r="E31" s="22" t="s">
        <v>92</v>
      </c>
      <c r="F31" s="23">
        <v>0</v>
      </c>
      <c r="G31" s="23">
        <v>0</v>
      </c>
      <c r="H31" s="24">
        <v>2939937459.1333332</v>
      </c>
      <c r="I31" s="25">
        <f t="shared" si="34"/>
        <v>0</v>
      </c>
      <c r="J31" s="25">
        <f t="shared" si="32"/>
        <v>0</v>
      </c>
      <c r="K31" s="25">
        <f t="shared" si="35"/>
        <v>2939937459.1333332</v>
      </c>
      <c r="L31" s="23">
        <v>0</v>
      </c>
      <c r="M31" s="23">
        <v>0</v>
      </c>
      <c r="N31" s="24">
        <v>5879874918.2666664</v>
      </c>
      <c r="O31" s="25">
        <f t="shared" si="36"/>
        <v>0</v>
      </c>
      <c r="P31" s="25">
        <f t="shared" si="33"/>
        <v>0</v>
      </c>
      <c r="Q31" s="25">
        <f t="shared" si="37"/>
        <v>8819812377.3999996</v>
      </c>
      <c r="R31" s="23">
        <v>0</v>
      </c>
      <c r="S31" s="23">
        <v>2436097939</v>
      </c>
      <c r="T31" s="24">
        <v>2939937459.1333332</v>
      </c>
      <c r="U31" s="25">
        <f t="shared" si="2"/>
        <v>0</v>
      </c>
      <c r="V31" s="25">
        <f t="shared" si="3"/>
        <v>2436097939</v>
      </c>
      <c r="W31" s="25">
        <f t="shared" si="4"/>
        <v>11759749836.533333</v>
      </c>
      <c r="X31" s="26">
        <v>0</v>
      </c>
      <c r="Y31" s="26"/>
      <c r="Z31" s="27">
        <v>2939937459.1333332</v>
      </c>
      <c r="AA31" s="27"/>
      <c r="AB31" s="25">
        <f t="shared" si="5"/>
        <v>0</v>
      </c>
      <c r="AC31" s="25">
        <f t="shared" si="6"/>
        <v>2436097939</v>
      </c>
      <c r="AD31" s="25">
        <f t="shared" si="7"/>
        <v>14699687295.666666</v>
      </c>
      <c r="AE31" s="26">
        <v>0</v>
      </c>
      <c r="AF31" s="26">
        <v>0</v>
      </c>
      <c r="AG31" s="26">
        <v>2939937459.1333332</v>
      </c>
      <c r="AH31" s="25">
        <f t="shared" si="46"/>
        <v>0</v>
      </c>
      <c r="AI31" s="25">
        <f t="shared" si="38"/>
        <v>2436097939</v>
      </c>
      <c r="AJ31" s="25">
        <f t="shared" si="39"/>
        <v>17639624754.799999</v>
      </c>
      <c r="AK31" s="26">
        <v>0</v>
      </c>
      <c r="AL31" s="26">
        <v>0</v>
      </c>
      <c r="AM31" s="27">
        <v>6244702383.2666664</v>
      </c>
      <c r="AN31" s="25">
        <f t="shared" si="47"/>
        <v>0</v>
      </c>
      <c r="AO31" s="25">
        <f t="shared" si="40"/>
        <v>2436097939</v>
      </c>
      <c r="AP31" s="25">
        <f t="shared" si="41"/>
        <v>23884327138.066666</v>
      </c>
      <c r="AQ31" s="26">
        <v>0</v>
      </c>
      <c r="AR31" s="26">
        <v>0</v>
      </c>
      <c r="AS31" s="27">
        <v>2939937459.1333332</v>
      </c>
      <c r="AT31" s="25">
        <f t="shared" si="48"/>
        <v>0</v>
      </c>
      <c r="AU31" s="25">
        <f t="shared" si="42"/>
        <v>2436097939</v>
      </c>
      <c r="AV31" s="25">
        <f t="shared" si="43"/>
        <v>26824264597.199997</v>
      </c>
      <c r="AW31" s="26">
        <v>0</v>
      </c>
      <c r="AX31" s="26">
        <v>0</v>
      </c>
      <c r="AY31" s="27">
        <f>2939937459.13333+61117302</f>
        <v>3001054761.1333299</v>
      </c>
      <c r="AZ31" s="25">
        <f t="shared" si="49"/>
        <v>0</v>
      </c>
      <c r="BA31" s="25">
        <f t="shared" si="44"/>
        <v>2436097939</v>
      </c>
      <c r="BB31" s="25">
        <f t="shared" si="45"/>
        <v>29825319358.333328</v>
      </c>
      <c r="BC31" s="28">
        <v>0</v>
      </c>
      <c r="BD31" s="28">
        <v>0</v>
      </c>
      <c r="BE31" s="27">
        <v>2939937459.1333332</v>
      </c>
      <c r="BF31" s="25">
        <f t="shared" si="20"/>
        <v>0</v>
      </c>
      <c r="BG31" s="25">
        <f t="shared" si="21"/>
        <v>2436097939</v>
      </c>
      <c r="BH31" s="25">
        <f t="shared" si="22"/>
        <v>32765256817.46666</v>
      </c>
      <c r="BI31" s="28">
        <v>0</v>
      </c>
      <c r="BJ31" s="28">
        <v>0</v>
      </c>
      <c r="BK31" s="27">
        <v>3913753086.1333299</v>
      </c>
      <c r="BL31" s="25">
        <f t="shared" si="29"/>
        <v>0</v>
      </c>
      <c r="BM31" s="25">
        <f t="shared" si="30"/>
        <v>2436097939</v>
      </c>
      <c r="BN31" s="25">
        <f t="shared" si="31"/>
        <v>36679009903.599991</v>
      </c>
      <c r="BO31" s="23">
        <v>0</v>
      </c>
      <c r="BP31" s="27">
        <v>0</v>
      </c>
      <c r="BQ31" s="27">
        <v>2939937459.1333332</v>
      </c>
      <c r="BR31" s="25">
        <f t="shared" si="23"/>
        <v>0</v>
      </c>
      <c r="BS31" s="25">
        <f t="shared" si="24"/>
        <v>2436097939</v>
      </c>
      <c r="BT31" s="25">
        <f t="shared" si="25"/>
        <v>39618947362.733322</v>
      </c>
      <c r="BU31" s="23">
        <v>0</v>
      </c>
      <c r="BV31" s="23"/>
      <c r="BW31" s="27"/>
      <c r="BX31" s="27">
        <v>5879874920</v>
      </c>
      <c r="BY31" s="25">
        <f t="shared" si="26"/>
        <v>0</v>
      </c>
      <c r="BZ31" s="25">
        <f t="shared" si="27"/>
        <v>2436097939</v>
      </c>
      <c r="CA31" s="25">
        <f t="shared" si="28"/>
        <v>45498822282.733322</v>
      </c>
    </row>
    <row r="32" spans="1:79" ht="12.75">
      <c r="A32" s="18">
        <v>8911903461</v>
      </c>
      <c r="B32" s="31">
        <v>891190346</v>
      </c>
      <c r="C32" s="18">
        <v>26318000</v>
      </c>
      <c r="D32" s="21" t="s">
        <v>93</v>
      </c>
      <c r="E32" s="22" t="s">
        <v>94</v>
      </c>
      <c r="F32" s="23">
        <v>0</v>
      </c>
      <c r="G32" s="23">
        <v>0</v>
      </c>
      <c r="H32" s="24">
        <v>1555306520.8666666</v>
      </c>
      <c r="I32" s="25">
        <f t="shared" si="34"/>
        <v>0</v>
      </c>
      <c r="J32" s="25">
        <f t="shared" si="32"/>
        <v>0</v>
      </c>
      <c r="K32" s="25">
        <f t="shared" si="35"/>
        <v>1555306520.8666666</v>
      </c>
      <c r="L32" s="23">
        <v>0</v>
      </c>
      <c r="M32" s="23">
        <v>0</v>
      </c>
      <c r="N32" s="24">
        <v>3110613041.7333331</v>
      </c>
      <c r="O32" s="25">
        <f t="shared" si="36"/>
        <v>0</v>
      </c>
      <c r="P32" s="25">
        <f t="shared" si="33"/>
        <v>0</v>
      </c>
      <c r="Q32" s="25">
        <f t="shared" si="37"/>
        <v>4665919562.5999994</v>
      </c>
      <c r="R32" s="23">
        <v>0</v>
      </c>
      <c r="S32" s="23">
        <v>890213235</v>
      </c>
      <c r="T32" s="24">
        <v>1555306520.8666666</v>
      </c>
      <c r="U32" s="25">
        <f t="shared" si="2"/>
        <v>0</v>
      </c>
      <c r="V32" s="25">
        <f t="shared" si="3"/>
        <v>890213235</v>
      </c>
      <c r="W32" s="25">
        <f t="shared" si="4"/>
        <v>6221226083.4666662</v>
      </c>
      <c r="X32" s="26">
        <v>0</v>
      </c>
      <c r="Y32" s="26"/>
      <c r="Z32" s="27">
        <v>1555306520.8666666</v>
      </c>
      <c r="AA32" s="27"/>
      <c r="AB32" s="25">
        <f t="shared" si="5"/>
        <v>0</v>
      </c>
      <c r="AC32" s="25">
        <f t="shared" si="6"/>
        <v>890213235</v>
      </c>
      <c r="AD32" s="25">
        <f t="shared" si="7"/>
        <v>7776532604.333333</v>
      </c>
      <c r="AE32" s="26">
        <v>0</v>
      </c>
      <c r="AF32" s="26">
        <v>0</v>
      </c>
      <c r="AG32" s="26">
        <v>1555306520.8666666</v>
      </c>
      <c r="AH32" s="25">
        <f t="shared" si="46"/>
        <v>0</v>
      </c>
      <c r="AI32" s="25">
        <f t="shared" si="38"/>
        <v>890213235</v>
      </c>
      <c r="AJ32" s="25">
        <f t="shared" si="39"/>
        <v>9331839125.1999989</v>
      </c>
      <c r="AK32" s="26">
        <v>0</v>
      </c>
      <c r="AL32" s="26">
        <v>0</v>
      </c>
      <c r="AM32" s="27">
        <v>3405332401.7333331</v>
      </c>
      <c r="AN32" s="25">
        <f t="shared" si="47"/>
        <v>0</v>
      </c>
      <c r="AO32" s="25">
        <f t="shared" si="40"/>
        <v>890213235</v>
      </c>
      <c r="AP32" s="25">
        <f t="shared" si="41"/>
        <v>12737171526.933332</v>
      </c>
      <c r="AQ32" s="26">
        <v>0</v>
      </c>
      <c r="AR32" s="26">
        <v>0</v>
      </c>
      <c r="AS32" s="27">
        <v>1555306520.8666666</v>
      </c>
      <c r="AT32" s="25">
        <f t="shared" si="48"/>
        <v>0</v>
      </c>
      <c r="AU32" s="25">
        <f t="shared" si="42"/>
        <v>890213235</v>
      </c>
      <c r="AV32" s="25">
        <f t="shared" si="43"/>
        <v>14292478047.799999</v>
      </c>
      <c r="AW32" s="26">
        <v>0</v>
      </c>
      <c r="AX32" s="26">
        <v>0</v>
      </c>
      <c r="AY32" s="27">
        <f>1555306520.86667+14397698</f>
        <v>1569704218.8666699</v>
      </c>
      <c r="AZ32" s="25">
        <f t="shared" si="49"/>
        <v>0</v>
      </c>
      <c r="BA32" s="25">
        <f t="shared" si="44"/>
        <v>890213235</v>
      </c>
      <c r="BB32" s="25">
        <f t="shared" si="45"/>
        <v>15862182266.66667</v>
      </c>
      <c r="BC32" s="28">
        <v>0</v>
      </c>
      <c r="BD32" s="28">
        <v>0</v>
      </c>
      <c r="BE32" s="27">
        <v>1555306520.8666666</v>
      </c>
      <c r="BF32" s="25">
        <f t="shared" si="20"/>
        <v>0</v>
      </c>
      <c r="BG32" s="25">
        <f t="shared" si="21"/>
        <v>890213235</v>
      </c>
      <c r="BH32" s="25">
        <f t="shared" si="22"/>
        <v>17417488787.533337</v>
      </c>
      <c r="BI32" s="28">
        <v>0</v>
      </c>
      <c r="BJ32" s="28">
        <v>0</v>
      </c>
      <c r="BK32" s="27">
        <v>2673237252.8666697</v>
      </c>
      <c r="BL32" s="25">
        <f t="shared" si="29"/>
        <v>0</v>
      </c>
      <c r="BM32" s="25">
        <f t="shared" si="30"/>
        <v>890213235</v>
      </c>
      <c r="BN32" s="25">
        <f t="shared" si="31"/>
        <v>20090726040.400005</v>
      </c>
      <c r="BO32" s="23">
        <v>0</v>
      </c>
      <c r="BP32" s="27">
        <v>0</v>
      </c>
      <c r="BQ32" s="27">
        <v>1555306520.8666666</v>
      </c>
      <c r="BR32" s="25">
        <f t="shared" si="23"/>
        <v>0</v>
      </c>
      <c r="BS32" s="25">
        <f t="shared" si="24"/>
        <v>890213235</v>
      </c>
      <c r="BT32" s="25">
        <f t="shared" si="25"/>
        <v>21646032561.26667</v>
      </c>
      <c r="BU32" s="23">
        <v>0</v>
      </c>
      <c r="BV32" s="23"/>
      <c r="BW32" s="27"/>
      <c r="BX32" s="27">
        <v>3110613040</v>
      </c>
      <c r="BY32" s="25">
        <f t="shared" si="26"/>
        <v>0</v>
      </c>
      <c r="BZ32" s="25">
        <f t="shared" si="27"/>
        <v>890213235</v>
      </c>
      <c r="CA32" s="25">
        <f t="shared" si="28"/>
        <v>24756645601.26667</v>
      </c>
    </row>
    <row r="33" spans="1:79" ht="12.75">
      <c r="A33" s="18">
        <v>8913800335</v>
      </c>
      <c r="B33" s="31">
        <v>891380033</v>
      </c>
      <c r="C33" s="18">
        <v>211176111</v>
      </c>
      <c r="D33" s="21" t="s">
        <v>95</v>
      </c>
      <c r="E33" s="30"/>
      <c r="F33" s="23">
        <v>0</v>
      </c>
      <c r="G33" s="23">
        <v>0</v>
      </c>
      <c r="H33" s="24">
        <v>0</v>
      </c>
      <c r="I33" s="25">
        <f t="shared" si="34"/>
        <v>0</v>
      </c>
      <c r="J33" s="25">
        <f t="shared" si="32"/>
        <v>0</v>
      </c>
      <c r="K33" s="25">
        <f t="shared" si="35"/>
        <v>0</v>
      </c>
      <c r="L33" s="23">
        <v>0</v>
      </c>
      <c r="M33" s="23">
        <v>0</v>
      </c>
      <c r="N33" s="24">
        <v>0</v>
      </c>
      <c r="O33" s="25">
        <f t="shared" si="36"/>
        <v>0</v>
      </c>
      <c r="P33" s="25">
        <f t="shared" si="33"/>
        <v>0</v>
      </c>
      <c r="Q33" s="25">
        <f t="shared" si="37"/>
        <v>0</v>
      </c>
      <c r="R33" s="23">
        <v>0</v>
      </c>
      <c r="S33" s="23">
        <v>0</v>
      </c>
      <c r="T33" s="24">
        <v>0</v>
      </c>
      <c r="U33" s="25">
        <f t="shared" si="2"/>
        <v>0</v>
      </c>
      <c r="V33" s="25">
        <f t="shared" si="3"/>
        <v>0</v>
      </c>
      <c r="W33" s="25">
        <f t="shared" si="4"/>
        <v>0</v>
      </c>
      <c r="X33" s="26">
        <v>0</v>
      </c>
      <c r="Y33" s="26"/>
      <c r="Z33" s="27">
        <v>0</v>
      </c>
      <c r="AA33" s="27"/>
      <c r="AB33" s="25">
        <f t="shared" si="5"/>
        <v>0</v>
      </c>
      <c r="AC33" s="25">
        <f t="shared" si="6"/>
        <v>0</v>
      </c>
      <c r="AD33" s="25">
        <f t="shared" si="7"/>
        <v>0</v>
      </c>
      <c r="AE33" s="26">
        <v>0</v>
      </c>
      <c r="AF33" s="26">
        <v>0</v>
      </c>
      <c r="AG33" s="26">
        <v>0</v>
      </c>
      <c r="AH33" s="25">
        <f t="shared" si="46"/>
        <v>0</v>
      </c>
      <c r="AI33" s="25">
        <f t="shared" si="38"/>
        <v>0</v>
      </c>
      <c r="AJ33" s="25">
        <f t="shared" si="39"/>
        <v>0</v>
      </c>
      <c r="AK33" s="26">
        <v>0</v>
      </c>
      <c r="AL33" s="26">
        <v>0</v>
      </c>
      <c r="AM33" s="27">
        <v>0</v>
      </c>
      <c r="AN33" s="25">
        <f t="shared" si="47"/>
        <v>0</v>
      </c>
      <c r="AO33" s="25">
        <f t="shared" si="40"/>
        <v>0</v>
      </c>
      <c r="AP33" s="25">
        <f t="shared" si="41"/>
        <v>0</v>
      </c>
      <c r="AQ33" s="26">
        <v>0</v>
      </c>
      <c r="AR33" s="26">
        <v>0</v>
      </c>
      <c r="AS33" s="27">
        <v>0</v>
      </c>
      <c r="AT33" s="25">
        <f t="shared" si="48"/>
        <v>0</v>
      </c>
      <c r="AU33" s="25">
        <f t="shared" si="42"/>
        <v>0</v>
      </c>
      <c r="AV33" s="25">
        <f t="shared" si="43"/>
        <v>0</v>
      </c>
      <c r="AW33" s="26">
        <v>0</v>
      </c>
      <c r="AX33" s="26">
        <v>0</v>
      </c>
      <c r="AY33" s="27">
        <v>0</v>
      </c>
      <c r="AZ33" s="25">
        <f t="shared" si="49"/>
        <v>0</v>
      </c>
      <c r="BA33" s="25">
        <f t="shared" si="44"/>
        <v>0</v>
      </c>
      <c r="BB33" s="25">
        <f t="shared" si="45"/>
        <v>0</v>
      </c>
      <c r="BC33" s="28">
        <v>0</v>
      </c>
      <c r="BD33" s="28">
        <v>0</v>
      </c>
      <c r="BE33" s="27">
        <v>0</v>
      </c>
      <c r="BF33" s="25">
        <f t="shared" si="20"/>
        <v>0</v>
      </c>
      <c r="BG33" s="25">
        <f t="shared" si="21"/>
        <v>0</v>
      </c>
      <c r="BH33" s="25">
        <f t="shared" si="22"/>
        <v>0</v>
      </c>
      <c r="BI33" s="28">
        <v>0</v>
      </c>
      <c r="BJ33" s="28">
        <v>0</v>
      </c>
      <c r="BK33" s="27">
        <v>0</v>
      </c>
      <c r="BL33" s="25">
        <f t="shared" si="29"/>
        <v>0</v>
      </c>
      <c r="BM33" s="25">
        <f t="shared" si="30"/>
        <v>0</v>
      </c>
      <c r="BN33" s="25">
        <f t="shared" si="31"/>
        <v>0</v>
      </c>
      <c r="BO33" s="23">
        <v>0</v>
      </c>
      <c r="BP33" s="27">
        <v>0</v>
      </c>
      <c r="BQ33" s="27">
        <v>0</v>
      </c>
      <c r="BR33" s="25">
        <f t="shared" si="23"/>
        <v>0</v>
      </c>
      <c r="BS33" s="25">
        <f t="shared" si="24"/>
        <v>0</v>
      </c>
      <c r="BT33" s="25">
        <f t="shared" si="25"/>
        <v>0</v>
      </c>
      <c r="BU33" s="23">
        <v>0</v>
      </c>
      <c r="BV33" s="23"/>
      <c r="BW33" s="27"/>
      <c r="BX33" s="27">
        <v>0</v>
      </c>
      <c r="BY33" s="25">
        <f t="shared" si="26"/>
        <v>0</v>
      </c>
      <c r="BZ33" s="25">
        <f t="shared" si="27"/>
        <v>0</v>
      </c>
      <c r="CA33" s="25">
        <f t="shared" si="28"/>
        <v>0</v>
      </c>
    </row>
    <row r="34" spans="1:79" ht="12.75">
      <c r="A34" s="18">
        <v>8914800359</v>
      </c>
      <c r="B34" s="31">
        <v>891480035</v>
      </c>
      <c r="C34" s="18">
        <v>24666000</v>
      </c>
      <c r="D34" s="21" t="s">
        <v>96</v>
      </c>
      <c r="E34" s="30" t="s">
        <v>97</v>
      </c>
      <c r="F34" s="23">
        <v>166666667</v>
      </c>
      <c r="G34" s="23">
        <v>0</v>
      </c>
      <c r="H34" s="24">
        <v>5185116033.4666662</v>
      </c>
      <c r="I34" s="25">
        <f t="shared" si="34"/>
        <v>166666667</v>
      </c>
      <c r="J34" s="25">
        <f t="shared" si="32"/>
        <v>0</v>
      </c>
      <c r="K34" s="25">
        <f t="shared" si="35"/>
        <v>5185116033.4666662</v>
      </c>
      <c r="L34" s="23">
        <v>166666667</v>
      </c>
      <c r="M34" s="23">
        <v>0</v>
      </c>
      <c r="N34" s="24">
        <v>10370232066.933332</v>
      </c>
      <c r="O34" s="25">
        <f t="shared" si="36"/>
        <v>333333334</v>
      </c>
      <c r="P34" s="25">
        <f t="shared" si="33"/>
        <v>0</v>
      </c>
      <c r="Q34" s="25">
        <f t="shared" si="37"/>
        <v>15555348100.399998</v>
      </c>
      <c r="R34" s="23">
        <v>166666667</v>
      </c>
      <c r="S34" s="23">
        <v>2655096584</v>
      </c>
      <c r="T34" s="24">
        <v>5185116033.4666662</v>
      </c>
      <c r="U34" s="25">
        <f t="shared" si="2"/>
        <v>500000001</v>
      </c>
      <c r="V34" s="25">
        <f t="shared" si="3"/>
        <v>2655096584</v>
      </c>
      <c r="W34" s="25">
        <f t="shared" si="4"/>
        <v>20740464133.866665</v>
      </c>
      <c r="X34" s="26">
        <v>166666667</v>
      </c>
      <c r="Y34" s="26"/>
      <c r="Z34" s="27">
        <v>5185116033.4666662</v>
      </c>
      <c r="AA34" s="27"/>
      <c r="AB34" s="25">
        <f t="shared" si="5"/>
        <v>666666668</v>
      </c>
      <c r="AC34" s="25">
        <f t="shared" si="6"/>
        <v>2655096584</v>
      </c>
      <c r="AD34" s="25">
        <f t="shared" si="7"/>
        <v>25925580167.333332</v>
      </c>
      <c r="AE34" s="26">
        <v>166666667</v>
      </c>
      <c r="AF34" s="26">
        <v>0</v>
      </c>
      <c r="AG34" s="26">
        <v>5185116033.4666662</v>
      </c>
      <c r="AH34" s="25">
        <f t="shared" si="46"/>
        <v>833333335</v>
      </c>
      <c r="AI34" s="25">
        <f t="shared" si="38"/>
        <v>2655096584</v>
      </c>
      <c r="AJ34" s="25">
        <f t="shared" si="39"/>
        <v>31110696200.799999</v>
      </c>
      <c r="AK34" s="26">
        <v>333333334</v>
      </c>
      <c r="AL34" s="26">
        <v>0</v>
      </c>
      <c r="AM34" s="27">
        <v>11317827306.933332</v>
      </c>
      <c r="AN34" s="25">
        <f t="shared" si="47"/>
        <v>1166666669</v>
      </c>
      <c r="AO34" s="25">
        <f t="shared" si="40"/>
        <v>2655096584</v>
      </c>
      <c r="AP34" s="25">
        <f t="shared" si="41"/>
        <v>42428523507.73333</v>
      </c>
      <c r="AQ34" s="26">
        <v>166666667</v>
      </c>
      <c r="AR34" s="26">
        <v>0</v>
      </c>
      <c r="AS34" s="27">
        <v>5185116033.4666662</v>
      </c>
      <c r="AT34" s="25">
        <f t="shared" si="48"/>
        <v>1333333336</v>
      </c>
      <c r="AU34" s="25">
        <f t="shared" si="42"/>
        <v>2655096584</v>
      </c>
      <c r="AV34" s="25">
        <f t="shared" si="43"/>
        <v>47613639541.199997</v>
      </c>
      <c r="AW34" s="26">
        <v>166666667</v>
      </c>
      <c r="AX34" s="26">
        <v>0</v>
      </c>
      <c r="AY34" s="27">
        <v>5185116033.4666662</v>
      </c>
      <c r="AZ34" s="25">
        <f t="shared" si="49"/>
        <v>1500000003</v>
      </c>
      <c r="BA34" s="25">
        <f t="shared" si="44"/>
        <v>2655096584</v>
      </c>
      <c r="BB34" s="25">
        <f t="shared" si="45"/>
        <v>52798755574.666664</v>
      </c>
      <c r="BC34" s="28">
        <v>166666667</v>
      </c>
      <c r="BD34" s="28">
        <v>0</v>
      </c>
      <c r="BE34" s="27">
        <v>6435116033.46667</v>
      </c>
      <c r="BF34" s="25">
        <f t="shared" si="20"/>
        <v>1666666670</v>
      </c>
      <c r="BG34" s="25">
        <f t="shared" si="21"/>
        <v>2655096584</v>
      </c>
      <c r="BH34" s="25">
        <f t="shared" si="22"/>
        <v>59233871608.133331</v>
      </c>
      <c r="BI34" s="28">
        <v>166666667</v>
      </c>
      <c r="BJ34" s="28">
        <v>0</v>
      </c>
      <c r="BK34" s="27">
        <v>6471321204</v>
      </c>
      <c r="BL34" s="25">
        <f t="shared" si="29"/>
        <v>1833333337</v>
      </c>
      <c r="BM34" s="25">
        <f t="shared" si="30"/>
        <v>2655096584</v>
      </c>
      <c r="BN34" s="25">
        <f t="shared" si="31"/>
        <v>65705192812.133331</v>
      </c>
      <c r="BO34" s="23">
        <v>166666667</v>
      </c>
      <c r="BP34" s="27">
        <v>0</v>
      </c>
      <c r="BQ34" s="27">
        <v>5185116033</v>
      </c>
      <c r="BR34" s="25">
        <f t="shared" si="23"/>
        <v>2000000004</v>
      </c>
      <c r="BS34" s="25">
        <f t="shared" si="24"/>
        <v>2655096584</v>
      </c>
      <c r="BT34" s="25">
        <f t="shared" si="25"/>
        <v>70890308845.133331</v>
      </c>
      <c r="BU34" s="23">
        <v>499999996</v>
      </c>
      <c r="BV34" s="23"/>
      <c r="BW34" s="27"/>
      <c r="BX34" s="27">
        <v>10370232071</v>
      </c>
      <c r="BY34" s="25">
        <f t="shared" si="26"/>
        <v>2500000000</v>
      </c>
      <c r="BZ34" s="25">
        <f t="shared" si="27"/>
        <v>2655096584</v>
      </c>
      <c r="CA34" s="25">
        <f t="shared" si="28"/>
        <v>81260540916.133331</v>
      </c>
    </row>
    <row r="35" spans="1:79" ht="12.75">
      <c r="A35" s="18">
        <v>8915003192</v>
      </c>
      <c r="B35" s="31">
        <v>891500319</v>
      </c>
      <c r="C35" s="18">
        <v>27219000</v>
      </c>
      <c r="D35" s="21" t="s">
        <v>98</v>
      </c>
      <c r="E35" s="32" t="s">
        <v>99</v>
      </c>
      <c r="F35" s="23">
        <v>1268366867</v>
      </c>
      <c r="G35" s="23">
        <v>0</v>
      </c>
      <c r="H35" s="24">
        <v>5614247205.8000002</v>
      </c>
      <c r="I35" s="25">
        <f t="shared" si="34"/>
        <v>1268366867</v>
      </c>
      <c r="J35" s="25">
        <f t="shared" si="32"/>
        <v>0</v>
      </c>
      <c r="K35" s="25">
        <f t="shared" si="35"/>
        <v>5614247205.8000002</v>
      </c>
      <c r="L35" s="23">
        <v>1268366867</v>
      </c>
      <c r="M35" s="23">
        <v>0</v>
      </c>
      <c r="N35" s="24">
        <v>11228494411.6</v>
      </c>
      <c r="O35" s="25">
        <f t="shared" si="36"/>
        <v>2536733734</v>
      </c>
      <c r="P35" s="25">
        <f t="shared" si="33"/>
        <v>0</v>
      </c>
      <c r="Q35" s="25">
        <f t="shared" si="37"/>
        <v>16842741617.400002</v>
      </c>
      <c r="R35" s="23">
        <v>1268366867</v>
      </c>
      <c r="S35" s="23">
        <v>2997913310</v>
      </c>
      <c r="T35" s="24">
        <v>5614247205.8000002</v>
      </c>
      <c r="U35" s="25">
        <f t="shared" si="2"/>
        <v>3805100601</v>
      </c>
      <c r="V35" s="25">
        <f t="shared" si="3"/>
        <v>2997913310</v>
      </c>
      <c r="W35" s="25">
        <f t="shared" si="4"/>
        <v>22456988823.200001</v>
      </c>
      <c r="X35" s="26">
        <v>1268366867</v>
      </c>
      <c r="Y35" s="26"/>
      <c r="Z35" s="27">
        <v>5614247205.8000002</v>
      </c>
      <c r="AA35" s="27"/>
      <c r="AB35" s="25">
        <f t="shared" si="5"/>
        <v>5073467468</v>
      </c>
      <c r="AC35" s="25">
        <f t="shared" si="6"/>
        <v>2997913310</v>
      </c>
      <c r="AD35" s="25">
        <f t="shared" si="7"/>
        <v>28071236029</v>
      </c>
      <c r="AE35" s="26">
        <v>1268366867</v>
      </c>
      <c r="AF35" s="26">
        <v>0</v>
      </c>
      <c r="AG35" s="26">
        <v>5614247205.8000002</v>
      </c>
      <c r="AH35" s="25">
        <f t="shared" si="46"/>
        <v>6341834335</v>
      </c>
      <c r="AI35" s="25">
        <f t="shared" si="38"/>
        <v>2997913310</v>
      </c>
      <c r="AJ35" s="25">
        <f t="shared" si="39"/>
        <v>33685483234.799999</v>
      </c>
      <c r="AK35" s="26">
        <v>2536733734</v>
      </c>
      <c r="AL35" s="26">
        <v>0</v>
      </c>
      <c r="AM35" s="27">
        <v>11615136684.6</v>
      </c>
      <c r="AN35" s="25">
        <f t="shared" si="47"/>
        <v>8878568069</v>
      </c>
      <c r="AO35" s="25">
        <f t="shared" si="40"/>
        <v>2997913310</v>
      </c>
      <c r="AP35" s="25">
        <f t="shared" si="41"/>
        <v>45300619919.400002</v>
      </c>
      <c r="AQ35" s="26">
        <v>1268366867</v>
      </c>
      <c r="AR35" s="26">
        <v>0</v>
      </c>
      <c r="AS35" s="27">
        <v>5614247205.8000002</v>
      </c>
      <c r="AT35" s="25">
        <f t="shared" si="48"/>
        <v>10146934936</v>
      </c>
      <c r="AU35" s="25">
        <f t="shared" si="42"/>
        <v>2997913310</v>
      </c>
      <c r="AV35" s="25">
        <f t="shared" si="43"/>
        <v>50914867125.200005</v>
      </c>
      <c r="AW35" s="26">
        <v>1268366867</v>
      </c>
      <c r="AX35" s="26">
        <v>0</v>
      </c>
      <c r="AY35" s="27">
        <v>5614247205.8000002</v>
      </c>
      <c r="AZ35" s="25">
        <f t="shared" si="49"/>
        <v>11415301803</v>
      </c>
      <c r="BA35" s="25">
        <f t="shared" si="44"/>
        <v>2997913310</v>
      </c>
      <c r="BB35" s="25">
        <f t="shared" si="45"/>
        <v>56529114331.000008</v>
      </c>
      <c r="BC35" s="28">
        <v>1268366867</v>
      </c>
      <c r="BD35" s="28">
        <v>0</v>
      </c>
      <c r="BE35" s="27">
        <v>5614247205.8000002</v>
      </c>
      <c r="BF35" s="25">
        <f t="shared" si="20"/>
        <v>12683668670</v>
      </c>
      <c r="BG35" s="25">
        <f t="shared" si="21"/>
        <v>2997913310</v>
      </c>
      <c r="BH35" s="25">
        <f t="shared" si="22"/>
        <v>62143361536.800011</v>
      </c>
      <c r="BI35" s="28">
        <v>1268366867</v>
      </c>
      <c r="BJ35" s="28">
        <v>0</v>
      </c>
      <c r="BK35" s="27">
        <v>6896402042.8000002</v>
      </c>
      <c r="BL35" s="25">
        <f t="shared" si="29"/>
        <v>13952035537</v>
      </c>
      <c r="BM35" s="25">
        <f t="shared" si="30"/>
        <v>2997913310</v>
      </c>
      <c r="BN35" s="25">
        <f t="shared" si="31"/>
        <v>69039763579.600006</v>
      </c>
      <c r="BO35" s="23">
        <v>1268366867</v>
      </c>
      <c r="BP35" s="27">
        <v>0</v>
      </c>
      <c r="BQ35" s="27">
        <v>5614247205.8000002</v>
      </c>
      <c r="BR35" s="25">
        <f t="shared" si="23"/>
        <v>15220402404</v>
      </c>
      <c r="BS35" s="25">
        <f t="shared" si="24"/>
        <v>2997913310</v>
      </c>
      <c r="BT35" s="25">
        <f t="shared" si="25"/>
        <v>74654010785.400009</v>
      </c>
      <c r="BU35" s="23">
        <v>3805100595</v>
      </c>
      <c r="BV35" s="23">
        <v>2000000000</v>
      </c>
      <c r="BW35" s="27"/>
      <c r="BX35" s="27">
        <v>11228494409</v>
      </c>
      <c r="BY35" s="25">
        <f t="shared" si="26"/>
        <v>21025502999</v>
      </c>
      <c r="BZ35" s="25">
        <f t="shared" si="27"/>
        <v>2997913310</v>
      </c>
      <c r="CA35" s="25">
        <f t="shared" si="28"/>
        <v>85882505194.400009</v>
      </c>
    </row>
    <row r="36" spans="1:79" ht="12.75">
      <c r="A36" s="18">
        <v>8915007591</v>
      </c>
      <c r="B36" s="31">
        <v>891500759</v>
      </c>
      <c r="C36" s="18">
        <v>822719000</v>
      </c>
      <c r="D36" s="21" t="s">
        <v>100</v>
      </c>
      <c r="E36" s="22" t="s">
        <v>101</v>
      </c>
      <c r="F36" s="23">
        <v>0</v>
      </c>
      <c r="G36" s="23">
        <v>0</v>
      </c>
      <c r="H36" s="24">
        <v>329530368</v>
      </c>
      <c r="I36" s="25">
        <f t="shared" si="34"/>
        <v>0</v>
      </c>
      <c r="J36" s="25">
        <f t="shared" si="32"/>
        <v>0</v>
      </c>
      <c r="K36" s="25">
        <f t="shared" si="35"/>
        <v>329530368</v>
      </c>
      <c r="L36" s="23">
        <v>0</v>
      </c>
      <c r="M36" s="23">
        <v>0</v>
      </c>
      <c r="N36" s="24">
        <v>329530368</v>
      </c>
      <c r="O36" s="25">
        <f t="shared" si="36"/>
        <v>0</v>
      </c>
      <c r="P36" s="25">
        <f t="shared" si="33"/>
        <v>0</v>
      </c>
      <c r="Q36" s="25">
        <f t="shared" si="37"/>
        <v>659060736</v>
      </c>
      <c r="R36" s="23">
        <v>0</v>
      </c>
      <c r="S36" s="23">
        <v>0</v>
      </c>
      <c r="T36" s="24">
        <v>329530368</v>
      </c>
      <c r="U36" s="25">
        <f t="shared" ref="U36:U54" si="50">+O36+R36</f>
        <v>0</v>
      </c>
      <c r="V36" s="25">
        <f t="shared" ref="V36:V54" si="51">+P36+S36</f>
        <v>0</v>
      </c>
      <c r="W36" s="25">
        <f t="shared" ref="W36:W54" si="52">+Q36+T36</f>
        <v>988591104</v>
      </c>
      <c r="X36" s="26">
        <v>0</v>
      </c>
      <c r="Y36" s="26"/>
      <c r="Z36" s="27">
        <v>329530368</v>
      </c>
      <c r="AA36" s="27"/>
      <c r="AB36" s="25">
        <f t="shared" ref="AB36:AB54" si="53">+U36+X36</f>
        <v>0</v>
      </c>
      <c r="AC36" s="25">
        <f t="shared" ref="AC36:AC54" si="54">+V36+Y36</f>
        <v>0</v>
      </c>
      <c r="AD36" s="25">
        <f t="shared" ref="AD36:AD54" si="55">+W36+Z36</f>
        <v>1318121472</v>
      </c>
      <c r="AE36" s="26">
        <v>0</v>
      </c>
      <c r="AF36" s="26">
        <v>0</v>
      </c>
      <c r="AG36" s="26">
        <v>329530368</v>
      </c>
      <c r="AH36" s="25">
        <f t="shared" si="46"/>
        <v>0</v>
      </c>
      <c r="AI36" s="25">
        <f t="shared" si="38"/>
        <v>0</v>
      </c>
      <c r="AJ36" s="25">
        <f t="shared" si="39"/>
        <v>1647651840</v>
      </c>
      <c r="AK36" s="26">
        <v>0</v>
      </c>
      <c r="AL36" s="26">
        <v>0</v>
      </c>
      <c r="AM36" s="27">
        <v>329530368</v>
      </c>
      <c r="AN36" s="25">
        <f t="shared" si="47"/>
        <v>0</v>
      </c>
      <c r="AO36" s="25">
        <f t="shared" si="40"/>
        <v>0</v>
      </c>
      <c r="AP36" s="25">
        <f t="shared" si="41"/>
        <v>1977182208</v>
      </c>
      <c r="AQ36" s="26">
        <v>0</v>
      </c>
      <c r="AR36" s="26">
        <v>0</v>
      </c>
      <c r="AS36" s="27">
        <v>329530368</v>
      </c>
      <c r="AT36" s="25">
        <f t="shared" si="48"/>
        <v>0</v>
      </c>
      <c r="AU36" s="25">
        <f t="shared" si="42"/>
        <v>0</v>
      </c>
      <c r="AV36" s="25">
        <f t="shared" si="43"/>
        <v>2306712576</v>
      </c>
      <c r="AW36" s="26">
        <v>0</v>
      </c>
      <c r="AX36" s="26">
        <v>0</v>
      </c>
      <c r="AY36" s="27">
        <v>329530368</v>
      </c>
      <c r="AZ36" s="25">
        <f t="shared" si="49"/>
        <v>0</v>
      </c>
      <c r="BA36" s="25">
        <f t="shared" si="44"/>
        <v>0</v>
      </c>
      <c r="BB36" s="25">
        <f t="shared" si="45"/>
        <v>2636242944</v>
      </c>
      <c r="BC36" s="28">
        <v>0</v>
      </c>
      <c r="BD36" s="28">
        <v>0</v>
      </c>
      <c r="BE36" s="27">
        <v>329530368</v>
      </c>
      <c r="BF36" s="25">
        <f t="shared" ref="BF36:BF54" si="56">+AZ36+BC36</f>
        <v>0</v>
      </c>
      <c r="BG36" s="25">
        <f t="shared" ref="BG36:BG54" si="57">+BA36+BD36</f>
        <v>0</v>
      </c>
      <c r="BH36" s="25">
        <f t="shared" ref="BH36:BH54" si="58">+BB36+BE36</f>
        <v>2965773312</v>
      </c>
      <c r="BI36" s="28">
        <v>0</v>
      </c>
      <c r="BJ36" s="28">
        <v>0</v>
      </c>
      <c r="BK36" s="27">
        <v>329530368</v>
      </c>
      <c r="BL36" s="25">
        <f t="shared" si="29"/>
        <v>0</v>
      </c>
      <c r="BM36" s="25">
        <f t="shared" si="30"/>
        <v>0</v>
      </c>
      <c r="BN36" s="25">
        <f t="shared" si="31"/>
        <v>3295303680</v>
      </c>
      <c r="BO36" s="23">
        <v>0</v>
      </c>
      <c r="BP36" s="27">
        <v>0</v>
      </c>
      <c r="BQ36" s="27">
        <v>329530368</v>
      </c>
      <c r="BR36" s="25">
        <f t="shared" ref="BR36:BR54" si="59">+BL36+BO36</f>
        <v>0</v>
      </c>
      <c r="BS36" s="25">
        <f t="shared" ref="BS36:BS54" si="60">+BM36+BP36</f>
        <v>0</v>
      </c>
      <c r="BT36" s="25">
        <f t="shared" ref="BT36:BT54" si="61">+BN36+BQ36</f>
        <v>3624834048</v>
      </c>
      <c r="BU36" s="23">
        <v>0</v>
      </c>
      <c r="BV36" s="23"/>
      <c r="BW36" s="27"/>
      <c r="BX36" s="27">
        <v>0</v>
      </c>
      <c r="BY36" s="25">
        <f t="shared" ref="BY36:BY54" si="62">+BR36+BU36+BV36</f>
        <v>0</v>
      </c>
      <c r="BZ36" s="25">
        <f t="shared" ref="BZ36:BZ54" si="63">+BS36+BW36</f>
        <v>0</v>
      </c>
      <c r="CA36" s="25">
        <f t="shared" ref="CA36:CA54" si="64">+BT36+BX36</f>
        <v>3624834048</v>
      </c>
    </row>
    <row r="37" spans="1:79" ht="12.75">
      <c r="A37" s="18">
        <v>8916800894</v>
      </c>
      <c r="B37" s="31">
        <v>891680089</v>
      </c>
      <c r="C37" s="18">
        <v>28327000</v>
      </c>
      <c r="D37" s="21" t="s">
        <v>102</v>
      </c>
      <c r="E37" s="32" t="s">
        <v>103</v>
      </c>
      <c r="F37" s="23">
        <v>139040588</v>
      </c>
      <c r="G37" s="23">
        <v>0</v>
      </c>
      <c r="H37" s="24">
        <v>2556544118.6666665</v>
      </c>
      <c r="I37" s="25">
        <f t="shared" si="34"/>
        <v>139040588</v>
      </c>
      <c r="J37" s="25">
        <f t="shared" si="32"/>
        <v>0</v>
      </c>
      <c r="K37" s="25">
        <f t="shared" si="35"/>
        <v>2556544118.6666665</v>
      </c>
      <c r="L37" s="23">
        <v>139040588</v>
      </c>
      <c r="M37" s="23">
        <v>0</v>
      </c>
      <c r="N37" s="24">
        <v>5113088237.333333</v>
      </c>
      <c r="O37" s="25">
        <f t="shared" si="36"/>
        <v>278081176</v>
      </c>
      <c r="P37" s="25">
        <f t="shared" si="33"/>
        <v>0</v>
      </c>
      <c r="Q37" s="25">
        <f t="shared" si="37"/>
        <v>7669632356</v>
      </c>
      <c r="R37" s="23">
        <v>139040588</v>
      </c>
      <c r="S37" s="23">
        <v>701736064</v>
      </c>
      <c r="T37" s="24">
        <v>2556544118.6666665</v>
      </c>
      <c r="U37" s="25">
        <f t="shared" si="50"/>
        <v>417121764</v>
      </c>
      <c r="V37" s="25">
        <f t="shared" si="51"/>
        <v>701736064</v>
      </c>
      <c r="W37" s="25">
        <f t="shared" si="52"/>
        <v>10226176474.666666</v>
      </c>
      <c r="X37" s="26">
        <v>139040588</v>
      </c>
      <c r="Y37" s="26"/>
      <c r="Z37" s="27">
        <v>2556544118.6666665</v>
      </c>
      <c r="AA37" s="27"/>
      <c r="AB37" s="25">
        <f t="shared" si="53"/>
        <v>556162352</v>
      </c>
      <c r="AC37" s="25">
        <f t="shared" si="54"/>
        <v>701736064</v>
      </c>
      <c r="AD37" s="25">
        <f t="shared" si="55"/>
        <v>12782720593.333332</v>
      </c>
      <c r="AE37" s="26">
        <v>139040588</v>
      </c>
      <c r="AF37" s="26">
        <v>0</v>
      </c>
      <c r="AG37" s="26">
        <v>2556544118.6666665</v>
      </c>
      <c r="AH37" s="25">
        <f t="shared" si="46"/>
        <v>695202940</v>
      </c>
      <c r="AI37" s="25">
        <f t="shared" si="38"/>
        <v>701736064</v>
      </c>
      <c r="AJ37" s="25">
        <f t="shared" si="39"/>
        <v>15339264711.999998</v>
      </c>
      <c r="AK37" s="26">
        <v>278081176</v>
      </c>
      <c r="AL37" s="26">
        <v>0</v>
      </c>
      <c r="AM37" s="27">
        <v>5730401510.333333</v>
      </c>
      <c r="AN37" s="25">
        <f t="shared" si="47"/>
        <v>973284116</v>
      </c>
      <c r="AO37" s="25">
        <f t="shared" si="40"/>
        <v>701736064</v>
      </c>
      <c r="AP37" s="25">
        <f t="shared" si="41"/>
        <v>21069666222.333332</v>
      </c>
      <c r="AQ37" s="26">
        <v>139040588</v>
      </c>
      <c r="AR37" s="26">
        <v>0</v>
      </c>
      <c r="AS37" s="27">
        <v>2556544118.6666665</v>
      </c>
      <c r="AT37" s="25">
        <f t="shared" si="48"/>
        <v>1112324704</v>
      </c>
      <c r="AU37" s="25">
        <f t="shared" si="42"/>
        <v>701736064</v>
      </c>
      <c r="AV37" s="25">
        <f t="shared" si="43"/>
        <v>23626210341</v>
      </c>
      <c r="AW37" s="26">
        <v>139040588</v>
      </c>
      <c r="AX37" s="26">
        <v>0</v>
      </c>
      <c r="AY37" s="27">
        <v>2556544118.6666665</v>
      </c>
      <c r="AZ37" s="25">
        <f t="shared" si="49"/>
        <v>1251365292</v>
      </c>
      <c r="BA37" s="25">
        <f t="shared" si="44"/>
        <v>701736064</v>
      </c>
      <c r="BB37" s="25">
        <f t="shared" si="45"/>
        <v>26182754459.666668</v>
      </c>
      <c r="BC37" s="28">
        <v>139040588</v>
      </c>
      <c r="BD37" s="28">
        <v>0</v>
      </c>
      <c r="BE37" s="27">
        <f>2556544118.66667+44096204</f>
        <v>2600640322.6666698</v>
      </c>
      <c r="BF37" s="25">
        <f t="shared" si="56"/>
        <v>1390405880</v>
      </c>
      <c r="BG37" s="25">
        <f t="shared" si="57"/>
        <v>701736064</v>
      </c>
      <c r="BH37" s="25">
        <f t="shared" si="58"/>
        <v>28783394782.333336</v>
      </c>
      <c r="BI37" s="28">
        <v>139040588</v>
      </c>
      <c r="BJ37" s="28">
        <v>0</v>
      </c>
      <c r="BK37" s="27">
        <v>3542802653.6666698</v>
      </c>
      <c r="BL37" s="25">
        <f t="shared" ref="BL37:BL54" si="65">+BF37+BI37</f>
        <v>1529446468</v>
      </c>
      <c r="BM37" s="25">
        <f t="shared" ref="BM37:BM54" si="66">+BG37+BJ37</f>
        <v>701736064</v>
      </c>
      <c r="BN37" s="25">
        <f t="shared" si="31"/>
        <v>32326197436.000008</v>
      </c>
      <c r="BO37" s="23">
        <v>139040588</v>
      </c>
      <c r="BP37" s="27">
        <v>0</v>
      </c>
      <c r="BQ37" s="27">
        <v>2556544118.6666665</v>
      </c>
      <c r="BR37" s="25">
        <f t="shared" si="59"/>
        <v>1668487056</v>
      </c>
      <c r="BS37" s="25">
        <f t="shared" si="60"/>
        <v>701736064</v>
      </c>
      <c r="BT37" s="25">
        <f t="shared" si="61"/>
        <v>34882741554.666672</v>
      </c>
      <c r="BU37" s="23">
        <v>417121764</v>
      </c>
      <c r="BV37" s="23">
        <v>1540000000</v>
      </c>
      <c r="BW37" s="27"/>
      <c r="BX37" s="27">
        <v>5113088235</v>
      </c>
      <c r="BY37" s="25">
        <f t="shared" si="62"/>
        <v>3625608820</v>
      </c>
      <c r="BZ37" s="25">
        <f t="shared" si="63"/>
        <v>701736064</v>
      </c>
      <c r="CA37" s="25">
        <f t="shared" si="64"/>
        <v>39995829789.666672</v>
      </c>
    </row>
    <row r="38" spans="1:79" ht="12.75">
      <c r="A38" s="18">
        <v>8917019320</v>
      </c>
      <c r="B38" s="31">
        <v>891701932</v>
      </c>
      <c r="C38" s="18">
        <v>823847000</v>
      </c>
      <c r="D38" s="21" t="s">
        <v>104</v>
      </c>
      <c r="E38" s="30" t="s">
        <v>105</v>
      </c>
      <c r="F38" s="23">
        <v>0</v>
      </c>
      <c r="G38" s="23">
        <v>0</v>
      </c>
      <c r="H38" s="24">
        <v>168976514</v>
      </c>
      <c r="I38" s="25">
        <f t="shared" si="34"/>
        <v>0</v>
      </c>
      <c r="J38" s="25">
        <f t="shared" si="32"/>
        <v>0</v>
      </c>
      <c r="K38" s="25">
        <f t="shared" si="35"/>
        <v>168976514</v>
      </c>
      <c r="L38" s="23">
        <v>0</v>
      </c>
      <c r="M38" s="23">
        <v>0</v>
      </c>
      <c r="N38" s="24">
        <v>168976514</v>
      </c>
      <c r="O38" s="25">
        <f t="shared" si="36"/>
        <v>0</v>
      </c>
      <c r="P38" s="25">
        <f t="shared" si="33"/>
        <v>0</v>
      </c>
      <c r="Q38" s="25">
        <f t="shared" si="37"/>
        <v>337953028</v>
      </c>
      <c r="R38" s="23">
        <v>0</v>
      </c>
      <c r="S38" s="23">
        <v>0</v>
      </c>
      <c r="T38" s="24">
        <v>168976514</v>
      </c>
      <c r="U38" s="25">
        <f t="shared" si="50"/>
        <v>0</v>
      </c>
      <c r="V38" s="25">
        <f t="shared" si="51"/>
        <v>0</v>
      </c>
      <c r="W38" s="25">
        <f t="shared" si="52"/>
        <v>506929542</v>
      </c>
      <c r="X38" s="26">
        <v>0</v>
      </c>
      <c r="Y38" s="26"/>
      <c r="Z38" s="27">
        <v>168976514</v>
      </c>
      <c r="AA38" s="27"/>
      <c r="AB38" s="25">
        <f t="shared" si="53"/>
        <v>0</v>
      </c>
      <c r="AC38" s="25">
        <f t="shared" si="54"/>
        <v>0</v>
      </c>
      <c r="AD38" s="25">
        <f t="shared" si="55"/>
        <v>675906056</v>
      </c>
      <c r="AE38" s="26">
        <v>0</v>
      </c>
      <c r="AF38" s="26">
        <v>0</v>
      </c>
      <c r="AG38" s="26">
        <v>168976514</v>
      </c>
      <c r="AH38" s="25">
        <f t="shared" si="46"/>
        <v>0</v>
      </c>
      <c r="AI38" s="25">
        <f t="shared" si="38"/>
        <v>0</v>
      </c>
      <c r="AJ38" s="25">
        <f t="shared" si="39"/>
        <v>844882570</v>
      </c>
      <c r="AK38" s="26">
        <v>0</v>
      </c>
      <c r="AL38" s="26">
        <v>0</v>
      </c>
      <c r="AM38" s="27">
        <v>168976514</v>
      </c>
      <c r="AN38" s="25">
        <f t="shared" si="47"/>
        <v>0</v>
      </c>
      <c r="AO38" s="25">
        <f t="shared" si="40"/>
        <v>0</v>
      </c>
      <c r="AP38" s="25">
        <f t="shared" si="41"/>
        <v>1013859084</v>
      </c>
      <c r="AQ38" s="26">
        <v>0</v>
      </c>
      <c r="AR38" s="26">
        <v>0</v>
      </c>
      <c r="AS38" s="27">
        <v>168976514</v>
      </c>
      <c r="AT38" s="25">
        <f t="shared" si="48"/>
        <v>0</v>
      </c>
      <c r="AU38" s="25">
        <f t="shared" si="42"/>
        <v>0</v>
      </c>
      <c r="AV38" s="25">
        <f t="shared" si="43"/>
        <v>1182835598</v>
      </c>
      <c r="AW38" s="26">
        <v>0</v>
      </c>
      <c r="AX38" s="26">
        <v>0</v>
      </c>
      <c r="AY38" s="27">
        <v>168976514</v>
      </c>
      <c r="AZ38" s="25">
        <f t="shared" si="49"/>
        <v>0</v>
      </c>
      <c r="BA38" s="25">
        <f t="shared" si="44"/>
        <v>0</v>
      </c>
      <c r="BB38" s="25">
        <f t="shared" si="45"/>
        <v>1351812112</v>
      </c>
      <c r="BC38" s="28">
        <v>0</v>
      </c>
      <c r="BD38" s="28">
        <v>0</v>
      </c>
      <c r="BE38" s="27">
        <v>168976514</v>
      </c>
      <c r="BF38" s="25">
        <f t="shared" si="56"/>
        <v>0</v>
      </c>
      <c r="BG38" s="25">
        <f t="shared" si="57"/>
        <v>0</v>
      </c>
      <c r="BH38" s="25">
        <f t="shared" si="58"/>
        <v>1520788626</v>
      </c>
      <c r="BI38" s="28">
        <v>0</v>
      </c>
      <c r="BJ38" s="28">
        <v>0</v>
      </c>
      <c r="BK38" s="27">
        <v>168976514</v>
      </c>
      <c r="BL38" s="25">
        <f t="shared" si="65"/>
        <v>0</v>
      </c>
      <c r="BM38" s="25">
        <f t="shared" si="66"/>
        <v>0</v>
      </c>
      <c r="BN38" s="25">
        <f t="shared" si="31"/>
        <v>1689765140</v>
      </c>
      <c r="BO38" s="23">
        <v>0</v>
      </c>
      <c r="BP38" s="27">
        <v>0</v>
      </c>
      <c r="BQ38" s="27">
        <v>168976514</v>
      </c>
      <c r="BR38" s="25">
        <f t="shared" si="59"/>
        <v>0</v>
      </c>
      <c r="BS38" s="25">
        <f t="shared" si="60"/>
        <v>0</v>
      </c>
      <c r="BT38" s="25">
        <f t="shared" si="61"/>
        <v>1858741654</v>
      </c>
      <c r="BU38" s="23">
        <v>0</v>
      </c>
      <c r="BV38" s="23"/>
      <c r="BW38" s="27"/>
      <c r="BX38" s="27">
        <v>0</v>
      </c>
      <c r="BY38" s="25">
        <f t="shared" si="62"/>
        <v>0</v>
      </c>
      <c r="BZ38" s="25">
        <f t="shared" si="63"/>
        <v>0</v>
      </c>
      <c r="CA38" s="25">
        <f t="shared" si="64"/>
        <v>1858741654</v>
      </c>
    </row>
    <row r="39" spans="1:79" ht="12.75">
      <c r="A39" s="18">
        <v>8917801118</v>
      </c>
      <c r="B39" s="31">
        <v>891780111</v>
      </c>
      <c r="C39" s="18">
        <v>121647000</v>
      </c>
      <c r="D39" s="33" t="s">
        <v>106</v>
      </c>
      <c r="E39" s="22" t="s">
        <v>107</v>
      </c>
      <c r="F39" s="23">
        <v>0</v>
      </c>
      <c r="G39" s="23">
        <v>0</v>
      </c>
      <c r="H39" s="24">
        <v>2996551650.8000002</v>
      </c>
      <c r="I39" s="25">
        <f t="shared" si="34"/>
        <v>0</v>
      </c>
      <c r="J39" s="25">
        <f t="shared" si="32"/>
        <v>0</v>
      </c>
      <c r="K39" s="25">
        <f t="shared" si="35"/>
        <v>2996551650.8000002</v>
      </c>
      <c r="L39" s="23">
        <v>0</v>
      </c>
      <c r="M39" s="23">
        <v>0</v>
      </c>
      <c r="N39" s="24">
        <v>5993103301.6000004</v>
      </c>
      <c r="O39" s="25">
        <f t="shared" si="36"/>
        <v>0</v>
      </c>
      <c r="P39" s="25">
        <f t="shared" si="33"/>
        <v>0</v>
      </c>
      <c r="Q39" s="25">
        <f t="shared" si="37"/>
        <v>8989654952.4000015</v>
      </c>
      <c r="R39" s="23">
        <v>0</v>
      </c>
      <c r="S39" s="23">
        <v>0</v>
      </c>
      <c r="T39" s="24">
        <v>2996551650.8000002</v>
      </c>
      <c r="U39" s="25">
        <f t="shared" si="50"/>
        <v>0</v>
      </c>
      <c r="V39" s="25">
        <f t="shared" si="51"/>
        <v>0</v>
      </c>
      <c r="W39" s="25">
        <f t="shared" si="52"/>
        <v>11986206603.200001</v>
      </c>
      <c r="X39" s="26">
        <v>0</v>
      </c>
      <c r="Y39" s="26"/>
      <c r="Z39" s="27">
        <v>2996551650.8000002</v>
      </c>
      <c r="AA39" s="27"/>
      <c r="AB39" s="25">
        <f t="shared" si="53"/>
        <v>0</v>
      </c>
      <c r="AC39" s="25">
        <f t="shared" si="54"/>
        <v>0</v>
      </c>
      <c r="AD39" s="25">
        <f t="shared" si="55"/>
        <v>14982758254</v>
      </c>
      <c r="AE39" s="26">
        <v>0</v>
      </c>
      <c r="AF39" s="26">
        <v>0</v>
      </c>
      <c r="AG39" s="26">
        <v>2996551650.8000002</v>
      </c>
      <c r="AH39" s="25">
        <f t="shared" si="46"/>
        <v>0</v>
      </c>
      <c r="AI39" s="25">
        <f t="shared" si="38"/>
        <v>0</v>
      </c>
      <c r="AJ39" s="25">
        <f t="shared" si="39"/>
        <v>17979309904.799999</v>
      </c>
      <c r="AK39" s="26">
        <v>0</v>
      </c>
      <c r="AL39" s="26">
        <v>0</v>
      </c>
      <c r="AM39" s="27">
        <v>6852604462.6000004</v>
      </c>
      <c r="AN39" s="25">
        <f t="shared" si="47"/>
        <v>0</v>
      </c>
      <c r="AO39" s="25">
        <f t="shared" si="40"/>
        <v>0</v>
      </c>
      <c r="AP39" s="25">
        <f t="shared" si="41"/>
        <v>24831914367.400002</v>
      </c>
      <c r="AQ39" s="26">
        <v>0</v>
      </c>
      <c r="AR39" s="26">
        <v>0</v>
      </c>
      <c r="AS39" s="27">
        <v>2996551650.8000002</v>
      </c>
      <c r="AT39" s="25">
        <f t="shared" si="48"/>
        <v>0</v>
      </c>
      <c r="AU39" s="25">
        <f t="shared" si="42"/>
        <v>0</v>
      </c>
      <c r="AV39" s="25">
        <f t="shared" si="43"/>
        <v>27828466018.200001</v>
      </c>
      <c r="AW39" s="26">
        <v>0</v>
      </c>
      <c r="AX39" s="26">
        <v>0</v>
      </c>
      <c r="AY39" s="27">
        <v>2996551650.8000002</v>
      </c>
      <c r="AZ39" s="25">
        <f t="shared" si="49"/>
        <v>0</v>
      </c>
      <c r="BA39" s="25">
        <f t="shared" si="44"/>
        <v>0</v>
      </c>
      <c r="BB39" s="25">
        <f t="shared" si="45"/>
        <v>30825017669</v>
      </c>
      <c r="BC39" s="28">
        <v>0</v>
      </c>
      <c r="BD39" s="28">
        <v>0</v>
      </c>
      <c r="BE39" s="27">
        <v>2996551650.8000002</v>
      </c>
      <c r="BF39" s="25">
        <f t="shared" si="56"/>
        <v>0</v>
      </c>
      <c r="BG39" s="25">
        <f t="shared" si="57"/>
        <v>0</v>
      </c>
      <c r="BH39" s="25">
        <f t="shared" si="58"/>
        <v>33821569319.799999</v>
      </c>
      <c r="BI39" s="28">
        <v>0</v>
      </c>
      <c r="BJ39" s="28">
        <v>0</v>
      </c>
      <c r="BK39" s="27">
        <v>4028022570.8000002</v>
      </c>
      <c r="BL39" s="25">
        <f t="shared" si="65"/>
        <v>0</v>
      </c>
      <c r="BM39" s="25">
        <f t="shared" si="66"/>
        <v>0</v>
      </c>
      <c r="BN39" s="25">
        <f t="shared" si="31"/>
        <v>37849591890.599998</v>
      </c>
      <c r="BO39" s="23">
        <v>0</v>
      </c>
      <c r="BP39" s="27">
        <v>0</v>
      </c>
      <c r="BQ39" s="27">
        <v>2996551650.8000002</v>
      </c>
      <c r="BR39" s="25">
        <f t="shared" si="59"/>
        <v>0</v>
      </c>
      <c r="BS39" s="25">
        <f t="shared" si="60"/>
        <v>0</v>
      </c>
      <c r="BT39" s="25">
        <f t="shared" si="61"/>
        <v>40846143541.400002</v>
      </c>
      <c r="BU39" s="23">
        <v>0</v>
      </c>
      <c r="BV39" s="23"/>
      <c r="BW39" s="27"/>
      <c r="BX39" s="27">
        <v>5993103299</v>
      </c>
      <c r="BY39" s="25">
        <f t="shared" si="62"/>
        <v>0</v>
      </c>
      <c r="BZ39" s="25">
        <f t="shared" si="63"/>
        <v>0</v>
      </c>
      <c r="CA39" s="25">
        <f t="shared" si="64"/>
        <v>46839246840.400002</v>
      </c>
    </row>
    <row r="40" spans="1:79" ht="12.75">
      <c r="A40" s="18">
        <v>8918002604</v>
      </c>
      <c r="B40" s="31">
        <v>891800260</v>
      </c>
      <c r="C40" s="18">
        <v>20615000</v>
      </c>
      <c r="D40" s="21" t="s">
        <v>108</v>
      </c>
      <c r="E40" s="22" t="s">
        <v>109</v>
      </c>
      <c r="F40" s="23">
        <v>0</v>
      </c>
      <c r="G40" s="23">
        <v>0</v>
      </c>
      <c r="H40" s="24">
        <v>417194640</v>
      </c>
      <c r="I40" s="25">
        <f t="shared" si="34"/>
        <v>0</v>
      </c>
      <c r="J40" s="25">
        <f t="shared" si="32"/>
        <v>0</v>
      </c>
      <c r="K40" s="25">
        <f t="shared" si="35"/>
        <v>417194640</v>
      </c>
      <c r="L40" s="23">
        <v>0</v>
      </c>
      <c r="M40" s="23">
        <v>0</v>
      </c>
      <c r="N40" s="24">
        <v>417194640</v>
      </c>
      <c r="O40" s="25">
        <f t="shared" si="36"/>
        <v>0</v>
      </c>
      <c r="P40" s="25">
        <f t="shared" si="33"/>
        <v>0</v>
      </c>
      <c r="Q40" s="25">
        <f t="shared" si="37"/>
        <v>834389280</v>
      </c>
      <c r="R40" s="23">
        <v>0</v>
      </c>
      <c r="S40" s="23">
        <v>0</v>
      </c>
      <c r="T40" s="24">
        <v>417194640</v>
      </c>
      <c r="U40" s="25">
        <f t="shared" si="50"/>
        <v>0</v>
      </c>
      <c r="V40" s="25">
        <f t="shared" si="51"/>
        <v>0</v>
      </c>
      <c r="W40" s="25">
        <f t="shared" si="52"/>
        <v>1251583920</v>
      </c>
      <c r="X40" s="26">
        <v>0</v>
      </c>
      <c r="Y40" s="26"/>
      <c r="Z40" s="27">
        <v>417194640</v>
      </c>
      <c r="AA40" s="27"/>
      <c r="AB40" s="25">
        <f t="shared" si="53"/>
        <v>0</v>
      </c>
      <c r="AC40" s="25">
        <f t="shared" si="54"/>
        <v>0</v>
      </c>
      <c r="AD40" s="25">
        <f t="shared" si="55"/>
        <v>1668778560</v>
      </c>
      <c r="AE40" s="26">
        <v>0</v>
      </c>
      <c r="AF40" s="26">
        <v>0</v>
      </c>
      <c r="AG40" s="26">
        <v>417194640</v>
      </c>
      <c r="AH40" s="25">
        <f t="shared" si="46"/>
        <v>0</v>
      </c>
      <c r="AI40" s="25">
        <f t="shared" si="38"/>
        <v>0</v>
      </c>
      <c r="AJ40" s="25">
        <f t="shared" si="39"/>
        <v>2085973200</v>
      </c>
      <c r="AK40" s="26">
        <v>0</v>
      </c>
      <c r="AL40" s="26">
        <v>0</v>
      </c>
      <c r="AM40" s="27">
        <v>417194640</v>
      </c>
      <c r="AN40" s="25">
        <f t="shared" si="47"/>
        <v>0</v>
      </c>
      <c r="AO40" s="25">
        <f t="shared" si="40"/>
        <v>0</v>
      </c>
      <c r="AP40" s="25">
        <f t="shared" si="41"/>
        <v>2503167840</v>
      </c>
      <c r="AQ40" s="26">
        <v>0</v>
      </c>
      <c r="AR40" s="26">
        <v>0</v>
      </c>
      <c r="AS40" s="27">
        <v>417194640</v>
      </c>
      <c r="AT40" s="25">
        <f t="shared" si="48"/>
        <v>0</v>
      </c>
      <c r="AU40" s="25">
        <f t="shared" si="42"/>
        <v>0</v>
      </c>
      <c r="AV40" s="25">
        <f t="shared" si="43"/>
        <v>2920362480</v>
      </c>
      <c r="AW40" s="26">
        <v>0</v>
      </c>
      <c r="AX40" s="26">
        <v>0</v>
      </c>
      <c r="AY40" s="27">
        <v>417194640</v>
      </c>
      <c r="AZ40" s="25">
        <f t="shared" si="49"/>
        <v>0</v>
      </c>
      <c r="BA40" s="25">
        <f t="shared" si="44"/>
        <v>0</v>
      </c>
      <c r="BB40" s="25">
        <f t="shared" si="45"/>
        <v>3337557120</v>
      </c>
      <c r="BC40" s="28">
        <v>0</v>
      </c>
      <c r="BD40" s="28">
        <v>0</v>
      </c>
      <c r="BE40" s="27">
        <v>417194640</v>
      </c>
      <c r="BF40" s="25">
        <f t="shared" si="56"/>
        <v>0</v>
      </c>
      <c r="BG40" s="25">
        <f t="shared" si="57"/>
        <v>0</v>
      </c>
      <c r="BH40" s="25">
        <f t="shared" si="58"/>
        <v>3754751760</v>
      </c>
      <c r="BI40" s="28">
        <v>0</v>
      </c>
      <c r="BJ40" s="28">
        <v>0</v>
      </c>
      <c r="BK40" s="27">
        <v>417194640</v>
      </c>
      <c r="BL40" s="25">
        <f t="shared" si="65"/>
        <v>0</v>
      </c>
      <c r="BM40" s="25">
        <f t="shared" si="66"/>
        <v>0</v>
      </c>
      <c r="BN40" s="25">
        <f t="shared" si="31"/>
        <v>4171946400</v>
      </c>
      <c r="BO40" s="23">
        <v>0</v>
      </c>
      <c r="BP40" s="27">
        <v>0</v>
      </c>
      <c r="BQ40" s="27">
        <v>417194640</v>
      </c>
      <c r="BR40" s="25">
        <f t="shared" si="59"/>
        <v>0</v>
      </c>
      <c r="BS40" s="25">
        <f t="shared" si="60"/>
        <v>0</v>
      </c>
      <c r="BT40" s="25">
        <f t="shared" si="61"/>
        <v>4589141040</v>
      </c>
      <c r="BU40" s="23">
        <v>0</v>
      </c>
      <c r="BV40" s="23"/>
      <c r="BW40" s="27"/>
      <c r="BX40" s="27">
        <v>0</v>
      </c>
      <c r="BY40" s="25">
        <f t="shared" si="62"/>
        <v>0</v>
      </c>
      <c r="BZ40" s="25">
        <f t="shared" si="63"/>
        <v>0</v>
      </c>
      <c r="CA40" s="25">
        <f t="shared" si="64"/>
        <v>4589141040</v>
      </c>
    </row>
    <row r="41" spans="1:79" ht="12.75">
      <c r="A41" s="18">
        <v>8918003301</v>
      </c>
      <c r="B41" s="31">
        <v>891800330</v>
      </c>
      <c r="C41" s="18">
        <v>27615000</v>
      </c>
      <c r="D41" s="21" t="s">
        <v>110</v>
      </c>
      <c r="E41" s="22" t="s">
        <v>111</v>
      </c>
      <c r="F41" s="23">
        <v>0</v>
      </c>
      <c r="G41" s="23">
        <v>0</v>
      </c>
      <c r="H41" s="24">
        <v>6778156670.2666664</v>
      </c>
      <c r="I41" s="25">
        <f t="shared" si="34"/>
        <v>0</v>
      </c>
      <c r="J41" s="25">
        <f t="shared" si="32"/>
        <v>0</v>
      </c>
      <c r="K41" s="25">
        <f t="shared" si="35"/>
        <v>6778156670.2666664</v>
      </c>
      <c r="L41" s="23">
        <v>0</v>
      </c>
      <c r="M41" s="23">
        <v>0</v>
      </c>
      <c r="N41" s="24">
        <v>13556313340.533333</v>
      </c>
      <c r="O41" s="25">
        <f t="shared" si="36"/>
        <v>0</v>
      </c>
      <c r="P41" s="25">
        <f t="shared" si="33"/>
        <v>0</v>
      </c>
      <c r="Q41" s="25">
        <f t="shared" si="37"/>
        <v>20334470010.799999</v>
      </c>
      <c r="R41" s="23">
        <v>0</v>
      </c>
      <c r="S41" s="23">
        <v>4141398336</v>
      </c>
      <c r="T41" s="24">
        <v>6778156670.2666664</v>
      </c>
      <c r="U41" s="25">
        <f t="shared" si="50"/>
        <v>0</v>
      </c>
      <c r="V41" s="25">
        <f t="shared" si="51"/>
        <v>4141398336</v>
      </c>
      <c r="W41" s="25">
        <f t="shared" si="52"/>
        <v>27112626681.066666</v>
      </c>
      <c r="X41" s="26">
        <v>0</v>
      </c>
      <c r="Y41" s="26"/>
      <c r="Z41" s="27">
        <v>6778156670.2666664</v>
      </c>
      <c r="AA41" s="27"/>
      <c r="AB41" s="25">
        <f t="shared" si="53"/>
        <v>0</v>
      </c>
      <c r="AC41" s="25">
        <f t="shared" si="54"/>
        <v>4141398336</v>
      </c>
      <c r="AD41" s="25">
        <f t="shared" si="55"/>
        <v>33890783351.333332</v>
      </c>
      <c r="AE41" s="26">
        <v>0</v>
      </c>
      <c r="AF41" s="26">
        <v>0</v>
      </c>
      <c r="AG41" s="26">
        <v>6778156670.2666664</v>
      </c>
      <c r="AH41" s="25">
        <f t="shared" si="46"/>
        <v>0</v>
      </c>
      <c r="AI41" s="25">
        <f t="shared" si="38"/>
        <v>4141398336</v>
      </c>
      <c r="AJ41" s="25">
        <f t="shared" si="39"/>
        <v>40668940021.599998</v>
      </c>
      <c r="AK41" s="26">
        <v>0</v>
      </c>
      <c r="AL41" s="26">
        <v>0</v>
      </c>
      <c r="AM41" s="27">
        <v>15450598836.533333</v>
      </c>
      <c r="AN41" s="25">
        <f t="shared" si="47"/>
        <v>0</v>
      </c>
      <c r="AO41" s="25">
        <f t="shared" si="40"/>
        <v>4141398336</v>
      </c>
      <c r="AP41" s="25">
        <f t="shared" si="41"/>
        <v>56119538858.133331</v>
      </c>
      <c r="AQ41" s="26">
        <v>0</v>
      </c>
      <c r="AR41" s="26">
        <v>0</v>
      </c>
      <c r="AS41" s="27">
        <v>6778156670.2666664</v>
      </c>
      <c r="AT41" s="25">
        <f t="shared" si="48"/>
        <v>0</v>
      </c>
      <c r="AU41" s="25">
        <f t="shared" si="42"/>
        <v>4141398336</v>
      </c>
      <c r="AV41" s="25">
        <f t="shared" si="43"/>
        <v>62897695528.399994</v>
      </c>
      <c r="AW41" s="26">
        <v>0</v>
      </c>
      <c r="AX41" s="26">
        <v>0</v>
      </c>
      <c r="AY41" s="27">
        <v>6778156670.2666664</v>
      </c>
      <c r="AZ41" s="25">
        <f t="shared" si="49"/>
        <v>0</v>
      </c>
      <c r="BA41" s="25">
        <f t="shared" si="44"/>
        <v>4141398336</v>
      </c>
      <c r="BB41" s="25">
        <f t="shared" si="45"/>
        <v>69675852198.666656</v>
      </c>
      <c r="BC41" s="28">
        <v>0</v>
      </c>
      <c r="BD41" s="28">
        <v>0</v>
      </c>
      <c r="BE41" s="27">
        <v>6778156670.2666664</v>
      </c>
      <c r="BF41" s="25">
        <f t="shared" si="56"/>
        <v>0</v>
      </c>
      <c r="BG41" s="25">
        <f t="shared" si="57"/>
        <v>4141398336</v>
      </c>
      <c r="BH41" s="25">
        <f t="shared" si="58"/>
        <v>76454008868.933319</v>
      </c>
      <c r="BI41" s="28">
        <v>0</v>
      </c>
      <c r="BJ41" s="28">
        <v>0</v>
      </c>
      <c r="BK41" s="27">
        <v>7967032901.2666702</v>
      </c>
      <c r="BL41" s="25">
        <f t="shared" si="65"/>
        <v>0</v>
      </c>
      <c r="BM41" s="25">
        <f t="shared" si="66"/>
        <v>4141398336</v>
      </c>
      <c r="BN41" s="25">
        <f t="shared" si="31"/>
        <v>84421041770.199982</v>
      </c>
      <c r="BO41" s="23">
        <v>0</v>
      </c>
      <c r="BP41" s="27">
        <v>0</v>
      </c>
      <c r="BQ41" s="27">
        <v>6778156670.2666664</v>
      </c>
      <c r="BR41" s="25">
        <f t="shared" si="59"/>
        <v>0</v>
      </c>
      <c r="BS41" s="25">
        <f t="shared" si="60"/>
        <v>4141398336</v>
      </c>
      <c r="BT41" s="25">
        <f t="shared" si="61"/>
        <v>91199198440.466644</v>
      </c>
      <c r="BU41" s="23">
        <v>0</v>
      </c>
      <c r="BV41" s="23"/>
      <c r="BW41" s="27"/>
      <c r="BX41" s="27">
        <v>13556313342</v>
      </c>
      <c r="BY41" s="25">
        <f t="shared" si="62"/>
        <v>0</v>
      </c>
      <c r="BZ41" s="25">
        <f t="shared" si="63"/>
        <v>4141398336</v>
      </c>
      <c r="CA41" s="25">
        <f t="shared" si="64"/>
        <v>104755511782.46664</v>
      </c>
    </row>
    <row r="42" spans="1:79" ht="12.75">
      <c r="A42" s="18">
        <v>8919008530</v>
      </c>
      <c r="B42" s="31">
        <v>891900853</v>
      </c>
      <c r="C42" s="18">
        <v>124876000</v>
      </c>
      <c r="D42" s="21" t="s">
        <v>112</v>
      </c>
      <c r="E42" s="30" t="s">
        <v>113</v>
      </c>
      <c r="F42" s="23">
        <v>0</v>
      </c>
      <c r="G42" s="23">
        <v>0</v>
      </c>
      <c r="H42" s="24">
        <v>126503640.53333333</v>
      </c>
      <c r="I42" s="25">
        <f t="shared" si="34"/>
        <v>0</v>
      </c>
      <c r="J42" s="25">
        <f t="shared" si="32"/>
        <v>0</v>
      </c>
      <c r="K42" s="25">
        <f t="shared" si="35"/>
        <v>126503640.53333333</v>
      </c>
      <c r="L42" s="23">
        <v>0</v>
      </c>
      <c r="M42" s="23">
        <v>0</v>
      </c>
      <c r="N42" s="24">
        <v>253007281.06666666</v>
      </c>
      <c r="O42" s="25">
        <f t="shared" si="36"/>
        <v>0</v>
      </c>
      <c r="P42" s="25">
        <f t="shared" si="33"/>
        <v>0</v>
      </c>
      <c r="Q42" s="25">
        <f t="shared" si="37"/>
        <v>379510921.60000002</v>
      </c>
      <c r="R42" s="23">
        <v>0</v>
      </c>
      <c r="S42" s="23">
        <v>0</v>
      </c>
      <c r="T42" s="24">
        <v>126503640.53333333</v>
      </c>
      <c r="U42" s="25">
        <f t="shared" si="50"/>
        <v>0</v>
      </c>
      <c r="V42" s="25">
        <f t="shared" si="51"/>
        <v>0</v>
      </c>
      <c r="W42" s="25">
        <f t="shared" si="52"/>
        <v>506014562.13333333</v>
      </c>
      <c r="X42" s="26">
        <v>0</v>
      </c>
      <c r="Y42" s="26"/>
      <c r="Z42" s="27">
        <v>126503640.53333333</v>
      </c>
      <c r="AA42" s="27"/>
      <c r="AB42" s="25">
        <f t="shared" si="53"/>
        <v>0</v>
      </c>
      <c r="AC42" s="25">
        <f t="shared" si="54"/>
        <v>0</v>
      </c>
      <c r="AD42" s="25">
        <f t="shared" si="55"/>
        <v>632518202.66666663</v>
      </c>
      <c r="AE42" s="26">
        <v>0</v>
      </c>
      <c r="AF42" s="26">
        <v>0</v>
      </c>
      <c r="AG42" s="26">
        <v>126503640.53333333</v>
      </c>
      <c r="AH42" s="25">
        <f t="shared" si="46"/>
        <v>0</v>
      </c>
      <c r="AI42" s="25">
        <f t="shared" si="38"/>
        <v>0</v>
      </c>
      <c r="AJ42" s="25">
        <f t="shared" si="39"/>
        <v>759021843.19999993</v>
      </c>
      <c r="AK42" s="26">
        <v>0</v>
      </c>
      <c r="AL42" s="26">
        <v>0</v>
      </c>
      <c r="AM42" s="27">
        <v>253007281.06666666</v>
      </c>
      <c r="AN42" s="25">
        <f t="shared" si="47"/>
        <v>0</v>
      </c>
      <c r="AO42" s="25">
        <f t="shared" si="40"/>
        <v>0</v>
      </c>
      <c r="AP42" s="25">
        <f t="shared" si="41"/>
        <v>1012029124.2666667</v>
      </c>
      <c r="AQ42" s="26">
        <v>0</v>
      </c>
      <c r="AR42" s="26">
        <v>0</v>
      </c>
      <c r="AS42" s="27">
        <v>126503640.53333333</v>
      </c>
      <c r="AT42" s="25">
        <f t="shared" si="48"/>
        <v>0</v>
      </c>
      <c r="AU42" s="25">
        <f t="shared" si="42"/>
        <v>0</v>
      </c>
      <c r="AV42" s="25">
        <f t="shared" si="43"/>
        <v>1138532764.8</v>
      </c>
      <c r="AW42" s="26">
        <v>0</v>
      </c>
      <c r="AX42" s="26">
        <v>0</v>
      </c>
      <c r="AY42" s="27">
        <v>126503640.53333333</v>
      </c>
      <c r="AZ42" s="25">
        <f t="shared" si="49"/>
        <v>0</v>
      </c>
      <c r="BA42" s="25">
        <f t="shared" si="44"/>
        <v>0</v>
      </c>
      <c r="BB42" s="25">
        <f t="shared" si="45"/>
        <v>1265036405.3333333</v>
      </c>
      <c r="BC42" s="28">
        <v>0</v>
      </c>
      <c r="BD42" s="28">
        <v>0</v>
      </c>
      <c r="BE42" s="27">
        <v>126503640.53333333</v>
      </c>
      <c r="BF42" s="25">
        <f t="shared" si="56"/>
        <v>0</v>
      </c>
      <c r="BG42" s="25">
        <f t="shared" si="57"/>
        <v>0</v>
      </c>
      <c r="BH42" s="25">
        <f t="shared" si="58"/>
        <v>1391540045.8666666</v>
      </c>
      <c r="BI42" s="28">
        <v>0</v>
      </c>
      <c r="BJ42" s="28">
        <v>0</v>
      </c>
      <c r="BK42" s="27">
        <v>126503640.53333333</v>
      </c>
      <c r="BL42" s="25">
        <f t="shared" si="65"/>
        <v>0</v>
      </c>
      <c r="BM42" s="25">
        <f t="shared" si="66"/>
        <v>0</v>
      </c>
      <c r="BN42" s="25">
        <f t="shared" si="31"/>
        <v>1518043686.3999999</v>
      </c>
      <c r="BO42" s="23">
        <v>0</v>
      </c>
      <c r="BP42" s="27">
        <v>0</v>
      </c>
      <c r="BQ42" s="27">
        <v>126503640.53333333</v>
      </c>
      <c r="BR42" s="25">
        <f t="shared" si="59"/>
        <v>0</v>
      </c>
      <c r="BS42" s="25">
        <f t="shared" si="60"/>
        <v>0</v>
      </c>
      <c r="BT42" s="25">
        <f t="shared" si="61"/>
        <v>1644547326.9333332</v>
      </c>
      <c r="BU42" s="23">
        <v>0</v>
      </c>
      <c r="BV42" s="23"/>
      <c r="BW42" s="27"/>
      <c r="BX42" s="27">
        <v>253007277</v>
      </c>
      <c r="BY42" s="25">
        <f t="shared" si="62"/>
        <v>0</v>
      </c>
      <c r="BZ42" s="25">
        <f t="shared" si="63"/>
        <v>0</v>
      </c>
      <c r="CA42" s="25">
        <f t="shared" si="64"/>
        <v>1897554603.9333332</v>
      </c>
    </row>
    <row r="43" spans="1:79" ht="12.75">
      <c r="A43" s="18">
        <v>8920007573</v>
      </c>
      <c r="B43" s="31">
        <v>892000757</v>
      </c>
      <c r="C43" s="18">
        <v>28450000</v>
      </c>
      <c r="D43" s="21" t="s">
        <v>114</v>
      </c>
      <c r="E43" s="22" t="s">
        <v>115</v>
      </c>
      <c r="F43" s="23">
        <v>0</v>
      </c>
      <c r="G43" s="23">
        <v>0</v>
      </c>
      <c r="H43" s="24">
        <v>1664224448.0666666</v>
      </c>
      <c r="I43" s="25">
        <f t="shared" si="34"/>
        <v>0</v>
      </c>
      <c r="J43" s="25">
        <f t="shared" si="32"/>
        <v>0</v>
      </c>
      <c r="K43" s="25">
        <f t="shared" si="35"/>
        <v>1664224448.0666666</v>
      </c>
      <c r="L43" s="23">
        <v>0</v>
      </c>
      <c r="M43" s="23">
        <v>0</v>
      </c>
      <c r="N43" s="24">
        <v>3328448896.1333332</v>
      </c>
      <c r="O43" s="25">
        <f t="shared" si="36"/>
        <v>0</v>
      </c>
      <c r="P43" s="25">
        <f t="shared" si="33"/>
        <v>0</v>
      </c>
      <c r="Q43" s="25">
        <f t="shared" si="37"/>
        <v>4992673344.1999998</v>
      </c>
      <c r="R43" s="23">
        <v>0</v>
      </c>
      <c r="S43" s="23">
        <v>1150442298</v>
      </c>
      <c r="T43" s="24">
        <v>1664224448.0666666</v>
      </c>
      <c r="U43" s="25">
        <f t="shared" si="50"/>
        <v>0</v>
      </c>
      <c r="V43" s="25">
        <f t="shared" si="51"/>
        <v>1150442298</v>
      </c>
      <c r="W43" s="25">
        <f t="shared" si="52"/>
        <v>6656897792.2666664</v>
      </c>
      <c r="X43" s="26">
        <v>0</v>
      </c>
      <c r="Y43" s="26"/>
      <c r="Z43" s="27">
        <v>1664224448.0666666</v>
      </c>
      <c r="AA43" s="27"/>
      <c r="AB43" s="25">
        <f t="shared" si="53"/>
        <v>0</v>
      </c>
      <c r="AC43" s="25">
        <f t="shared" si="54"/>
        <v>1150442298</v>
      </c>
      <c r="AD43" s="25">
        <f t="shared" si="55"/>
        <v>8321122240.333333</v>
      </c>
      <c r="AE43" s="26">
        <v>0</v>
      </c>
      <c r="AF43" s="26">
        <v>0</v>
      </c>
      <c r="AG43" s="26">
        <v>1664224448.0666666</v>
      </c>
      <c r="AH43" s="25">
        <f t="shared" si="46"/>
        <v>0</v>
      </c>
      <c r="AI43" s="25">
        <f t="shared" si="38"/>
        <v>1150442298</v>
      </c>
      <c r="AJ43" s="25">
        <f t="shared" si="39"/>
        <v>9985346688.3999996</v>
      </c>
      <c r="AK43" s="26">
        <v>0</v>
      </c>
      <c r="AL43" s="26">
        <v>0</v>
      </c>
      <c r="AM43" s="27">
        <v>3463365949.1333332</v>
      </c>
      <c r="AN43" s="25">
        <f t="shared" si="47"/>
        <v>0</v>
      </c>
      <c r="AO43" s="25">
        <f t="shared" si="40"/>
        <v>1150442298</v>
      </c>
      <c r="AP43" s="25">
        <f t="shared" si="41"/>
        <v>13448712637.533333</v>
      </c>
      <c r="AQ43" s="26">
        <v>0</v>
      </c>
      <c r="AR43" s="26">
        <v>0</v>
      </c>
      <c r="AS43" s="27">
        <v>1664224448.0666666</v>
      </c>
      <c r="AT43" s="25">
        <f t="shared" si="48"/>
        <v>0</v>
      </c>
      <c r="AU43" s="25">
        <f t="shared" si="42"/>
        <v>1150442298</v>
      </c>
      <c r="AV43" s="25">
        <f t="shared" si="43"/>
        <v>15112937085.599998</v>
      </c>
      <c r="AW43" s="26">
        <v>0</v>
      </c>
      <c r="AX43" s="26">
        <v>0</v>
      </c>
      <c r="AY43" s="27">
        <v>1664224448.0666666</v>
      </c>
      <c r="AZ43" s="25">
        <f t="shared" si="49"/>
        <v>0</v>
      </c>
      <c r="BA43" s="25">
        <f t="shared" si="44"/>
        <v>1150442298</v>
      </c>
      <c r="BB43" s="25">
        <f t="shared" si="45"/>
        <v>16777161533.666664</v>
      </c>
      <c r="BC43" s="28">
        <v>0</v>
      </c>
      <c r="BD43" s="28">
        <v>0</v>
      </c>
      <c r="BE43" s="27">
        <f>1664224448.06667+22589925</f>
        <v>1686814373.0666699</v>
      </c>
      <c r="BF43" s="25">
        <f t="shared" si="56"/>
        <v>0</v>
      </c>
      <c r="BG43" s="25">
        <f t="shared" si="57"/>
        <v>1150442298</v>
      </c>
      <c r="BH43" s="25">
        <f t="shared" si="58"/>
        <v>18463975906.733334</v>
      </c>
      <c r="BI43" s="28">
        <v>0</v>
      </c>
      <c r="BJ43" s="28">
        <v>0</v>
      </c>
      <c r="BK43" s="27">
        <v>2790209074.0666699</v>
      </c>
      <c r="BL43" s="25">
        <f t="shared" si="65"/>
        <v>0</v>
      </c>
      <c r="BM43" s="25">
        <f t="shared" si="66"/>
        <v>1150442298</v>
      </c>
      <c r="BN43" s="25">
        <f t="shared" si="31"/>
        <v>21254184980.800003</v>
      </c>
      <c r="BO43" s="23">
        <v>0</v>
      </c>
      <c r="BP43" s="27">
        <v>0</v>
      </c>
      <c r="BQ43" s="27">
        <v>1664224448.0666666</v>
      </c>
      <c r="BR43" s="25">
        <f t="shared" si="59"/>
        <v>0</v>
      </c>
      <c r="BS43" s="25">
        <f t="shared" si="60"/>
        <v>1150442298</v>
      </c>
      <c r="BT43" s="25">
        <f t="shared" si="61"/>
        <v>22918409428.866669</v>
      </c>
      <c r="BU43" s="23">
        <v>0</v>
      </c>
      <c r="BV43" s="23"/>
      <c r="BW43" s="27"/>
      <c r="BX43" s="27">
        <v>3328448897</v>
      </c>
      <c r="BY43" s="25">
        <f t="shared" si="62"/>
        <v>0</v>
      </c>
      <c r="BZ43" s="25">
        <f t="shared" si="63"/>
        <v>1150442298</v>
      </c>
      <c r="CA43" s="25">
        <f t="shared" si="64"/>
        <v>26246858325.866669</v>
      </c>
    </row>
    <row r="44" spans="1:79" ht="12.75">
      <c r="A44" s="18">
        <v>8921150294</v>
      </c>
      <c r="B44" s="31">
        <v>892115029</v>
      </c>
      <c r="C44" s="18">
        <v>129444000</v>
      </c>
      <c r="D44" s="21" t="s">
        <v>116</v>
      </c>
      <c r="E44" s="22" t="s">
        <v>117</v>
      </c>
      <c r="F44" s="23">
        <v>0</v>
      </c>
      <c r="G44" s="23">
        <v>0</v>
      </c>
      <c r="H44" s="24">
        <v>1521112859.9333334</v>
      </c>
      <c r="I44" s="25">
        <f t="shared" si="34"/>
        <v>0</v>
      </c>
      <c r="J44" s="25">
        <f t="shared" si="32"/>
        <v>0</v>
      </c>
      <c r="K44" s="25">
        <f t="shared" si="35"/>
        <v>1521112859.9333334</v>
      </c>
      <c r="L44" s="23">
        <v>0</v>
      </c>
      <c r="M44" s="23">
        <v>0</v>
      </c>
      <c r="N44" s="24">
        <v>3042225719.8666668</v>
      </c>
      <c r="O44" s="25">
        <f t="shared" si="36"/>
        <v>0</v>
      </c>
      <c r="P44" s="25">
        <f t="shared" si="33"/>
        <v>0</v>
      </c>
      <c r="Q44" s="25">
        <f t="shared" si="37"/>
        <v>4563338579.8000002</v>
      </c>
      <c r="R44" s="23">
        <v>0</v>
      </c>
      <c r="S44" s="23">
        <v>0</v>
      </c>
      <c r="T44" s="24">
        <v>1521112859.9333334</v>
      </c>
      <c r="U44" s="25">
        <f t="shared" si="50"/>
        <v>0</v>
      </c>
      <c r="V44" s="25">
        <f t="shared" si="51"/>
        <v>0</v>
      </c>
      <c r="W44" s="25">
        <f t="shared" si="52"/>
        <v>6084451439.7333336</v>
      </c>
      <c r="X44" s="26">
        <v>0</v>
      </c>
      <c r="Y44" s="26"/>
      <c r="Z44" s="27">
        <v>1521112859.9333334</v>
      </c>
      <c r="AA44" s="27"/>
      <c r="AB44" s="25">
        <f t="shared" si="53"/>
        <v>0</v>
      </c>
      <c r="AC44" s="25">
        <f t="shared" si="54"/>
        <v>0</v>
      </c>
      <c r="AD44" s="25">
        <f t="shared" si="55"/>
        <v>7605564299.666667</v>
      </c>
      <c r="AE44" s="26">
        <v>0</v>
      </c>
      <c r="AF44" s="26">
        <v>0</v>
      </c>
      <c r="AG44" s="26">
        <v>1521112859.9333334</v>
      </c>
      <c r="AH44" s="25">
        <f t="shared" si="46"/>
        <v>0</v>
      </c>
      <c r="AI44" s="25">
        <f t="shared" si="38"/>
        <v>0</v>
      </c>
      <c r="AJ44" s="25">
        <f t="shared" si="39"/>
        <v>9126677159.6000004</v>
      </c>
      <c r="AK44" s="26">
        <v>0</v>
      </c>
      <c r="AL44" s="26">
        <v>0</v>
      </c>
      <c r="AM44" s="27">
        <v>3042225719.8666668</v>
      </c>
      <c r="AN44" s="25">
        <f t="shared" si="47"/>
        <v>0</v>
      </c>
      <c r="AO44" s="25">
        <f t="shared" si="40"/>
        <v>0</v>
      </c>
      <c r="AP44" s="25">
        <f t="shared" si="41"/>
        <v>12168902879.466667</v>
      </c>
      <c r="AQ44" s="26">
        <v>0</v>
      </c>
      <c r="AR44" s="26">
        <v>0</v>
      </c>
      <c r="AS44" s="27">
        <v>1521112859.9333334</v>
      </c>
      <c r="AT44" s="25">
        <f t="shared" si="48"/>
        <v>0</v>
      </c>
      <c r="AU44" s="25">
        <f t="shared" si="42"/>
        <v>0</v>
      </c>
      <c r="AV44" s="25">
        <f t="shared" si="43"/>
        <v>13690015739.400002</v>
      </c>
      <c r="AW44" s="26">
        <v>0</v>
      </c>
      <c r="AX44" s="26">
        <v>0</v>
      </c>
      <c r="AY44" s="27">
        <v>1521112859.9333334</v>
      </c>
      <c r="AZ44" s="25">
        <f t="shared" si="49"/>
        <v>0</v>
      </c>
      <c r="BA44" s="25">
        <f t="shared" si="44"/>
        <v>0</v>
      </c>
      <c r="BB44" s="25">
        <f t="shared" si="45"/>
        <v>15211128599.333336</v>
      </c>
      <c r="BC44" s="28">
        <v>0</v>
      </c>
      <c r="BD44" s="28">
        <v>0</v>
      </c>
      <c r="BE44" s="27">
        <v>1521112859.9333334</v>
      </c>
      <c r="BF44" s="25">
        <f t="shared" si="56"/>
        <v>0</v>
      </c>
      <c r="BG44" s="25">
        <f t="shared" si="57"/>
        <v>0</v>
      </c>
      <c r="BH44" s="25">
        <f t="shared" si="58"/>
        <v>16732241459.26667</v>
      </c>
      <c r="BI44" s="28">
        <v>0</v>
      </c>
      <c r="BJ44" s="28">
        <v>0</v>
      </c>
      <c r="BK44" s="27">
        <v>2489589424.9333301</v>
      </c>
      <c r="BL44" s="25">
        <f t="shared" si="65"/>
        <v>0</v>
      </c>
      <c r="BM44" s="25">
        <f t="shared" si="66"/>
        <v>0</v>
      </c>
      <c r="BN44" s="25">
        <f t="shared" si="31"/>
        <v>19221830884.200001</v>
      </c>
      <c r="BO44" s="23">
        <v>0</v>
      </c>
      <c r="BP44" s="27">
        <v>0</v>
      </c>
      <c r="BQ44" s="27">
        <v>1521112859.9333334</v>
      </c>
      <c r="BR44" s="25">
        <f t="shared" si="59"/>
        <v>0</v>
      </c>
      <c r="BS44" s="25">
        <f t="shared" si="60"/>
        <v>0</v>
      </c>
      <c r="BT44" s="25">
        <f t="shared" si="61"/>
        <v>20742943744.133335</v>
      </c>
      <c r="BU44" s="23">
        <v>0</v>
      </c>
      <c r="BV44" s="23"/>
      <c r="BW44" s="27"/>
      <c r="BX44" s="27">
        <v>3042225719</v>
      </c>
      <c r="BY44" s="25">
        <f t="shared" si="62"/>
        <v>0</v>
      </c>
      <c r="BZ44" s="25">
        <f t="shared" si="63"/>
        <v>0</v>
      </c>
      <c r="CA44" s="25">
        <f t="shared" si="64"/>
        <v>23785169463.133335</v>
      </c>
    </row>
    <row r="45" spans="1:79" ht="12.75">
      <c r="A45" s="18">
        <v>8922003239</v>
      </c>
      <c r="B45" s="31">
        <v>892200323</v>
      </c>
      <c r="C45" s="18">
        <v>128870000</v>
      </c>
      <c r="D45" s="21" t="s">
        <v>118</v>
      </c>
      <c r="E45" s="22" t="s">
        <v>119</v>
      </c>
      <c r="F45" s="23">
        <v>0</v>
      </c>
      <c r="G45" s="23">
        <v>0</v>
      </c>
      <c r="H45" s="24">
        <v>1232009088.5333333</v>
      </c>
      <c r="I45" s="25">
        <f t="shared" si="34"/>
        <v>0</v>
      </c>
      <c r="J45" s="25">
        <f t="shared" si="32"/>
        <v>0</v>
      </c>
      <c r="K45" s="25">
        <f t="shared" si="35"/>
        <v>1232009088.5333333</v>
      </c>
      <c r="L45" s="23">
        <v>0</v>
      </c>
      <c r="M45" s="23">
        <v>0</v>
      </c>
      <c r="N45" s="24">
        <v>2464018177.0666666</v>
      </c>
      <c r="O45" s="25">
        <f t="shared" si="36"/>
        <v>0</v>
      </c>
      <c r="P45" s="25">
        <f t="shared" si="33"/>
        <v>0</v>
      </c>
      <c r="Q45" s="25">
        <f t="shared" si="37"/>
        <v>3696027265.5999999</v>
      </c>
      <c r="R45" s="23">
        <v>0</v>
      </c>
      <c r="S45" s="23">
        <v>0</v>
      </c>
      <c r="T45" s="24">
        <v>1232009088.5333333</v>
      </c>
      <c r="U45" s="25">
        <f t="shared" si="50"/>
        <v>0</v>
      </c>
      <c r="V45" s="25">
        <f t="shared" si="51"/>
        <v>0</v>
      </c>
      <c r="W45" s="25">
        <f t="shared" si="52"/>
        <v>4928036354.1333332</v>
      </c>
      <c r="X45" s="26">
        <v>0</v>
      </c>
      <c r="Y45" s="26"/>
      <c r="Z45" s="27">
        <v>1232009088.5333333</v>
      </c>
      <c r="AA45" s="27"/>
      <c r="AB45" s="25">
        <f t="shared" si="53"/>
        <v>0</v>
      </c>
      <c r="AC45" s="25">
        <f t="shared" si="54"/>
        <v>0</v>
      </c>
      <c r="AD45" s="25">
        <f t="shared" si="55"/>
        <v>6160045442.666666</v>
      </c>
      <c r="AE45" s="26">
        <v>0</v>
      </c>
      <c r="AF45" s="26">
        <v>0</v>
      </c>
      <c r="AG45" s="26">
        <v>1232009088.5333333</v>
      </c>
      <c r="AH45" s="25">
        <f t="shared" si="46"/>
        <v>0</v>
      </c>
      <c r="AI45" s="25">
        <f t="shared" si="38"/>
        <v>0</v>
      </c>
      <c r="AJ45" s="25">
        <f t="shared" si="39"/>
        <v>7392054531.1999989</v>
      </c>
      <c r="AK45" s="26">
        <v>0</v>
      </c>
      <c r="AL45" s="26">
        <v>0</v>
      </c>
      <c r="AM45" s="27">
        <v>2643827571.0666666</v>
      </c>
      <c r="AN45" s="25">
        <f t="shared" si="47"/>
        <v>0</v>
      </c>
      <c r="AO45" s="25">
        <f t="shared" si="40"/>
        <v>0</v>
      </c>
      <c r="AP45" s="25">
        <f t="shared" si="41"/>
        <v>10035882102.266666</v>
      </c>
      <c r="AQ45" s="26">
        <v>0</v>
      </c>
      <c r="AR45" s="26">
        <v>0</v>
      </c>
      <c r="AS45" s="27">
        <v>1232009088.5333333</v>
      </c>
      <c r="AT45" s="25">
        <f t="shared" si="48"/>
        <v>0</v>
      </c>
      <c r="AU45" s="25">
        <f t="shared" si="42"/>
        <v>0</v>
      </c>
      <c r="AV45" s="25">
        <f t="shared" si="43"/>
        <v>11267891190.799999</v>
      </c>
      <c r="AW45" s="26">
        <v>0</v>
      </c>
      <c r="AX45" s="26">
        <v>0</v>
      </c>
      <c r="AY45" s="27">
        <v>1232009088.5333333</v>
      </c>
      <c r="AZ45" s="25">
        <f t="shared" si="49"/>
        <v>0</v>
      </c>
      <c r="BA45" s="25">
        <f t="shared" si="44"/>
        <v>0</v>
      </c>
      <c r="BB45" s="25">
        <f t="shared" si="45"/>
        <v>12499900279.333332</v>
      </c>
      <c r="BC45" s="28">
        <v>0</v>
      </c>
      <c r="BD45" s="28">
        <v>0</v>
      </c>
      <c r="BE45" s="27">
        <v>1232009088.5333333</v>
      </c>
      <c r="BF45" s="25">
        <f t="shared" si="56"/>
        <v>0</v>
      </c>
      <c r="BG45" s="25">
        <f t="shared" si="57"/>
        <v>0</v>
      </c>
      <c r="BH45" s="25">
        <f t="shared" si="58"/>
        <v>13731909367.866665</v>
      </c>
      <c r="BI45" s="28">
        <v>0</v>
      </c>
      <c r="BJ45" s="28">
        <v>0</v>
      </c>
      <c r="BK45" s="27">
        <v>2494444988.53333</v>
      </c>
      <c r="BL45" s="25">
        <f t="shared" si="65"/>
        <v>0</v>
      </c>
      <c r="BM45" s="25">
        <f t="shared" si="66"/>
        <v>0</v>
      </c>
      <c r="BN45" s="25">
        <f t="shared" si="31"/>
        <v>16226354356.399994</v>
      </c>
      <c r="BO45" s="23">
        <v>0</v>
      </c>
      <c r="BP45" s="27">
        <v>0</v>
      </c>
      <c r="BQ45" s="27">
        <v>1232009088.5333333</v>
      </c>
      <c r="BR45" s="25">
        <f t="shared" si="59"/>
        <v>0</v>
      </c>
      <c r="BS45" s="25">
        <f t="shared" si="60"/>
        <v>0</v>
      </c>
      <c r="BT45" s="25">
        <f t="shared" si="61"/>
        <v>17458363444.933327</v>
      </c>
      <c r="BU45" s="23">
        <v>0</v>
      </c>
      <c r="BV45" s="23"/>
      <c r="BW45" s="27"/>
      <c r="BX45" s="27">
        <v>2464018173</v>
      </c>
      <c r="BY45" s="25">
        <f t="shared" si="62"/>
        <v>0</v>
      </c>
      <c r="BZ45" s="25">
        <f t="shared" si="63"/>
        <v>0</v>
      </c>
      <c r="CA45" s="25">
        <f t="shared" si="64"/>
        <v>19922381617.933327</v>
      </c>
    </row>
    <row r="46" spans="1:79" ht="12.75">
      <c r="A46" s="18">
        <v>8923002856</v>
      </c>
      <c r="B46" s="31">
        <v>892300285</v>
      </c>
      <c r="C46" s="18">
        <v>821920000</v>
      </c>
      <c r="D46" s="21" t="s">
        <v>120</v>
      </c>
      <c r="E46" s="30" t="s">
        <v>121</v>
      </c>
      <c r="F46" s="23">
        <v>0</v>
      </c>
      <c r="G46" s="23">
        <v>0</v>
      </c>
      <c r="H46" s="24">
        <v>1728636312.0666666</v>
      </c>
      <c r="I46" s="25">
        <f t="shared" si="34"/>
        <v>0</v>
      </c>
      <c r="J46" s="25">
        <f t="shared" si="32"/>
        <v>0</v>
      </c>
      <c r="K46" s="25">
        <f t="shared" si="35"/>
        <v>1728636312.0666666</v>
      </c>
      <c r="L46" s="23">
        <v>0</v>
      </c>
      <c r="M46" s="23">
        <v>0</v>
      </c>
      <c r="N46" s="24">
        <v>3457272624.1333332</v>
      </c>
      <c r="O46" s="25">
        <f t="shared" si="36"/>
        <v>0</v>
      </c>
      <c r="P46" s="25">
        <f t="shared" si="33"/>
        <v>0</v>
      </c>
      <c r="Q46" s="25">
        <f t="shared" si="37"/>
        <v>5185908936.1999998</v>
      </c>
      <c r="R46" s="23">
        <v>0</v>
      </c>
      <c r="S46" s="23">
        <v>816800551</v>
      </c>
      <c r="T46" s="24">
        <v>1728636312.0666666</v>
      </c>
      <c r="U46" s="25">
        <f t="shared" si="50"/>
        <v>0</v>
      </c>
      <c r="V46" s="25">
        <f t="shared" si="51"/>
        <v>816800551</v>
      </c>
      <c r="W46" s="25">
        <f t="shared" si="52"/>
        <v>6914545248.2666664</v>
      </c>
      <c r="X46" s="26">
        <v>0</v>
      </c>
      <c r="Y46" s="26"/>
      <c r="Z46" s="27">
        <v>1728636312.0666666</v>
      </c>
      <c r="AA46" s="27"/>
      <c r="AB46" s="25">
        <f t="shared" si="53"/>
        <v>0</v>
      </c>
      <c r="AC46" s="25">
        <f t="shared" si="54"/>
        <v>816800551</v>
      </c>
      <c r="AD46" s="25">
        <f t="shared" si="55"/>
        <v>8643181560.3333321</v>
      </c>
      <c r="AE46" s="26">
        <v>0</v>
      </c>
      <c r="AF46" s="26">
        <v>0</v>
      </c>
      <c r="AG46" s="26">
        <v>1728636312.0666666</v>
      </c>
      <c r="AH46" s="25">
        <f t="shared" si="46"/>
        <v>0</v>
      </c>
      <c r="AI46" s="25">
        <f t="shared" si="38"/>
        <v>816800551</v>
      </c>
      <c r="AJ46" s="25">
        <f t="shared" si="39"/>
        <v>10371817872.399998</v>
      </c>
      <c r="AK46" s="26">
        <v>0</v>
      </c>
      <c r="AL46" s="26">
        <v>0</v>
      </c>
      <c r="AM46" s="27">
        <v>3505145460.1333332</v>
      </c>
      <c r="AN46" s="25">
        <f t="shared" si="47"/>
        <v>0</v>
      </c>
      <c r="AO46" s="25">
        <f t="shared" si="40"/>
        <v>816800551</v>
      </c>
      <c r="AP46" s="25">
        <f t="shared" si="41"/>
        <v>13876963332.533331</v>
      </c>
      <c r="AQ46" s="26">
        <v>0</v>
      </c>
      <c r="AR46" s="26">
        <v>0</v>
      </c>
      <c r="AS46" s="27">
        <v>1728636312.0666666</v>
      </c>
      <c r="AT46" s="25">
        <f t="shared" si="48"/>
        <v>0</v>
      </c>
      <c r="AU46" s="25">
        <f t="shared" si="42"/>
        <v>816800551</v>
      </c>
      <c r="AV46" s="25">
        <f t="shared" si="43"/>
        <v>15605599644.599998</v>
      </c>
      <c r="AW46" s="26">
        <v>0</v>
      </c>
      <c r="AX46" s="26">
        <v>0</v>
      </c>
      <c r="AY46" s="27">
        <v>1728636312.0666666</v>
      </c>
      <c r="AZ46" s="25">
        <f t="shared" si="49"/>
        <v>0</v>
      </c>
      <c r="BA46" s="25">
        <f t="shared" si="44"/>
        <v>816800551</v>
      </c>
      <c r="BB46" s="25">
        <f t="shared" si="45"/>
        <v>17334235956.666664</v>
      </c>
      <c r="BC46" s="28">
        <v>0</v>
      </c>
      <c r="BD46" s="28">
        <v>0</v>
      </c>
      <c r="BE46" s="27">
        <f>1728636312.06667+38639964</f>
        <v>1767276276.0666699</v>
      </c>
      <c r="BF46" s="25">
        <f t="shared" si="56"/>
        <v>0</v>
      </c>
      <c r="BG46" s="25">
        <f t="shared" si="57"/>
        <v>816800551</v>
      </c>
      <c r="BH46" s="25">
        <f t="shared" si="58"/>
        <v>19101512232.733334</v>
      </c>
      <c r="BI46" s="28">
        <v>0</v>
      </c>
      <c r="BJ46" s="28">
        <v>0</v>
      </c>
      <c r="BK46" s="27">
        <v>2696798192.0666699</v>
      </c>
      <c r="BL46" s="25">
        <f t="shared" si="65"/>
        <v>0</v>
      </c>
      <c r="BM46" s="25">
        <f t="shared" si="66"/>
        <v>816800551</v>
      </c>
      <c r="BN46" s="25">
        <f t="shared" si="31"/>
        <v>21798310424.800003</v>
      </c>
      <c r="BO46" s="23">
        <v>0</v>
      </c>
      <c r="BP46" s="27">
        <v>0</v>
      </c>
      <c r="BQ46" s="27">
        <v>1728636312.0666666</v>
      </c>
      <c r="BR46" s="25">
        <f t="shared" si="59"/>
        <v>0</v>
      </c>
      <c r="BS46" s="25">
        <f t="shared" si="60"/>
        <v>816800551</v>
      </c>
      <c r="BT46" s="25">
        <f t="shared" si="61"/>
        <v>23526946736.866669</v>
      </c>
      <c r="BU46" s="23">
        <v>0</v>
      </c>
      <c r="BV46" s="23"/>
      <c r="BW46" s="27"/>
      <c r="BX46" s="27">
        <v>3457272625</v>
      </c>
      <c r="BY46" s="25">
        <f t="shared" si="62"/>
        <v>0</v>
      </c>
      <c r="BZ46" s="25">
        <f t="shared" si="63"/>
        <v>816800551</v>
      </c>
      <c r="CA46" s="25">
        <f t="shared" si="64"/>
        <v>26984219361.866669</v>
      </c>
    </row>
    <row r="47" spans="1:79" s="34" customFormat="1" ht="12.75">
      <c r="A47" s="20">
        <v>8999990633</v>
      </c>
      <c r="B47" s="31">
        <v>899999063</v>
      </c>
      <c r="C47" s="20">
        <v>27400000</v>
      </c>
      <c r="D47" s="21" t="s">
        <v>122</v>
      </c>
      <c r="E47" s="22" t="s">
        <v>123</v>
      </c>
      <c r="F47" s="23">
        <v>12217156611</v>
      </c>
      <c r="G47" s="23">
        <v>0</v>
      </c>
      <c r="H47" s="24">
        <v>35552351832.800003</v>
      </c>
      <c r="I47" s="25">
        <f t="shared" si="34"/>
        <v>12217156611</v>
      </c>
      <c r="J47" s="25">
        <f t="shared" si="32"/>
        <v>0</v>
      </c>
      <c r="K47" s="25">
        <f t="shared" si="35"/>
        <v>35552351832.800003</v>
      </c>
      <c r="L47" s="23">
        <v>12217156611</v>
      </c>
      <c r="M47" s="23">
        <v>0</v>
      </c>
      <c r="N47" s="24">
        <v>71104703665.600006</v>
      </c>
      <c r="O47" s="25">
        <f t="shared" si="36"/>
        <v>24434313222</v>
      </c>
      <c r="P47" s="25">
        <f t="shared" si="33"/>
        <v>0</v>
      </c>
      <c r="Q47" s="25">
        <f t="shared" si="37"/>
        <v>106657055498.40001</v>
      </c>
      <c r="R47" s="23">
        <v>12217156611</v>
      </c>
      <c r="S47" s="23">
        <v>40120151387</v>
      </c>
      <c r="T47" s="24">
        <v>35552351832.800003</v>
      </c>
      <c r="U47" s="25">
        <f t="shared" si="50"/>
        <v>36651469833</v>
      </c>
      <c r="V47" s="25">
        <f t="shared" si="51"/>
        <v>40120151387</v>
      </c>
      <c r="W47" s="25">
        <f t="shared" si="52"/>
        <v>142209407331.20001</v>
      </c>
      <c r="X47" s="26">
        <v>12217156611</v>
      </c>
      <c r="Y47" s="26"/>
      <c r="Z47" s="27">
        <v>35552351832.800003</v>
      </c>
      <c r="AA47" s="27"/>
      <c r="AB47" s="25">
        <f t="shared" si="53"/>
        <v>48868626444</v>
      </c>
      <c r="AC47" s="25">
        <f t="shared" si="54"/>
        <v>40120151387</v>
      </c>
      <c r="AD47" s="25">
        <f t="shared" si="55"/>
        <v>177761759164</v>
      </c>
      <c r="AE47" s="26">
        <v>12217156611</v>
      </c>
      <c r="AF47" s="26">
        <v>0</v>
      </c>
      <c r="AG47" s="26">
        <v>35552351832.800003</v>
      </c>
      <c r="AH47" s="25">
        <f t="shared" si="46"/>
        <v>61085783055</v>
      </c>
      <c r="AI47" s="25">
        <f t="shared" si="38"/>
        <v>40120151387</v>
      </c>
      <c r="AJ47" s="25">
        <f t="shared" si="39"/>
        <v>213314110996.79999</v>
      </c>
      <c r="AK47" s="26">
        <v>24434313222</v>
      </c>
      <c r="AL47" s="26">
        <v>0</v>
      </c>
      <c r="AM47" s="27">
        <v>75877246173.600006</v>
      </c>
      <c r="AN47" s="25">
        <f t="shared" si="47"/>
        <v>85520096277</v>
      </c>
      <c r="AO47" s="25">
        <f t="shared" si="40"/>
        <v>40120151387</v>
      </c>
      <c r="AP47" s="25">
        <f t="shared" si="41"/>
        <v>289191357170.40002</v>
      </c>
      <c r="AQ47" s="26">
        <v>12217156611</v>
      </c>
      <c r="AR47" s="26">
        <v>0</v>
      </c>
      <c r="AS47" s="27">
        <v>35552351832.800003</v>
      </c>
      <c r="AT47" s="25">
        <f t="shared" si="48"/>
        <v>97737252888</v>
      </c>
      <c r="AU47" s="25">
        <f t="shared" si="42"/>
        <v>40120151387</v>
      </c>
      <c r="AV47" s="25">
        <f t="shared" si="43"/>
        <v>324743709003.20001</v>
      </c>
      <c r="AW47" s="26">
        <v>12217156611</v>
      </c>
      <c r="AX47" s="26">
        <v>0</v>
      </c>
      <c r="AY47" s="27">
        <v>35552351832.800003</v>
      </c>
      <c r="AZ47" s="25">
        <f t="shared" si="49"/>
        <v>109954409499</v>
      </c>
      <c r="BA47" s="25">
        <f t="shared" si="44"/>
        <v>40120151387</v>
      </c>
      <c r="BB47" s="25">
        <f t="shared" si="45"/>
        <v>360296060836</v>
      </c>
      <c r="BC47" s="28">
        <v>12217156611</v>
      </c>
      <c r="BD47" s="28">
        <v>0</v>
      </c>
      <c r="BE47" s="27">
        <f>35552351832.8+868290511</f>
        <v>36420642343.800003</v>
      </c>
      <c r="BF47" s="25">
        <f t="shared" si="56"/>
        <v>122171566110</v>
      </c>
      <c r="BG47" s="25">
        <f t="shared" si="57"/>
        <v>40120151387</v>
      </c>
      <c r="BH47" s="25">
        <f t="shared" si="58"/>
        <v>396716703179.79999</v>
      </c>
      <c r="BI47" s="28">
        <v>12217156611</v>
      </c>
      <c r="BJ47" s="28">
        <v>0</v>
      </c>
      <c r="BK47" s="27">
        <v>36836592591.800003</v>
      </c>
      <c r="BL47" s="25">
        <f t="shared" si="65"/>
        <v>134388722721</v>
      </c>
      <c r="BM47" s="25">
        <f t="shared" si="66"/>
        <v>40120151387</v>
      </c>
      <c r="BN47" s="25">
        <f t="shared" si="31"/>
        <v>433553295771.59998</v>
      </c>
      <c r="BO47" s="23">
        <f>61085783056-12217156611</f>
        <v>48868626445</v>
      </c>
      <c r="BP47" s="27">
        <v>0</v>
      </c>
      <c r="BQ47" s="27">
        <v>35552351832.800003</v>
      </c>
      <c r="BR47" s="25">
        <f t="shared" si="59"/>
        <v>183257349166</v>
      </c>
      <c r="BS47" s="25">
        <f t="shared" si="60"/>
        <v>40120151387</v>
      </c>
      <c r="BT47" s="25">
        <f t="shared" si="61"/>
        <v>469105647604.39996</v>
      </c>
      <c r="BU47" s="23">
        <v>0</v>
      </c>
      <c r="BV47" s="23">
        <v>10500000000</v>
      </c>
      <c r="BW47" s="27"/>
      <c r="BX47" s="27">
        <v>71104703663</v>
      </c>
      <c r="BY47" s="25">
        <f t="shared" si="62"/>
        <v>193757349166</v>
      </c>
      <c r="BZ47" s="25">
        <f t="shared" si="63"/>
        <v>40120151387</v>
      </c>
      <c r="CA47" s="25">
        <f t="shared" si="64"/>
        <v>540210351267.39996</v>
      </c>
    </row>
    <row r="48" spans="1:79" ht="12.75">
      <c r="A48" s="18">
        <v>8999991244</v>
      </c>
      <c r="B48" s="31">
        <v>899999124</v>
      </c>
      <c r="C48" s="18">
        <v>27500000</v>
      </c>
      <c r="D48" s="21" t="s">
        <v>124</v>
      </c>
      <c r="E48" s="22" t="s">
        <v>125</v>
      </c>
      <c r="F48" s="23">
        <v>0</v>
      </c>
      <c r="G48" s="23">
        <v>0</v>
      </c>
      <c r="H48" s="24">
        <v>3546900873.2666669</v>
      </c>
      <c r="I48" s="25">
        <f t="shared" si="34"/>
        <v>0</v>
      </c>
      <c r="J48" s="25">
        <f t="shared" si="32"/>
        <v>0</v>
      </c>
      <c r="K48" s="25">
        <f t="shared" si="35"/>
        <v>3546900873.2666669</v>
      </c>
      <c r="L48" s="23">
        <v>0</v>
      </c>
      <c r="M48" s="23">
        <v>0</v>
      </c>
      <c r="N48" s="24">
        <v>7093801746.5333338</v>
      </c>
      <c r="O48" s="25">
        <f t="shared" si="36"/>
        <v>0</v>
      </c>
      <c r="P48" s="25">
        <f t="shared" si="33"/>
        <v>0</v>
      </c>
      <c r="Q48" s="25">
        <f t="shared" si="37"/>
        <v>10640702619.800001</v>
      </c>
      <c r="R48" s="23">
        <v>0</v>
      </c>
      <c r="S48" s="23">
        <v>2031585753</v>
      </c>
      <c r="T48" s="24">
        <v>3546900873.2666669</v>
      </c>
      <c r="U48" s="25">
        <f t="shared" si="50"/>
        <v>0</v>
      </c>
      <c r="V48" s="25">
        <f t="shared" si="51"/>
        <v>2031585753</v>
      </c>
      <c r="W48" s="25">
        <f t="shared" si="52"/>
        <v>14187603493.066668</v>
      </c>
      <c r="X48" s="26">
        <v>0</v>
      </c>
      <c r="Y48" s="26"/>
      <c r="Z48" s="27">
        <v>3546900873.2666669</v>
      </c>
      <c r="AA48" s="27"/>
      <c r="AB48" s="25">
        <f t="shared" si="53"/>
        <v>0</v>
      </c>
      <c r="AC48" s="25">
        <f t="shared" si="54"/>
        <v>2031585753</v>
      </c>
      <c r="AD48" s="25">
        <f t="shared" si="55"/>
        <v>17734504366.333336</v>
      </c>
      <c r="AE48" s="26">
        <v>0</v>
      </c>
      <c r="AF48" s="26">
        <v>0</v>
      </c>
      <c r="AG48" s="26">
        <v>3546900873.2666669</v>
      </c>
      <c r="AH48" s="25">
        <f t="shared" si="46"/>
        <v>0</v>
      </c>
      <c r="AI48" s="25">
        <f t="shared" si="38"/>
        <v>2031585753</v>
      </c>
      <c r="AJ48" s="25">
        <f t="shared" si="39"/>
        <v>21281405239.600002</v>
      </c>
      <c r="AK48" s="26">
        <v>0</v>
      </c>
      <c r="AL48" s="26">
        <v>0</v>
      </c>
      <c r="AM48" s="27">
        <v>7688486181.5333338</v>
      </c>
      <c r="AN48" s="25">
        <f t="shared" si="47"/>
        <v>0</v>
      </c>
      <c r="AO48" s="25">
        <f t="shared" si="40"/>
        <v>2031585753</v>
      </c>
      <c r="AP48" s="25">
        <f t="shared" si="41"/>
        <v>28969891421.133335</v>
      </c>
      <c r="AQ48" s="26">
        <v>0</v>
      </c>
      <c r="AR48" s="26">
        <v>0</v>
      </c>
      <c r="AS48" s="27">
        <v>3546900873.2666669</v>
      </c>
      <c r="AT48" s="25">
        <f t="shared" si="48"/>
        <v>0</v>
      </c>
      <c r="AU48" s="25">
        <f t="shared" si="42"/>
        <v>2031585753</v>
      </c>
      <c r="AV48" s="25">
        <f t="shared" si="43"/>
        <v>32516792294.400002</v>
      </c>
      <c r="AW48" s="26">
        <v>0</v>
      </c>
      <c r="AX48" s="26">
        <v>0</v>
      </c>
      <c r="AY48" s="27">
        <v>3546900873.2666669</v>
      </c>
      <c r="AZ48" s="25">
        <f t="shared" si="49"/>
        <v>0</v>
      </c>
      <c r="BA48" s="25">
        <f t="shared" si="44"/>
        <v>2031585753</v>
      </c>
      <c r="BB48" s="25">
        <f t="shared" si="45"/>
        <v>36063693167.666672</v>
      </c>
      <c r="BC48" s="28">
        <v>0</v>
      </c>
      <c r="BD48" s="28">
        <v>0</v>
      </c>
      <c r="BE48" s="27">
        <v>3546900873.2666669</v>
      </c>
      <c r="BF48" s="25">
        <f t="shared" si="56"/>
        <v>0</v>
      </c>
      <c r="BG48" s="25">
        <f t="shared" si="57"/>
        <v>2031585753</v>
      </c>
      <c r="BH48" s="25">
        <f t="shared" si="58"/>
        <v>39610594040.933342</v>
      </c>
      <c r="BI48" s="28">
        <v>0</v>
      </c>
      <c r="BJ48" s="28">
        <v>0</v>
      </c>
      <c r="BK48" s="27">
        <v>4632826737.2666702</v>
      </c>
      <c r="BL48" s="25">
        <f t="shared" si="65"/>
        <v>0</v>
      </c>
      <c r="BM48" s="25">
        <f t="shared" si="66"/>
        <v>2031585753</v>
      </c>
      <c r="BN48" s="25">
        <f t="shared" si="31"/>
        <v>44243420778.200012</v>
      </c>
      <c r="BO48" s="23">
        <v>0</v>
      </c>
      <c r="BP48" s="27">
        <v>0</v>
      </c>
      <c r="BQ48" s="27">
        <v>3546900873.2666669</v>
      </c>
      <c r="BR48" s="25">
        <f t="shared" si="59"/>
        <v>0</v>
      </c>
      <c r="BS48" s="25">
        <f t="shared" si="60"/>
        <v>2031585753</v>
      </c>
      <c r="BT48" s="25">
        <f t="shared" si="61"/>
        <v>47790321651.466682</v>
      </c>
      <c r="BU48" s="23">
        <v>0</v>
      </c>
      <c r="BV48" s="23"/>
      <c r="BW48" s="27"/>
      <c r="BX48" s="27">
        <v>7093801748</v>
      </c>
      <c r="BY48" s="25">
        <f t="shared" si="62"/>
        <v>0</v>
      </c>
      <c r="BZ48" s="25">
        <f t="shared" si="63"/>
        <v>2031585753</v>
      </c>
      <c r="CA48" s="25">
        <f t="shared" si="64"/>
        <v>54884123399.466682</v>
      </c>
    </row>
    <row r="49" spans="1:79" ht="12.75">
      <c r="A49" s="20">
        <v>8999992307</v>
      </c>
      <c r="B49" s="19">
        <v>899999230</v>
      </c>
      <c r="C49" s="18">
        <v>222711001</v>
      </c>
      <c r="D49" s="21" t="s">
        <v>126</v>
      </c>
      <c r="E49" s="22" t="s">
        <v>127</v>
      </c>
      <c r="F49" s="23">
        <v>0</v>
      </c>
      <c r="G49" s="23">
        <v>0</v>
      </c>
      <c r="H49" s="24">
        <v>1108132727.4000001</v>
      </c>
      <c r="I49" s="25">
        <f t="shared" si="34"/>
        <v>0</v>
      </c>
      <c r="J49" s="25">
        <f t="shared" si="32"/>
        <v>0</v>
      </c>
      <c r="K49" s="25">
        <f t="shared" si="35"/>
        <v>1108132727.4000001</v>
      </c>
      <c r="L49" s="23">
        <v>0</v>
      </c>
      <c r="M49" s="23">
        <v>0</v>
      </c>
      <c r="N49" s="24">
        <v>2216265454.8000002</v>
      </c>
      <c r="O49" s="25">
        <f t="shared" si="36"/>
        <v>0</v>
      </c>
      <c r="P49" s="25">
        <f t="shared" si="33"/>
        <v>0</v>
      </c>
      <c r="Q49" s="25">
        <f t="shared" si="37"/>
        <v>3324398182.2000003</v>
      </c>
      <c r="R49" s="23">
        <v>0</v>
      </c>
      <c r="S49" s="23">
        <v>0</v>
      </c>
      <c r="T49" s="24">
        <v>1108132727.4000001</v>
      </c>
      <c r="U49" s="25">
        <f t="shared" si="50"/>
        <v>0</v>
      </c>
      <c r="V49" s="25">
        <f t="shared" si="51"/>
        <v>0</v>
      </c>
      <c r="W49" s="25">
        <f t="shared" si="52"/>
        <v>4432530909.6000004</v>
      </c>
      <c r="X49" s="26">
        <v>0</v>
      </c>
      <c r="Y49" s="26"/>
      <c r="Z49" s="27">
        <v>1108132727.4000001</v>
      </c>
      <c r="AA49" s="27"/>
      <c r="AB49" s="25">
        <f t="shared" si="53"/>
        <v>0</v>
      </c>
      <c r="AC49" s="25">
        <f t="shared" si="54"/>
        <v>0</v>
      </c>
      <c r="AD49" s="25">
        <f t="shared" si="55"/>
        <v>5540663637</v>
      </c>
      <c r="AE49" s="26">
        <v>0</v>
      </c>
      <c r="AF49" s="26">
        <v>0</v>
      </c>
      <c r="AG49" s="26">
        <v>1108132727.4000001</v>
      </c>
      <c r="AH49" s="25">
        <f t="shared" si="46"/>
        <v>0</v>
      </c>
      <c r="AI49" s="25">
        <f t="shared" si="38"/>
        <v>0</v>
      </c>
      <c r="AJ49" s="25">
        <f t="shared" si="39"/>
        <v>6648796364.3999996</v>
      </c>
      <c r="AK49" s="26">
        <v>0</v>
      </c>
      <c r="AL49" s="26">
        <v>0</v>
      </c>
      <c r="AM49" s="27">
        <v>2829158190.8000002</v>
      </c>
      <c r="AN49" s="25">
        <f t="shared" si="47"/>
        <v>0</v>
      </c>
      <c r="AO49" s="25">
        <f t="shared" si="40"/>
        <v>0</v>
      </c>
      <c r="AP49" s="25">
        <f t="shared" si="41"/>
        <v>9477954555.2000008</v>
      </c>
      <c r="AQ49" s="26">
        <v>0</v>
      </c>
      <c r="AR49" s="26">
        <v>0</v>
      </c>
      <c r="AS49" s="27">
        <v>1108132727.4000001</v>
      </c>
      <c r="AT49" s="25">
        <f t="shared" si="48"/>
        <v>0</v>
      </c>
      <c r="AU49" s="25">
        <f t="shared" si="42"/>
        <v>0</v>
      </c>
      <c r="AV49" s="25">
        <f t="shared" si="43"/>
        <v>10586087282.6</v>
      </c>
      <c r="AW49" s="26">
        <v>0</v>
      </c>
      <c r="AX49" s="26">
        <v>0</v>
      </c>
      <c r="AY49" s="27">
        <v>1108132727.4000001</v>
      </c>
      <c r="AZ49" s="25">
        <f t="shared" si="49"/>
        <v>0</v>
      </c>
      <c r="BA49" s="25">
        <f t="shared" si="44"/>
        <v>0</v>
      </c>
      <c r="BB49" s="25">
        <f t="shared" si="45"/>
        <v>11694220010</v>
      </c>
      <c r="BC49" s="28">
        <v>0</v>
      </c>
      <c r="BD49" s="28">
        <v>0</v>
      </c>
      <c r="BE49" s="27">
        <v>1108132727.4000001</v>
      </c>
      <c r="BF49" s="25">
        <f t="shared" si="56"/>
        <v>0</v>
      </c>
      <c r="BG49" s="25">
        <f t="shared" si="57"/>
        <v>0</v>
      </c>
      <c r="BH49" s="25">
        <f t="shared" si="58"/>
        <v>12802352737.4</v>
      </c>
      <c r="BI49" s="28">
        <v>0</v>
      </c>
      <c r="BJ49" s="28">
        <v>0</v>
      </c>
      <c r="BK49" s="27">
        <v>2136629634.4000001</v>
      </c>
      <c r="BL49" s="25">
        <f t="shared" si="65"/>
        <v>0</v>
      </c>
      <c r="BM49" s="25">
        <f t="shared" si="66"/>
        <v>0</v>
      </c>
      <c r="BN49" s="25">
        <f t="shared" si="31"/>
        <v>14938982371.799999</v>
      </c>
      <c r="BO49" s="23">
        <v>0</v>
      </c>
      <c r="BP49" s="27">
        <v>0</v>
      </c>
      <c r="BQ49" s="27">
        <v>1108132727.4000001</v>
      </c>
      <c r="BR49" s="25">
        <f t="shared" si="59"/>
        <v>0</v>
      </c>
      <c r="BS49" s="25">
        <f t="shared" si="60"/>
        <v>0</v>
      </c>
      <c r="BT49" s="25">
        <f t="shared" si="61"/>
        <v>16047115099.199999</v>
      </c>
      <c r="BU49" s="23">
        <v>0</v>
      </c>
      <c r="BV49" s="23"/>
      <c r="BW49" s="27"/>
      <c r="BX49" s="27">
        <v>2216265458</v>
      </c>
      <c r="BY49" s="25">
        <f t="shared" si="62"/>
        <v>0</v>
      </c>
      <c r="BZ49" s="25">
        <f t="shared" si="63"/>
        <v>0</v>
      </c>
      <c r="CA49" s="25">
        <f t="shared" si="64"/>
        <v>18263380557.199997</v>
      </c>
    </row>
    <row r="50" spans="1:79" ht="12.75">
      <c r="A50" s="20">
        <v>8020110655</v>
      </c>
      <c r="B50" s="19">
        <v>802011065</v>
      </c>
      <c r="C50" s="18">
        <v>64500000</v>
      </c>
      <c r="D50" s="21" t="s">
        <v>128</v>
      </c>
      <c r="E50" s="22" t="s">
        <v>129</v>
      </c>
      <c r="F50" s="23">
        <v>0</v>
      </c>
      <c r="G50" s="23">
        <v>0</v>
      </c>
      <c r="H50" s="24">
        <v>238844540</v>
      </c>
      <c r="I50" s="25">
        <f t="shared" si="34"/>
        <v>0</v>
      </c>
      <c r="J50" s="25">
        <f t="shared" si="32"/>
        <v>0</v>
      </c>
      <c r="K50" s="25">
        <f t="shared" si="35"/>
        <v>238844540</v>
      </c>
      <c r="L50" s="23">
        <v>0</v>
      </c>
      <c r="M50" s="23">
        <v>0</v>
      </c>
      <c r="N50" s="24">
        <v>238844540</v>
      </c>
      <c r="O50" s="25">
        <f t="shared" si="36"/>
        <v>0</v>
      </c>
      <c r="P50" s="25">
        <f t="shared" si="33"/>
        <v>0</v>
      </c>
      <c r="Q50" s="25">
        <f t="shared" si="37"/>
        <v>477689080</v>
      </c>
      <c r="R50" s="23">
        <v>0</v>
      </c>
      <c r="S50" s="23">
        <v>0</v>
      </c>
      <c r="T50" s="24">
        <v>238844540</v>
      </c>
      <c r="U50" s="25">
        <f t="shared" si="50"/>
        <v>0</v>
      </c>
      <c r="V50" s="25">
        <f t="shared" si="51"/>
        <v>0</v>
      </c>
      <c r="W50" s="25">
        <f t="shared" si="52"/>
        <v>716533620</v>
      </c>
      <c r="X50" s="26">
        <v>0</v>
      </c>
      <c r="Y50" s="26"/>
      <c r="Z50" s="27">
        <v>238844540</v>
      </c>
      <c r="AA50" s="27"/>
      <c r="AB50" s="25">
        <f t="shared" si="53"/>
        <v>0</v>
      </c>
      <c r="AC50" s="25">
        <f t="shared" si="54"/>
        <v>0</v>
      </c>
      <c r="AD50" s="25">
        <f t="shared" si="55"/>
        <v>955378160</v>
      </c>
      <c r="AE50" s="26">
        <v>0</v>
      </c>
      <c r="AF50" s="26">
        <v>0</v>
      </c>
      <c r="AG50" s="26">
        <v>238844540</v>
      </c>
      <c r="AH50" s="25">
        <f t="shared" si="46"/>
        <v>0</v>
      </c>
      <c r="AI50" s="25">
        <f t="shared" si="38"/>
        <v>0</v>
      </c>
      <c r="AJ50" s="25">
        <f t="shared" si="39"/>
        <v>1194222700</v>
      </c>
      <c r="AK50" s="26">
        <v>0</v>
      </c>
      <c r="AL50" s="26">
        <v>0</v>
      </c>
      <c r="AM50" s="27">
        <v>238844540</v>
      </c>
      <c r="AN50" s="25">
        <f t="shared" si="47"/>
        <v>0</v>
      </c>
      <c r="AO50" s="25">
        <f t="shared" si="40"/>
        <v>0</v>
      </c>
      <c r="AP50" s="25">
        <f t="shared" si="41"/>
        <v>1433067240</v>
      </c>
      <c r="AQ50" s="26">
        <v>0</v>
      </c>
      <c r="AR50" s="26">
        <v>0</v>
      </c>
      <c r="AS50" s="27">
        <v>238844540</v>
      </c>
      <c r="AT50" s="25">
        <f t="shared" si="48"/>
        <v>0</v>
      </c>
      <c r="AU50" s="25">
        <f t="shared" si="42"/>
        <v>0</v>
      </c>
      <c r="AV50" s="25">
        <f t="shared" si="43"/>
        <v>1671911780</v>
      </c>
      <c r="AW50" s="26">
        <v>0</v>
      </c>
      <c r="AX50" s="26">
        <v>0</v>
      </c>
      <c r="AY50" s="27">
        <v>238844540</v>
      </c>
      <c r="AZ50" s="25">
        <f t="shared" si="49"/>
        <v>0</v>
      </c>
      <c r="BA50" s="25">
        <f t="shared" si="44"/>
        <v>0</v>
      </c>
      <c r="BB50" s="25">
        <f t="shared" si="45"/>
        <v>1910756320</v>
      </c>
      <c r="BC50" s="28">
        <v>0</v>
      </c>
      <c r="BD50" s="28">
        <v>0</v>
      </c>
      <c r="BE50" s="27">
        <v>238844540</v>
      </c>
      <c r="BF50" s="25">
        <f t="shared" si="56"/>
        <v>0</v>
      </c>
      <c r="BG50" s="25">
        <f t="shared" si="57"/>
        <v>0</v>
      </c>
      <c r="BH50" s="25">
        <f t="shared" si="58"/>
        <v>2149600860</v>
      </c>
      <c r="BI50" s="28">
        <v>0</v>
      </c>
      <c r="BJ50" s="28">
        <v>0</v>
      </c>
      <c r="BK50" s="27">
        <v>238844540</v>
      </c>
      <c r="BL50" s="25">
        <f t="shared" si="65"/>
        <v>0</v>
      </c>
      <c r="BM50" s="25">
        <f t="shared" si="66"/>
        <v>0</v>
      </c>
      <c r="BN50" s="25">
        <f t="shared" si="31"/>
        <v>2388445400</v>
      </c>
      <c r="BO50" s="23">
        <v>0</v>
      </c>
      <c r="BP50" s="27">
        <v>0</v>
      </c>
      <c r="BQ50" s="27">
        <v>238844540</v>
      </c>
      <c r="BR50" s="25">
        <f t="shared" si="59"/>
        <v>0</v>
      </c>
      <c r="BS50" s="25">
        <f t="shared" si="60"/>
        <v>0</v>
      </c>
      <c r="BT50" s="25">
        <f t="shared" si="61"/>
        <v>2627289940</v>
      </c>
      <c r="BU50" s="23">
        <v>0</v>
      </c>
      <c r="BV50" s="23"/>
      <c r="BW50" s="27"/>
      <c r="BX50" s="27">
        <v>0</v>
      </c>
      <c r="BY50" s="25">
        <f t="shared" si="62"/>
        <v>0</v>
      </c>
      <c r="BZ50" s="25">
        <f t="shared" si="63"/>
        <v>0</v>
      </c>
      <c r="CA50" s="25">
        <f t="shared" si="64"/>
        <v>2627289940</v>
      </c>
    </row>
    <row r="51" spans="1:79" ht="12.75">
      <c r="A51" s="20">
        <v>8904800545</v>
      </c>
      <c r="B51" s="19">
        <v>890480054</v>
      </c>
      <c r="C51" s="18">
        <v>824613000</v>
      </c>
      <c r="D51" s="21" t="s">
        <v>130</v>
      </c>
      <c r="E51" s="22" t="s">
        <v>131</v>
      </c>
      <c r="F51" s="23">
        <v>0</v>
      </c>
      <c r="G51" s="23">
        <v>0</v>
      </c>
      <c r="H51" s="24">
        <v>220353220</v>
      </c>
      <c r="I51" s="25">
        <f t="shared" si="34"/>
        <v>0</v>
      </c>
      <c r="J51" s="25">
        <f t="shared" si="32"/>
        <v>0</v>
      </c>
      <c r="K51" s="25">
        <f t="shared" si="35"/>
        <v>220353220</v>
      </c>
      <c r="L51" s="23">
        <v>0</v>
      </c>
      <c r="M51" s="23">
        <v>0</v>
      </c>
      <c r="N51" s="24">
        <v>220353220</v>
      </c>
      <c r="O51" s="25">
        <f t="shared" si="36"/>
        <v>0</v>
      </c>
      <c r="P51" s="25">
        <f t="shared" si="33"/>
        <v>0</v>
      </c>
      <c r="Q51" s="25">
        <f t="shared" si="37"/>
        <v>440706440</v>
      </c>
      <c r="R51" s="23">
        <v>0</v>
      </c>
      <c r="S51" s="23">
        <v>0</v>
      </c>
      <c r="T51" s="24">
        <v>220353220</v>
      </c>
      <c r="U51" s="25">
        <f t="shared" si="50"/>
        <v>0</v>
      </c>
      <c r="V51" s="25">
        <f t="shared" si="51"/>
        <v>0</v>
      </c>
      <c r="W51" s="25">
        <f t="shared" si="52"/>
        <v>661059660</v>
      </c>
      <c r="X51" s="26">
        <v>0</v>
      </c>
      <c r="Y51" s="26"/>
      <c r="Z51" s="27">
        <v>220353220</v>
      </c>
      <c r="AA51" s="27"/>
      <c r="AB51" s="25">
        <f t="shared" si="53"/>
        <v>0</v>
      </c>
      <c r="AC51" s="25">
        <f t="shared" si="54"/>
        <v>0</v>
      </c>
      <c r="AD51" s="25">
        <f t="shared" si="55"/>
        <v>881412880</v>
      </c>
      <c r="AE51" s="26">
        <v>0</v>
      </c>
      <c r="AF51" s="26">
        <v>0</v>
      </c>
      <c r="AG51" s="26">
        <v>220353220</v>
      </c>
      <c r="AH51" s="25">
        <f t="shared" si="46"/>
        <v>0</v>
      </c>
      <c r="AI51" s="25">
        <f t="shared" si="38"/>
        <v>0</v>
      </c>
      <c r="AJ51" s="25">
        <f t="shared" si="39"/>
        <v>1101766100</v>
      </c>
      <c r="AK51" s="26">
        <v>0</v>
      </c>
      <c r="AL51" s="26">
        <v>0</v>
      </c>
      <c r="AM51" s="27">
        <v>220353220</v>
      </c>
      <c r="AN51" s="25">
        <f t="shared" si="47"/>
        <v>0</v>
      </c>
      <c r="AO51" s="25">
        <f t="shared" si="40"/>
        <v>0</v>
      </c>
      <c r="AP51" s="25">
        <f t="shared" si="41"/>
        <v>1322119320</v>
      </c>
      <c r="AQ51" s="26">
        <v>0</v>
      </c>
      <c r="AR51" s="26">
        <v>0</v>
      </c>
      <c r="AS51" s="27">
        <v>220353220</v>
      </c>
      <c r="AT51" s="25">
        <f t="shared" si="48"/>
        <v>0</v>
      </c>
      <c r="AU51" s="25">
        <f t="shared" si="42"/>
        <v>0</v>
      </c>
      <c r="AV51" s="25">
        <f t="shared" si="43"/>
        <v>1542472540</v>
      </c>
      <c r="AW51" s="26">
        <v>0</v>
      </c>
      <c r="AX51" s="26">
        <v>0</v>
      </c>
      <c r="AY51" s="27">
        <v>220353220</v>
      </c>
      <c r="AZ51" s="25">
        <f t="shared" si="49"/>
        <v>0</v>
      </c>
      <c r="BA51" s="25">
        <f t="shared" si="44"/>
        <v>0</v>
      </c>
      <c r="BB51" s="25">
        <f t="shared" si="45"/>
        <v>1762825760</v>
      </c>
      <c r="BC51" s="28">
        <v>0</v>
      </c>
      <c r="BD51" s="28">
        <v>0</v>
      </c>
      <c r="BE51" s="27">
        <v>220353220</v>
      </c>
      <c r="BF51" s="25">
        <f t="shared" si="56"/>
        <v>0</v>
      </c>
      <c r="BG51" s="25">
        <f t="shared" si="57"/>
        <v>0</v>
      </c>
      <c r="BH51" s="25">
        <f t="shared" si="58"/>
        <v>1983178980</v>
      </c>
      <c r="BI51" s="28">
        <v>0</v>
      </c>
      <c r="BJ51" s="28">
        <v>0</v>
      </c>
      <c r="BK51" s="27">
        <v>220353220</v>
      </c>
      <c r="BL51" s="25">
        <f t="shared" si="65"/>
        <v>0</v>
      </c>
      <c r="BM51" s="25">
        <f t="shared" si="66"/>
        <v>0</v>
      </c>
      <c r="BN51" s="25">
        <f t="shared" si="31"/>
        <v>2203532200</v>
      </c>
      <c r="BO51" s="23">
        <v>0</v>
      </c>
      <c r="BP51" s="27">
        <v>0</v>
      </c>
      <c r="BQ51" s="27">
        <v>220353220</v>
      </c>
      <c r="BR51" s="25">
        <f t="shared" si="59"/>
        <v>0</v>
      </c>
      <c r="BS51" s="25">
        <f t="shared" si="60"/>
        <v>0</v>
      </c>
      <c r="BT51" s="25">
        <f t="shared" si="61"/>
        <v>2423885420</v>
      </c>
      <c r="BU51" s="23">
        <v>0</v>
      </c>
      <c r="BV51" s="23"/>
      <c r="BW51" s="27"/>
      <c r="BX51" s="27">
        <v>0</v>
      </c>
      <c r="BY51" s="25">
        <f t="shared" si="62"/>
        <v>0</v>
      </c>
      <c r="BZ51" s="25">
        <f t="shared" si="63"/>
        <v>0</v>
      </c>
      <c r="CA51" s="25">
        <f t="shared" si="64"/>
        <v>2423885420</v>
      </c>
    </row>
    <row r="52" spans="1:79" ht="12.75">
      <c r="A52" s="20">
        <v>8909801531</v>
      </c>
      <c r="B52" s="19">
        <v>890980153</v>
      </c>
      <c r="C52" s="18">
        <v>821505000</v>
      </c>
      <c r="D52" s="21" t="s">
        <v>132</v>
      </c>
      <c r="E52" s="22" t="s">
        <v>133</v>
      </c>
      <c r="F52" s="23">
        <v>0</v>
      </c>
      <c r="G52" s="23">
        <v>0</v>
      </c>
      <c r="H52" s="24">
        <v>569134301</v>
      </c>
      <c r="I52" s="25">
        <f t="shared" si="34"/>
        <v>0</v>
      </c>
      <c r="J52" s="25">
        <f t="shared" si="32"/>
        <v>0</v>
      </c>
      <c r="K52" s="25">
        <f t="shared" si="35"/>
        <v>569134301</v>
      </c>
      <c r="L52" s="23">
        <v>0</v>
      </c>
      <c r="M52" s="23">
        <v>0</v>
      </c>
      <c r="N52" s="24">
        <v>569134301</v>
      </c>
      <c r="O52" s="25">
        <f t="shared" si="36"/>
        <v>0</v>
      </c>
      <c r="P52" s="25">
        <f t="shared" si="33"/>
        <v>0</v>
      </c>
      <c r="Q52" s="25">
        <f t="shared" si="37"/>
        <v>1138268602</v>
      </c>
      <c r="R52" s="23">
        <v>0</v>
      </c>
      <c r="S52" s="23">
        <v>0</v>
      </c>
      <c r="T52" s="24">
        <v>569134301</v>
      </c>
      <c r="U52" s="25">
        <f t="shared" si="50"/>
        <v>0</v>
      </c>
      <c r="V52" s="25">
        <f t="shared" si="51"/>
        <v>0</v>
      </c>
      <c r="W52" s="25">
        <f t="shared" si="52"/>
        <v>1707402903</v>
      </c>
      <c r="X52" s="26">
        <v>0</v>
      </c>
      <c r="Y52" s="26"/>
      <c r="Z52" s="27">
        <v>569134301</v>
      </c>
      <c r="AA52" s="27"/>
      <c r="AB52" s="25">
        <f t="shared" si="53"/>
        <v>0</v>
      </c>
      <c r="AC52" s="25">
        <f t="shared" si="54"/>
        <v>0</v>
      </c>
      <c r="AD52" s="25">
        <f t="shared" si="55"/>
        <v>2276537204</v>
      </c>
      <c r="AE52" s="26">
        <v>0</v>
      </c>
      <c r="AF52" s="26">
        <v>0</v>
      </c>
      <c r="AG52" s="26">
        <v>569134301</v>
      </c>
      <c r="AH52" s="25">
        <f t="shared" si="46"/>
        <v>0</v>
      </c>
      <c r="AI52" s="25">
        <f t="shared" si="38"/>
        <v>0</v>
      </c>
      <c r="AJ52" s="25">
        <f t="shared" si="39"/>
        <v>2845671505</v>
      </c>
      <c r="AK52" s="26">
        <v>0</v>
      </c>
      <c r="AL52" s="26">
        <v>0</v>
      </c>
      <c r="AM52" s="27">
        <v>569134301</v>
      </c>
      <c r="AN52" s="25">
        <f t="shared" si="47"/>
        <v>0</v>
      </c>
      <c r="AO52" s="25">
        <f t="shared" si="40"/>
        <v>0</v>
      </c>
      <c r="AP52" s="25">
        <f t="shared" si="41"/>
        <v>3414805806</v>
      </c>
      <c r="AQ52" s="26">
        <v>0</v>
      </c>
      <c r="AR52" s="26">
        <v>0</v>
      </c>
      <c r="AS52" s="27">
        <v>569134301</v>
      </c>
      <c r="AT52" s="25">
        <f t="shared" si="48"/>
        <v>0</v>
      </c>
      <c r="AU52" s="25">
        <f t="shared" si="42"/>
        <v>0</v>
      </c>
      <c r="AV52" s="25">
        <f t="shared" si="43"/>
        <v>3983940107</v>
      </c>
      <c r="AW52" s="26">
        <v>0</v>
      </c>
      <c r="AX52" s="26">
        <v>0</v>
      </c>
      <c r="AY52" s="27">
        <v>569134301</v>
      </c>
      <c r="AZ52" s="25">
        <f t="shared" si="49"/>
        <v>0</v>
      </c>
      <c r="BA52" s="25">
        <f t="shared" si="44"/>
        <v>0</v>
      </c>
      <c r="BB52" s="25">
        <f t="shared" si="45"/>
        <v>4553074408</v>
      </c>
      <c r="BC52" s="28">
        <v>0</v>
      </c>
      <c r="BD52" s="28">
        <v>0</v>
      </c>
      <c r="BE52" s="27">
        <v>569134301</v>
      </c>
      <c r="BF52" s="25">
        <f t="shared" si="56"/>
        <v>0</v>
      </c>
      <c r="BG52" s="25">
        <f t="shared" si="57"/>
        <v>0</v>
      </c>
      <c r="BH52" s="25">
        <f t="shared" si="58"/>
        <v>5122208709</v>
      </c>
      <c r="BI52" s="28">
        <v>0</v>
      </c>
      <c r="BJ52" s="28">
        <v>0</v>
      </c>
      <c r="BK52" s="27">
        <v>569134301</v>
      </c>
      <c r="BL52" s="25">
        <f t="shared" si="65"/>
        <v>0</v>
      </c>
      <c r="BM52" s="25">
        <f t="shared" si="66"/>
        <v>0</v>
      </c>
      <c r="BN52" s="25">
        <f t="shared" si="31"/>
        <v>5691343010</v>
      </c>
      <c r="BO52" s="23">
        <v>0</v>
      </c>
      <c r="BP52" s="27">
        <v>0</v>
      </c>
      <c r="BQ52" s="27">
        <v>569134301</v>
      </c>
      <c r="BR52" s="25">
        <f t="shared" si="59"/>
        <v>0</v>
      </c>
      <c r="BS52" s="25">
        <f t="shared" si="60"/>
        <v>0</v>
      </c>
      <c r="BT52" s="25">
        <f t="shared" si="61"/>
        <v>6260477311</v>
      </c>
      <c r="BU52" s="23">
        <v>0</v>
      </c>
      <c r="BV52" s="23"/>
      <c r="BW52" s="27"/>
      <c r="BX52" s="27">
        <v>0</v>
      </c>
      <c r="BY52" s="25">
        <f t="shared" si="62"/>
        <v>0</v>
      </c>
      <c r="BZ52" s="25">
        <f t="shared" si="63"/>
        <v>0</v>
      </c>
      <c r="CA52" s="25">
        <f t="shared" si="64"/>
        <v>6260477311</v>
      </c>
    </row>
    <row r="53" spans="1:79" ht="13.5" thickBot="1">
      <c r="A53" s="35">
        <v>8905015784</v>
      </c>
      <c r="B53" s="31">
        <v>890501578</v>
      </c>
      <c r="C53" s="36">
        <v>824454000</v>
      </c>
      <c r="D53" s="37" t="s">
        <v>134</v>
      </c>
      <c r="E53" s="38" t="s">
        <v>135</v>
      </c>
      <c r="F53" s="23">
        <v>0</v>
      </c>
      <c r="G53" s="23">
        <v>0</v>
      </c>
      <c r="H53" s="24">
        <v>229321576</v>
      </c>
      <c r="I53" s="25">
        <v>0</v>
      </c>
      <c r="J53" s="25">
        <f t="shared" si="32"/>
        <v>0</v>
      </c>
      <c r="K53" s="25">
        <f t="shared" si="35"/>
        <v>229321576</v>
      </c>
      <c r="L53" s="23">
        <v>0</v>
      </c>
      <c r="M53" s="23">
        <v>0</v>
      </c>
      <c r="N53" s="24">
        <v>229321576</v>
      </c>
      <c r="O53" s="25">
        <f t="shared" si="36"/>
        <v>0</v>
      </c>
      <c r="P53" s="25">
        <f t="shared" si="33"/>
        <v>0</v>
      </c>
      <c r="Q53" s="25">
        <f t="shared" si="37"/>
        <v>458643152</v>
      </c>
      <c r="R53" s="23">
        <v>0</v>
      </c>
      <c r="S53" s="23">
        <v>0</v>
      </c>
      <c r="T53" s="24">
        <v>229321576</v>
      </c>
      <c r="U53" s="25">
        <f t="shared" si="50"/>
        <v>0</v>
      </c>
      <c r="V53" s="25">
        <f t="shared" si="51"/>
        <v>0</v>
      </c>
      <c r="W53" s="25">
        <f t="shared" si="52"/>
        <v>687964728</v>
      </c>
      <c r="X53" s="26">
        <v>0</v>
      </c>
      <c r="Y53" s="26"/>
      <c r="Z53" s="27">
        <v>229321576</v>
      </c>
      <c r="AA53" s="27"/>
      <c r="AB53" s="25">
        <f t="shared" si="53"/>
        <v>0</v>
      </c>
      <c r="AC53" s="25">
        <f t="shared" si="54"/>
        <v>0</v>
      </c>
      <c r="AD53" s="25">
        <f t="shared" si="55"/>
        <v>917286304</v>
      </c>
      <c r="AE53" s="26">
        <v>0</v>
      </c>
      <c r="AF53" s="26">
        <v>0</v>
      </c>
      <c r="AG53" s="26">
        <v>229321576</v>
      </c>
      <c r="AH53" s="25">
        <f t="shared" si="46"/>
        <v>0</v>
      </c>
      <c r="AI53" s="25">
        <f t="shared" si="38"/>
        <v>0</v>
      </c>
      <c r="AJ53" s="25">
        <f t="shared" si="39"/>
        <v>1146607880</v>
      </c>
      <c r="AK53" s="26">
        <v>0</v>
      </c>
      <c r="AL53" s="26">
        <v>0</v>
      </c>
      <c r="AM53" s="27">
        <v>229321576</v>
      </c>
      <c r="AN53" s="25">
        <f t="shared" si="47"/>
        <v>0</v>
      </c>
      <c r="AO53" s="25">
        <f t="shared" si="40"/>
        <v>0</v>
      </c>
      <c r="AP53" s="25">
        <f t="shared" si="41"/>
        <v>1375929456</v>
      </c>
      <c r="AQ53" s="26">
        <v>0</v>
      </c>
      <c r="AR53" s="26">
        <v>0</v>
      </c>
      <c r="AS53" s="27">
        <v>229321576</v>
      </c>
      <c r="AT53" s="25">
        <f t="shared" si="48"/>
        <v>0</v>
      </c>
      <c r="AU53" s="25">
        <f t="shared" si="42"/>
        <v>0</v>
      </c>
      <c r="AV53" s="25">
        <f t="shared" si="43"/>
        <v>1605251032</v>
      </c>
      <c r="AW53" s="26">
        <v>0</v>
      </c>
      <c r="AX53" s="26">
        <v>0</v>
      </c>
      <c r="AY53" s="27">
        <v>229321576</v>
      </c>
      <c r="AZ53" s="25">
        <f t="shared" si="49"/>
        <v>0</v>
      </c>
      <c r="BA53" s="25">
        <f t="shared" si="44"/>
        <v>0</v>
      </c>
      <c r="BB53" s="25">
        <f t="shared" si="45"/>
        <v>1834572608</v>
      </c>
      <c r="BC53" s="28">
        <v>0</v>
      </c>
      <c r="BD53" s="28">
        <v>0</v>
      </c>
      <c r="BE53" s="27">
        <v>229321576</v>
      </c>
      <c r="BF53" s="25">
        <f t="shared" si="56"/>
        <v>0</v>
      </c>
      <c r="BG53" s="25">
        <f t="shared" si="57"/>
        <v>0</v>
      </c>
      <c r="BH53" s="25">
        <f t="shared" si="58"/>
        <v>2063894184</v>
      </c>
      <c r="BI53" s="28">
        <v>0</v>
      </c>
      <c r="BJ53" s="28">
        <v>0</v>
      </c>
      <c r="BK53" s="27">
        <v>229321576</v>
      </c>
      <c r="BL53" s="25">
        <f t="shared" si="65"/>
        <v>0</v>
      </c>
      <c r="BM53" s="25">
        <f t="shared" si="66"/>
        <v>0</v>
      </c>
      <c r="BN53" s="25">
        <f t="shared" si="31"/>
        <v>2293215760</v>
      </c>
      <c r="BO53" s="23">
        <v>0</v>
      </c>
      <c r="BP53" s="27">
        <v>0</v>
      </c>
      <c r="BQ53" s="27">
        <v>229321576</v>
      </c>
      <c r="BR53" s="25">
        <f t="shared" si="59"/>
        <v>0</v>
      </c>
      <c r="BS53" s="25">
        <f t="shared" si="60"/>
        <v>0</v>
      </c>
      <c r="BT53" s="25">
        <f t="shared" si="61"/>
        <v>2522537336</v>
      </c>
      <c r="BU53" s="23">
        <v>0</v>
      </c>
      <c r="BV53" s="23"/>
      <c r="BW53" s="27"/>
      <c r="BX53" s="27">
        <v>0</v>
      </c>
      <c r="BY53" s="25">
        <f t="shared" si="62"/>
        <v>0</v>
      </c>
      <c r="BZ53" s="25">
        <f t="shared" si="63"/>
        <v>0</v>
      </c>
      <c r="CA53" s="25">
        <f t="shared" si="64"/>
        <v>2522537336</v>
      </c>
    </row>
    <row r="54" spans="1:79" ht="12.75">
      <c r="A54" s="39">
        <v>8919028110</v>
      </c>
      <c r="B54" s="19">
        <v>891902811</v>
      </c>
      <c r="C54" s="40">
        <v>824376000</v>
      </c>
      <c r="D54" s="37" t="s">
        <v>136</v>
      </c>
      <c r="E54" s="38" t="s">
        <v>137</v>
      </c>
      <c r="F54" s="23">
        <v>0</v>
      </c>
      <c r="G54" s="23">
        <v>0</v>
      </c>
      <c r="H54" s="24">
        <v>249455288</v>
      </c>
      <c r="I54" s="25">
        <v>0</v>
      </c>
      <c r="J54" s="25">
        <f t="shared" si="32"/>
        <v>0</v>
      </c>
      <c r="K54" s="25">
        <f t="shared" si="35"/>
        <v>249455288</v>
      </c>
      <c r="L54" s="23">
        <v>0</v>
      </c>
      <c r="M54" s="23">
        <v>0</v>
      </c>
      <c r="N54" s="24">
        <v>249455288</v>
      </c>
      <c r="O54" s="25">
        <f t="shared" si="36"/>
        <v>0</v>
      </c>
      <c r="P54" s="25">
        <f t="shared" si="33"/>
        <v>0</v>
      </c>
      <c r="Q54" s="25">
        <f t="shared" si="37"/>
        <v>498910576</v>
      </c>
      <c r="R54" s="23">
        <v>0</v>
      </c>
      <c r="S54" s="23">
        <v>0</v>
      </c>
      <c r="T54" s="24">
        <v>249455288</v>
      </c>
      <c r="U54" s="25">
        <f t="shared" si="50"/>
        <v>0</v>
      </c>
      <c r="V54" s="25">
        <f t="shared" si="51"/>
        <v>0</v>
      </c>
      <c r="W54" s="25">
        <f t="shared" si="52"/>
        <v>748365864</v>
      </c>
      <c r="X54" s="26">
        <v>0</v>
      </c>
      <c r="Y54" s="26"/>
      <c r="Z54" s="27">
        <v>249455288</v>
      </c>
      <c r="AA54" s="27"/>
      <c r="AB54" s="25">
        <f t="shared" si="53"/>
        <v>0</v>
      </c>
      <c r="AC54" s="25">
        <f t="shared" si="54"/>
        <v>0</v>
      </c>
      <c r="AD54" s="25">
        <f t="shared" si="55"/>
        <v>997821152</v>
      </c>
      <c r="AE54" s="26">
        <v>0</v>
      </c>
      <c r="AF54" s="26">
        <v>0</v>
      </c>
      <c r="AG54" s="26">
        <v>249455288</v>
      </c>
      <c r="AH54" s="25">
        <f t="shared" si="46"/>
        <v>0</v>
      </c>
      <c r="AI54" s="25">
        <f t="shared" si="38"/>
        <v>0</v>
      </c>
      <c r="AJ54" s="25">
        <f t="shared" si="39"/>
        <v>1247276440</v>
      </c>
      <c r="AK54" s="26">
        <v>0</v>
      </c>
      <c r="AL54" s="26">
        <v>0</v>
      </c>
      <c r="AM54" s="27">
        <v>249455288</v>
      </c>
      <c r="AN54" s="25">
        <f t="shared" si="47"/>
        <v>0</v>
      </c>
      <c r="AO54" s="25">
        <f t="shared" si="40"/>
        <v>0</v>
      </c>
      <c r="AP54" s="25">
        <f t="shared" si="41"/>
        <v>1496731728</v>
      </c>
      <c r="AQ54" s="26">
        <v>0</v>
      </c>
      <c r="AR54" s="26">
        <v>0</v>
      </c>
      <c r="AS54" s="27">
        <v>249455288</v>
      </c>
      <c r="AT54" s="25">
        <f t="shared" si="48"/>
        <v>0</v>
      </c>
      <c r="AU54" s="25">
        <f t="shared" si="42"/>
        <v>0</v>
      </c>
      <c r="AV54" s="25">
        <f t="shared" si="43"/>
        <v>1746187016</v>
      </c>
      <c r="AW54" s="26">
        <v>0</v>
      </c>
      <c r="AX54" s="26">
        <v>0</v>
      </c>
      <c r="AY54" s="27">
        <v>249455288</v>
      </c>
      <c r="AZ54" s="25">
        <f t="shared" si="49"/>
        <v>0</v>
      </c>
      <c r="BA54" s="25">
        <f t="shared" si="44"/>
        <v>0</v>
      </c>
      <c r="BB54" s="25">
        <f t="shared" si="45"/>
        <v>1995642304</v>
      </c>
      <c r="BC54" s="28">
        <v>0</v>
      </c>
      <c r="BD54" s="28">
        <v>0</v>
      </c>
      <c r="BE54" s="27">
        <v>249455288</v>
      </c>
      <c r="BF54" s="25">
        <f t="shared" si="56"/>
        <v>0</v>
      </c>
      <c r="BG54" s="25">
        <f t="shared" si="57"/>
        <v>0</v>
      </c>
      <c r="BH54" s="25">
        <f t="shared" si="58"/>
        <v>2245097592</v>
      </c>
      <c r="BI54" s="28">
        <v>0</v>
      </c>
      <c r="BJ54" s="28">
        <v>0</v>
      </c>
      <c r="BK54" s="27">
        <v>249455288</v>
      </c>
      <c r="BL54" s="25">
        <f t="shared" si="65"/>
        <v>0</v>
      </c>
      <c r="BM54" s="25">
        <f t="shared" si="66"/>
        <v>0</v>
      </c>
      <c r="BN54" s="25">
        <f t="shared" si="31"/>
        <v>2494552880</v>
      </c>
      <c r="BO54" s="23">
        <v>0</v>
      </c>
      <c r="BP54" s="27">
        <v>0</v>
      </c>
      <c r="BQ54" s="27">
        <v>249455288</v>
      </c>
      <c r="BR54" s="25">
        <f t="shared" si="59"/>
        <v>0</v>
      </c>
      <c r="BS54" s="25">
        <f t="shared" si="60"/>
        <v>0</v>
      </c>
      <c r="BT54" s="25">
        <f t="shared" si="61"/>
        <v>2744008168</v>
      </c>
      <c r="BU54" s="23">
        <v>0</v>
      </c>
      <c r="BV54" s="23"/>
      <c r="BW54" s="27"/>
      <c r="BX54" s="27">
        <v>0</v>
      </c>
      <c r="BY54" s="25">
        <f t="shared" si="62"/>
        <v>0</v>
      </c>
      <c r="BZ54" s="25">
        <f t="shared" si="63"/>
        <v>0</v>
      </c>
      <c r="CA54" s="25">
        <f t="shared" si="64"/>
        <v>2744008168</v>
      </c>
    </row>
    <row r="55" spans="1:79" ht="24" customHeight="1">
      <c r="A55" s="41" t="s">
        <v>138</v>
      </c>
      <c r="B55" s="42"/>
      <c r="C55" s="43"/>
      <c r="D55" s="44"/>
      <c r="E55" s="45"/>
      <c r="F55" s="46">
        <f t="shared" ref="F55:L55" si="67">SUM(F4:F54)</f>
        <v>17235707555</v>
      </c>
      <c r="G55" s="46">
        <f t="shared" si="67"/>
        <v>0</v>
      </c>
      <c r="H55" s="46">
        <f t="shared" si="67"/>
        <v>154775954174.20001</v>
      </c>
      <c r="I55" s="47">
        <f t="shared" si="67"/>
        <v>17235707555</v>
      </c>
      <c r="J55" s="47">
        <f t="shared" si="67"/>
        <v>0</v>
      </c>
      <c r="K55" s="47">
        <f t="shared" si="67"/>
        <v>154775954174.20001</v>
      </c>
      <c r="L55" s="46">
        <f t="shared" si="67"/>
        <v>17235707555</v>
      </c>
      <c r="M55" s="46">
        <f t="shared" ref="M55:AP55" si="68">SUM(M4:M54)</f>
        <v>0</v>
      </c>
      <c r="N55" s="46">
        <f>SUM(N4:N54)</f>
        <v>306377915205.40002</v>
      </c>
      <c r="O55" s="47">
        <f t="shared" si="68"/>
        <v>34471415110</v>
      </c>
      <c r="P55" s="47">
        <f t="shared" si="68"/>
        <v>0</v>
      </c>
      <c r="Q55" s="47">
        <f t="shared" si="68"/>
        <v>461153869379.59998</v>
      </c>
      <c r="R55" s="46">
        <f t="shared" si="68"/>
        <v>17235707555</v>
      </c>
      <c r="S55" s="46">
        <f t="shared" si="68"/>
        <v>66007832646</v>
      </c>
      <c r="T55" s="46">
        <f t="shared" si="68"/>
        <v>154820230271.20001</v>
      </c>
      <c r="U55" s="47">
        <f t="shared" si="68"/>
        <v>51707122665</v>
      </c>
      <c r="V55" s="47">
        <f t="shared" si="68"/>
        <v>66007832646</v>
      </c>
      <c r="W55" s="47">
        <f t="shared" si="68"/>
        <v>615974099650.80005</v>
      </c>
      <c r="X55" s="46">
        <f t="shared" si="68"/>
        <v>17235707555</v>
      </c>
      <c r="Y55" s="46">
        <f t="shared" si="68"/>
        <v>0</v>
      </c>
      <c r="Z55" s="46">
        <f t="shared" si="68"/>
        <v>154820230271.20001</v>
      </c>
      <c r="AA55" s="46">
        <f t="shared" si="68"/>
        <v>0</v>
      </c>
      <c r="AB55" s="47">
        <f t="shared" si="68"/>
        <v>68942830220</v>
      </c>
      <c r="AC55" s="47">
        <f t="shared" si="68"/>
        <v>66007832646</v>
      </c>
      <c r="AD55" s="47">
        <f t="shared" si="68"/>
        <v>770794329922.00012</v>
      </c>
      <c r="AE55" s="46">
        <f t="shared" si="68"/>
        <v>17235707555</v>
      </c>
      <c r="AF55" s="46">
        <f t="shared" si="68"/>
        <v>0</v>
      </c>
      <c r="AG55" s="46">
        <f t="shared" si="68"/>
        <v>154820230271.20001</v>
      </c>
      <c r="AH55" s="47">
        <f>SUBTOTAL(9,AH4:AH54)</f>
        <v>86178537775</v>
      </c>
      <c r="AI55" s="47">
        <f t="shared" si="68"/>
        <v>66007832646</v>
      </c>
      <c r="AJ55" s="47">
        <f t="shared" si="68"/>
        <v>925614560193.19995</v>
      </c>
      <c r="AK55" s="46">
        <f t="shared" si="68"/>
        <v>34471415110</v>
      </c>
      <c r="AL55" s="46">
        <f t="shared" si="68"/>
        <v>0</v>
      </c>
      <c r="AM55" s="46">
        <f t="shared" si="68"/>
        <v>336638873955.40009</v>
      </c>
      <c r="AN55" s="47">
        <f t="shared" si="68"/>
        <v>120649952885</v>
      </c>
      <c r="AO55" s="47">
        <f t="shared" si="68"/>
        <v>66007832646</v>
      </c>
      <c r="AP55" s="47">
        <f t="shared" si="68"/>
        <v>1262253434148.6001</v>
      </c>
      <c r="AQ55" s="46">
        <f t="shared" ref="AQ55:AV55" si="69">SUM(AQ4:AQ54)</f>
        <v>17235707555</v>
      </c>
      <c r="AR55" s="46">
        <f t="shared" si="69"/>
        <v>0</v>
      </c>
      <c r="AS55" s="46">
        <f t="shared" si="69"/>
        <v>154820230271.20001</v>
      </c>
      <c r="AT55" s="47">
        <f t="shared" si="69"/>
        <v>137885660440</v>
      </c>
      <c r="AU55" s="47">
        <f t="shared" si="69"/>
        <v>66007832646</v>
      </c>
      <c r="AV55" s="47">
        <f t="shared" si="69"/>
        <v>1417073664419.8</v>
      </c>
      <c r="AW55" s="46">
        <f t="shared" ref="AW55:BO55" si="70">SUM(AW4:AW54)</f>
        <v>17235707555</v>
      </c>
      <c r="AX55" s="46">
        <f t="shared" si="70"/>
        <v>0</v>
      </c>
      <c r="AY55" s="46">
        <f t="shared" si="70"/>
        <v>155122103051.19998</v>
      </c>
      <c r="AZ55" s="47">
        <f t="shared" si="70"/>
        <v>155121367995</v>
      </c>
      <c r="BA55" s="47">
        <f t="shared" si="70"/>
        <v>66007832646</v>
      </c>
      <c r="BB55" s="47">
        <f t="shared" si="70"/>
        <v>1572195767471</v>
      </c>
      <c r="BC55" s="46">
        <f t="shared" si="70"/>
        <v>17235707555</v>
      </c>
      <c r="BD55" s="46">
        <f t="shared" si="70"/>
        <v>0</v>
      </c>
      <c r="BE55" s="46">
        <f t="shared" si="70"/>
        <v>157043846875.20004</v>
      </c>
      <c r="BF55" s="47">
        <f t="shared" si="70"/>
        <v>172357075550</v>
      </c>
      <c r="BG55" s="47">
        <f t="shared" si="70"/>
        <v>66007832646</v>
      </c>
      <c r="BH55" s="47">
        <f t="shared" si="70"/>
        <v>1729239614346.2002</v>
      </c>
      <c r="BI55" s="46">
        <f t="shared" si="70"/>
        <v>17235707555</v>
      </c>
      <c r="BJ55" s="46">
        <f>SUM(BJ4:BJ54)</f>
        <v>0</v>
      </c>
      <c r="BK55" s="46">
        <f t="shared" si="70"/>
        <v>190339191968.73331</v>
      </c>
      <c r="BL55" s="47">
        <f t="shared" si="70"/>
        <v>189592783105</v>
      </c>
      <c r="BM55" s="47">
        <f t="shared" si="70"/>
        <v>66007832646</v>
      </c>
      <c r="BN55" s="47">
        <f>SUM(BN4:BN54)</f>
        <v>1919578806314.9331</v>
      </c>
      <c r="BO55" s="48">
        <f t="shared" si="70"/>
        <v>53887177389</v>
      </c>
      <c r="BP55" s="46">
        <f>SUM(BP4:BP54)</f>
        <v>0</v>
      </c>
      <c r="BQ55" s="46">
        <f t="shared" ref="BQ55:BV55" si="71">SUM(BQ4:BQ54)</f>
        <v>154820230270.73337</v>
      </c>
      <c r="BR55" s="47">
        <f t="shared" si="71"/>
        <v>243479960494</v>
      </c>
      <c r="BS55" s="47">
        <f t="shared" si="71"/>
        <v>66007832646</v>
      </c>
      <c r="BT55" s="47">
        <f t="shared" si="71"/>
        <v>2074399036585.6665</v>
      </c>
      <c r="BU55" s="48">
        <f t="shared" si="71"/>
        <v>15055652825</v>
      </c>
      <c r="BV55" s="48">
        <f t="shared" si="71"/>
        <v>16240000000</v>
      </c>
      <c r="BW55" s="46">
        <f>SUM(BW4:BW54)</f>
        <v>0</v>
      </c>
      <c r="BX55" s="46">
        <f>SUM(BX4:BX54)</f>
        <v>303104070327</v>
      </c>
      <c r="BY55" s="47">
        <f t="shared" ref="BY55:CA55" si="72">SUM(BY4:BY54)</f>
        <v>274775613319</v>
      </c>
      <c r="BZ55" s="47">
        <f t="shared" si="72"/>
        <v>66007832646</v>
      </c>
      <c r="CA55" s="47">
        <f t="shared" si="72"/>
        <v>2377503106912.667</v>
      </c>
    </row>
    <row r="56" spans="1:79">
      <c r="H56" s="50"/>
      <c r="I56" s="49"/>
      <c r="J56" s="49"/>
      <c r="K56" s="49"/>
      <c r="N56" s="51"/>
      <c r="BY56" s="51"/>
    </row>
    <row r="57" spans="1:79" s="52" customFormat="1" ht="12.75">
      <c r="R57" s="52">
        <v>17235707555</v>
      </c>
      <c r="S57" s="52">
        <v>66007832646</v>
      </c>
      <c r="T57" s="52">
        <v>154820230271.20001</v>
      </c>
      <c r="AB57" s="52">
        <v>68942830220</v>
      </c>
      <c r="AD57" s="52">
        <v>770794329927</v>
      </c>
      <c r="AE57" s="52">
        <v>51707122665</v>
      </c>
      <c r="AG57" s="52">
        <v>454617479175</v>
      </c>
      <c r="AM57" s="52">
        <v>336638873955</v>
      </c>
      <c r="AN57" s="52">
        <v>120649952885</v>
      </c>
      <c r="AP57" s="52">
        <v>1262253434157</v>
      </c>
      <c r="AQ57" s="52">
        <v>17235707555</v>
      </c>
      <c r="AS57" s="52">
        <v>154820230271.20001</v>
      </c>
      <c r="AT57" s="52">
        <v>137885660440</v>
      </c>
      <c r="AU57" s="52">
        <v>66007832646</v>
      </c>
      <c r="AV57" s="52">
        <v>1417073664429</v>
      </c>
      <c r="AW57" s="52">
        <v>17235707555</v>
      </c>
      <c r="AY57" s="52">
        <v>155122103052</v>
      </c>
      <c r="AZ57" s="52">
        <v>155121367995</v>
      </c>
      <c r="BA57" s="52">
        <v>66007832646</v>
      </c>
      <c r="BB57" s="52">
        <v>1572195767480</v>
      </c>
      <c r="BC57" s="52">
        <v>17235707555</v>
      </c>
      <c r="BD57" s="52">
        <v>0</v>
      </c>
      <c r="BE57" s="52">
        <v>157043846876</v>
      </c>
      <c r="BF57" s="52">
        <v>172357075550</v>
      </c>
      <c r="BG57" s="52">
        <v>66007832646</v>
      </c>
      <c r="BH57" s="52">
        <v>1729239614357</v>
      </c>
      <c r="BI57" s="52">
        <v>17235707555</v>
      </c>
      <c r="BJ57" s="52">
        <v>0</v>
      </c>
      <c r="BK57" s="52">
        <v>190339191970</v>
      </c>
      <c r="BL57" s="51">
        <v>189592783105</v>
      </c>
      <c r="BM57" s="52">
        <v>66007832646</v>
      </c>
      <c r="BN57" s="52">
        <v>1919578806327</v>
      </c>
      <c r="BO57" s="52">
        <v>66104334000</v>
      </c>
      <c r="BQ57" s="52">
        <v>154820230272</v>
      </c>
      <c r="BR57" s="52">
        <v>243479960494</v>
      </c>
      <c r="BS57" s="52">
        <v>66007832646</v>
      </c>
      <c r="BT57" s="52">
        <v>2074399036599</v>
      </c>
      <c r="BX57" s="52">
        <v>303104070327</v>
      </c>
      <c r="CA57" s="52">
        <v>2377503106926</v>
      </c>
    </row>
    <row r="58" spans="1:79" s="51" customFormat="1" ht="12.75">
      <c r="L58" s="51">
        <v>17235707555</v>
      </c>
      <c r="N58" s="51">
        <v>306377915205.40002</v>
      </c>
      <c r="R58" s="51">
        <f>+R55-R57</f>
        <v>0</v>
      </c>
      <c r="S58" s="51">
        <f t="shared" ref="S58:T58" si="73">+S55-S57</f>
        <v>0</v>
      </c>
      <c r="T58" s="51">
        <f t="shared" si="73"/>
        <v>0</v>
      </c>
      <c r="AB58" s="51">
        <f>+AB55-AB57</f>
        <v>0</v>
      </c>
      <c r="AD58" s="51">
        <f>+AD57-AD55</f>
        <v>4.9998779296875</v>
      </c>
      <c r="AM58" s="51">
        <f>+AM57-AM55</f>
        <v>-0.40008544921875</v>
      </c>
      <c r="AN58" s="51">
        <f>+AN57-AN55</f>
        <v>0</v>
      </c>
      <c r="AP58" s="51">
        <f>+AP57-AP55</f>
        <v>8.39990234375</v>
      </c>
      <c r="AQ58" s="51">
        <f>+AQ55-AQ57</f>
        <v>0</v>
      </c>
      <c r="AS58" s="51">
        <f>+AS55-AS57</f>
        <v>0</v>
      </c>
      <c r="AT58" s="51">
        <f>+AT55-AT57</f>
        <v>0</v>
      </c>
      <c r="AU58" s="51">
        <f>+AU55-AU57</f>
        <v>0</v>
      </c>
      <c r="AV58" s="51">
        <f>+AV57-AV55</f>
        <v>9.199951171875</v>
      </c>
      <c r="AW58" s="51">
        <f>+AW55-AW57</f>
        <v>0</v>
      </c>
      <c r="AY58" s="51">
        <f>+AY55-AY57</f>
        <v>-0.800018310546875</v>
      </c>
      <c r="AZ58" s="51">
        <f t="shared" ref="AZ58:BA58" si="74">+AZ55-AZ57</f>
        <v>0</v>
      </c>
      <c r="BA58" s="51">
        <f t="shared" si="74"/>
        <v>0</v>
      </c>
      <c r="BB58" s="51">
        <f>+BB55-BB57</f>
        <v>-9</v>
      </c>
      <c r="BC58" s="51">
        <f>+BC55-BC57</f>
        <v>0</v>
      </c>
      <c r="BD58" s="51">
        <f t="shared" ref="BD58:BE58" si="75">+BD55-BD57</f>
        <v>0</v>
      </c>
      <c r="BE58" s="51">
        <f t="shared" si="75"/>
        <v>-0.799957275390625</v>
      </c>
      <c r="BF58" s="51">
        <f t="shared" ref="BF58:BG58" si="76">+BF55-BF57</f>
        <v>0</v>
      </c>
      <c r="BG58" s="51">
        <f t="shared" si="76"/>
        <v>0</v>
      </c>
      <c r="BH58" s="51">
        <f>+BH55-BH57</f>
        <v>-10.7998046875</v>
      </c>
      <c r="BI58" s="51">
        <f>+BI55-BI57</f>
        <v>0</v>
      </c>
      <c r="BJ58" s="51">
        <v>0</v>
      </c>
      <c r="BK58" s="51">
        <f>+BK55-BK57</f>
        <v>-1.266693115234375</v>
      </c>
      <c r="BL58" s="51">
        <f>+BL55-BL57</f>
        <v>0</v>
      </c>
      <c r="BM58" s="51">
        <f>+BM55-BM57</f>
        <v>0</v>
      </c>
      <c r="BN58" s="51">
        <f>+BN55-BN57</f>
        <v>-12.06689453125</v>
      </c>
      <c r="BO58" s="53">
        <v>53887177389</v>
      </c>
      <c r="BQ58" s="54">
        <f>+BQ55-BQ57</f>
        <v>-1.266632080078125</v>
      </c>
      <c r="BR58" s="51">
        <f>+BR55-BR57</f>
        <v>0</v>
      </c>
      <c r="BS58" s="51">
        <f>+BS55-BS57</f>
        <v>0</v>
      </c>
      <c r="BT58" s="51">
        <f>+BT55-BT57</f>
        <v>-13.33349609375</v>
      </c>
      <c r="BX58" s="51">
        <f>+BX55-BX57</f>
        <v>0</v>
      </c>
    </row>
    <row r="59" spans="1:79" s="51" customFormat="1" ht="12.75">
      <c r="BO59" s="51">
        <f>+BO55-BO58</f>
        <v>0</v>
      </c>
    </row>
    <row r="60" spans="1:79" s="51" customFormat="1" ht="12.75"/>
    <row r="61" spans="1:79" s="51" customFormat="1" ht="12.75"/>
    <row r="62" spans="1:79" s="51" customFormat="1" ht="12.75"/>
    <row r="63" spans="1:79" s="51" customFormat="1" ht="12.75"/>
    <row r="64" spans="1:79" s="51" customFormat="1" ht="12.75"/>
    <row r="65" spans="45:80" s="51" customFormat="1" ht="12.75"/>
    <row r="66" spans="45:80" s="51" customFormat="1" ht="12.75"/>
    <row r="67" spans="45:80" s="51" customFormat="1" ht="12.75"/>
    <row r="68" spans="45:80" s="51" customFormat="1" ht="12.75"/>
    <row r="69" spans="45:80" s="51" customFormat="1" ht="12.75"/>
    <row r="70" spans="45:80" s="51" customFormat="1" ht="12.75"/>
    <row r="71" spans="45:80" s="51" customFormat="1" ht="12.75"/>
    <row r="72" spans="45:80" s="51" customFormat="1" ht="12.75"/>
    <row r="73" spans="45:80" s="51" customFormat="1" ht="12.75"/>
    <row r="74" spans="45:80"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</row>
    <row r="75" spans="45:80"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</row>
    <row r="76" spans="45:80"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</row>
    <row r="77" spans="45:80"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</row>
    <row r="78" spans="45:80"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</row>
    <row r="79" spans="45:80"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</row>
    <row r="80" spans="45:80"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</row>
    <row r="81" spans="45:80"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</row>
    <row r="82" spans="45:80"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</row>
    <row r="83" spans="45:80"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</row>
    <row r="84" spans="45:80"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</row>
    <row r="85" spans="45:80"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</row>
    <row r="86" spans="45:80"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</row>
    <row r="87" spans="45:80"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</row>
    <row r="88" spans="45:80"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</row>
    <row r="89" spans="45:80"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</row>
    <row r="90" spans="45:80"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</row>
    <row r="91" spans="45:80"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</row>
    <row r="92" spans="45:80"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</row>
    <row r="93" spans="45:80"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</row>
    <row r="94" spans="45:80"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</row>
    <row r="95" spans="45:80"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</row>
    <row r="96" spans="45:80"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</row>
    <row r="97" spans="45:80"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</row>
    <row r="98" spans="45:80"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</row>
    <row r="99" spans="45:80"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</row>
    <row r="100" spans="45:80"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</row>
    <row r="101" spans="45:80"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</row>
    <row r="102" spans="45:80"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</row>
    <row r="103" spans="45:80"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</row>
    <row r="104" spans="45:80"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</row>
    <row r="105" spans="45:80"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</row>
    <row r="106" spans="45:80"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</row>
    <row r="107" spans="45:80"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</row>
    <row r="108" spans="45:80"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</row>
    <row r="109" spans="45:80"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</row>
    <row r="110" spans="45:80"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</row>
    <row r="111" spans="45:80"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</row>
    <row r="112" spans="45:80"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</row>
    <row r="113" spans="45:80"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</row>
    <row r="114" spans="45:80"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</row>
    <row r="115" spans="45:80"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</row>
    <row r="116" spans="45:80"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</row>
    <row r="117" spans="45:80"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</row>
    <row r="118" spans="45:80"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</row>
    <row r="119" spans="45:80"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</row>
    <row r="120" spans="45:80"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</row>
    <row r="121" spans="45:80"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</row>
    <row r="122" spans="45:80"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</row>
    <row r="123" spans="45:80"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</row>
  </sheetData>
  <autoFilter ref="A3:CB54"/>
  <mergeCells count="24">
    <mergeCell ref="AN2:AP2"/>
    <mergeCell ref="F2:H2"/>
    <mergeCell ref="I2:K2"/>
    <mergeCell ref="L2:N2"/>
    <mergeCell ref="O2:Q2"/>
    <mergeCell ref="R2:T2"/>
    <mergeCell ref="U2:W2"/>
    <mergeCell ref="X2:AA2"/>
    <mergeCell ref="AB2:AD2"/>
    <mergeCell ref="AE2:AG2"/>
    <mergeCell ref="AH2:AJ2"/>
    <mergeCell ref="AK2:AM2"/>
    <mergeCell ref="BY2:CA2"/>
    <mergeCell ref="AQ2:AS2"/>
    <mergeCell ref="AT2:AV2"/>
    <mergeCell ref="AW2:AY2"/>
    <mergeCell ref="AZ2:BB2"/>
    <mergeCell ref="BC2:BE2"/>
    <mergeCell ref="BF2:BH2"/>
    <mergeCell ref="BI2:BK2"/>
    <mergeCell ref="BL2:BN2"/>
    <mergeCell ref="BO2:BQ2"/>
    <mergeCell ref="BR2:BT2"/>
    <mergeCell ref="BU2:BX2"/>
  </mergeCells>
  <hyperlinks>
    <hyperlink ref="E47" r:id="rId1"/>
    <hyperlink ref="E30" r:id="rId2" display="contabilidad@unicordoba.edu.co"/>
    <hyperlink ref="E9" r:id="rId3" display="contumng@umng.edu.co; "/>
    <hyperlink ref="E7" r:id="rId4" display="direccion@ufpso.edu.co"/>
    <hyperlink ref="E23" r:id="rId5" display="jmlopez@ut.edu.co"/>
    <hyperlink ref="E6" r:id="rId6"/>
    <hyperlink ref="E35" r:id="rId7" display="wbenavides@unicauca.edu.co"/>
    <hyperlink ref="E54" r:id="rId8" display="finanzas@intep.edu.co; "/>
    <hyperlink ref="E41" r:id="rId9"/>
    <hyperlink ref="E18" r:id="rId10" display="alexacol@univalle.edu.co"/>
    <hyperlink ref="E4" r:id="rId11"/>
    <hyperlink ref="E15" r:id="rId12"/>
    <hyperlink ref="E16" r:id="rId13"/>
    <hyperlink ref="E17" r:id="rId14"/>
    <hyperlink ref="E20" r:id="rId15"/>
    <hyperlink ref="E25" r:id="rId16" display="contabil@ucaldas.edu.co"/>
    <hyperlink ref="E31" r:id="rId17"/>
    <hyperlink ref="E32" r:id="rId18"/>
    <hyperlink ref="E43" r:id="rId19"/>
    <hyperlink ref="E8" r:id="rId20"/>
    <hyperlink ref="E21" r:id="rId21" display="seccontabi@unipamplona.edu.co"/>
    <hyperlink ref="E22" r:id="rId22"/>
    <hyperlink ref="E24" r:id="rId23"/>
    <hyperlink ref="E26" r:id="rId24"/>
    <hyperlink ref="E29" r:id="rId25"/>
    <hyperlink ref="E36" r:id="rId26"/>
    <hyperlink ref="E39" r:id="rId27" display="contabilidad@unimagdalena.edu.co"/>
    <hyperlink ref="E40" r:id="rId28"/>
    <hyperlink ref="E44" r:id="rId29"/>
    <hyperlink ref="E45" r:id="rId30"/>
    <hyperlink ref="E48" r:id="rId31" display="upn@uni.pedagogica.edu.co; "/>
    <hyperlink ref="E49" r:id="rId32" display="contab@udistrital.edu.co"/>
    <hyperlink ref="E50" r:id="rId33"/>
    <hyperlink ref="E51" r:id="rId34"/>
    <hyperlink ref="E52" r:id="rId35"/>
    <hyperlink ref="E53" r:id="rId36"/>
    <hyperlink ref="E37" r:id="rId37" display="mailto:contactenos@utch.edu.co"/>
    <hyperlink ref="E12" r:id="rId38"/>
  </hyperlinks>
  <printOptions horizontalCentered="1"/>
  <pageMargins left="0.19685039370078741" right="0.19685039370078741" top="0.74803149606299213" bottom="0.74803149606299213" header="0.31496062992125984" footer="0.31496062992125984"/>
  <pageSetup scale="23" orientation="landscape" r:id="rId39"/>
  <legacyDrawing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Otras Transf_Universidades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Santos Cubides</dc:creator>
  <cp:lastModifiedBy>Sandra Consuelo Gutierrez Hernandez</cp:lastModifiedBy>
  <dcterms:created xsi:type="dcterms:W3CDTF">2015-02-03T14:49:00Z</dcterms:created>
  <dcterms:modified xsi:type="dcterms:W3CDTF">2015-02-03T16:51:20Z</dcterms:modified>
</cp:coreProperties>
</file>