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D:\SDO_2 CICLO_2017\2019\PLANES &amp; PROYECTOS 2019\PAS 2019\SEGUIMIENTO 2019\2DO TRIMESTRE 2019\"/>
    </mc:Choice>
  </mc:AlternateContent>
  <xr:revisionPtr revIDLastSave="0" documentId="8_{9C68304B-4273-47D6-B148-81AC7B5592D1}" xr6:coauthVersionLast="43" xr6:coauthVersionMax="43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Seguimiento 2do Trimestre 2019" sheetId="11" r:id="rId1"/>
    <sheet name="Gráficas 2do trimestre 2019" sheetId="13" r:id="rId2"/>
    <sheet name="Categorías" sheetId="7" state="hidden" r:id="rId3"/>
  </sheets>
  <definedNames>
    <definedName name="_xlchart.v1.0" hidden="1">'Gráficas 2do trimestre 2019'!$B$4:$L$4</definedName>
    <definedName name="_xlchart.v1.1" hidden="1">'Gráficas 2do trimestre 2019'!$B$5:$L$5</definedName>
    <definedName name="_xlnm.Print_Area" localSheetId="0">'Seguimiento 2do Trimestre 2019'!$B$1:$X$24</definedName>
  </definedName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" i="13" l="1"/>
  <c r="S28" i="11" l="1"/>
  <c r="Q9" i="13"/>
  <c r="AE11" i="11"/>
  <c r="AE24" i="11"/>
  <c r="AE8" i="11"/>
  <c r="X13" i="11"/>
  <c r="N25" i="11" l="1"/>
  <c r="R25" i="11" l="1"/>
  <c r="R27" i="11" s="1"/>
  <c r="C5" i="13" s="1"/>
  <c r="M25" i="11" l="1"/>
  <c r="S25" i="11"/>
  <c r="D5" i="13" s="1"/>
  <c r="T25" i="11"/>
  <c r="T27" i="11" s="1"/>
  <c r="E5" i="13" s="1"/>
  <c r="U25" i="11"/>
  <c r="U27" i="11" s="1"/>
  <c r="F5" i="13" s="1"/>
  <c r="V25" i="11"/>
  <c r="V27" i="11" s="1"/>
  <c r="G5" i="13" s="1"/>
  <c r="W25" i="11"/>
  <c r="W27" i="11" s="1"/>
  <c r="H5" i="13" s="1"/>
  <c r="X25" i="11"/>
  <c r="X27" i="11" s="1"/>
  <c r="I5" i="13" s="1"/>
  <c r="Y25" i="11"/>
  <c r="Y27" i="11" s="1"/>
  <c r="J5" i="13" s="1"/>
  <c r="Z25" i="11"/>
  <c r="K5" i="13" s="1"/>
  <c r="AA25" i="11"/>
  <c r="AA27" i="11" s="1"/>
  <c r="L5" i="13" s="1"/>
  <c r="Q25" i="11"/>
  <c r="Q27" i="11" s="1"/>
  <c r="B5" i="13" s="1"/>
  <c r="AB9" i="11"/>
  <c r="AB10" i="11"/>
  <c r="AB11" i="11"/>
  <c r="AB12" i="11"/>
  <c r="AB13" i="11"/>
  <c r="AB14" i="11"/>
  <c r="AB15" i="11"/>
  <c r="AB16" i="11"/>
  <c r="AB17" i="11"/>
  <c r="AB18" i="11"/>
  <c r="AB19" i="11"/>
  <c r="AB20" i="11"/>
  <c r="AB21" i="11"/>
  <c r="AB22" i="11"/>
  <c r="AB23" i="11"/>
  <c r="AB24" i="11"/>
  <c r="AF24" i="11" s="1"/>
  <c r="AG24" i="11" s="1"/>
  <c r="AB8" i="11"/>
  <c r="AF11" i="11" l="1"/>
  <c r="AG11" i="11" s="1"/>
  <c r="AF8" i="11"/>
  <c r="AG8" i="11" s="1"/>
  <c r="AB2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tc={5F855336-FAD2-4316-BDCE-4362351175DD}</author>
    <author>tc={97BCF6C6-2391-44C8-A478-21C1A4F11BF3}</author>
  </authors>
  <commentList>
    <comment ref="S28" authorId="0" shapeId="0" xr:uid="{5F855336-FAD2-4316-BDCE-4362351175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normaliza a 100%</t>
      </text>
    </comment>
    <comment ref="Z28" authorId="1" shapeId="0" xr:uid="{97BCF6C6-2391-44C8-A478-21C1A4F11BF3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normaliza a 100%</t>
      </text>
    </comment>
  </commentList>
</comments>
</file>

<file path=xl/sharedStrings.xml><?xml version="1.0" encoding="utf-8"?>
<sst xmlns="http://schemas.openxmlformats.org/spreadsheetml/2006/main" count="206" uniqueCount="170">
  <si>
    <t>FECHA DE INICIO</t>
  </si>
  <si>
    <t>FECHA FINAL</t>
  </si>
  <si>
    <t>FECHA DE EJECUCIÓN</t>
  </si>
  <si>
    <t>RECURSOS REQUERIDOS</t>
  </si>
  <si>
    <t>FÍSICOS Y HUMANOS</t>
  </si>
  <si>
    <t>OBJETIVO ESTRATÉGICO</t>
  </si>
  <si>
    <t>SI ES INVERSIÓN, NOMBRE DEL PROYECTO</t>
  </si>
  <si>
    <t>PRESUPUESTO ASIGNADO FUNCIONAMIENTO (EN PESOS)</t>
  </si>
  <si>
    <t>PRESUPUESTO ASIGNADO INVERSIÓN (EN PESOS)</t>
  </si>
  <si>
    <t>FINANCIEROS APORTADOS POR OTRAS ENTIDADES Y POR GESTIONAR (EN PESOS)</t>
  </si>
  <si>
    <t>META</t>
  </si>
  <si>
    <t>UNIDAD DE MEDIDA</t>
  </si>
  <si>
    <t>PERTENECE AL TABLERO DE LA MINISTRA</t>
  </si>
  <si>
    <t>DIMENSION O EJE MIPG</t>
  </si>
  <si>
    <t>PROGRAMA</t>
  </si>
  <si>
    <t xml:space="preserve"> INDICADOR DE PRODUCTO </t>
  </si>
  <si>
    <t xml:space="preserve">Direccionamiento estratégico y planeación </t>
  </si>
  <si>
    <t xml:space="preserve">ACTIVIDADES  </t>
  </si>
  <si>
    <t>Mejorar los resultados en lenguajes, ciencias y matemáticas, medidos por pruebas estandarizadas</t>
  </si>
  <si>
    <t>Brindar acceso con calidad a la educación superior</t>
  </si>
  <si>
    <t>Transformar y fortalecer la gestión y la cultura institucional</t>
  </si>
  <si>
    <t>ASISTENCIA A COMUNIDADES INDIGENAS A TRAVES DEL FONDO DE CREDITOS CONDONABLES ALVARO ULCUE - PNR REGION NACIONAL - ICETEX</t>
  </si>
  <si>
    <t>CREDITO EDUCATIVO PARA SOSTENIMIENTO DIRIGIDO A PROFESIONALES QUE CURSEN ESPECIALIZACIONES EN EL AREA DE SALUD -ICETEX.</t>
  </si>
  <si>
    <t>MEJORAMIENTO DE LA CALIDAD DE LA EDUCACION PREESCOLAR, BASICA Y MEDIA.</t>
  </si>
  <si>
    <t>ASISTENCIA TECNICA Y ASESORIA PARA EL FORTALECIMIENTO DE LOS PROCESOS DE PLANEACION, DESCENTRALIZACION Y REORGANIZACION DEL SECTOR EDUCATIVO.</t>
  </si>
  <si>
    <t>AMPLIACION DE LA COBERTURA EN LA EDUCACION SUPERIOR</t>
  </si>
  <si>
    <t>MEJORAMIENTO DE LA CALIDAD DE LA EDUCACION SUPERIOR NACIONAL</t>
  </si>
  <si>
    <t>MEJORAMIENTO EN INFRAESTRUCTURA Y DOTACION DE INSTITUCIONES DE EDUCACION BASICA Y MEDIA. LEY 21 DE 1982.</t>
  </si>
  <si>
    <t>IMPLANTACION DE UN PROGRAMA PARA LA TRANSFORMACION DE LA EDUCACION TECNICA Y TECNOLOGICA EN COLOMBIA</t>
  </si>
  <si>
    <t>MODERNIZAR EL SECTOR EDUCATIVO NACIONAL</t>
  </si>
  <si>
    <t>CREDITO DE TRANSFERENCIA DE TECNOLOGIA PARA PRODUCCION Y DISTRIBUCION DE CONTENIDOS EN EDUCACION BASICA Y SUPERIOR EN COLOMBIA</t>
  </si>
  <si>
    <t>FOMENTAR LA PERTINENCIA DE LA EDUCACION PREESCOLAR, BASICA Y MEDIA EN COLOMBIA</t>
  </si>
  <si>
    <t>FORTALECIMIENTO DE LA COBERTURA CON CALIDAD PARA EL SECTOR EDUCATIVO RURAL. FASE II - BANCO MUNDIAL. REGION NACIONAL</t>
  </si>
  <si>
    <t>ASISTENCIA A COMUNIDADES NEGRAS A TRAVES DE CREDITOS CONDONABLES PARA ESTUDIO DE PREGRADO Y POSTGRADO EN EL PAIS Y EN EL EXTERIOR -ICETEX</t>
  </si>
  <si>
    <t>IMPLANTACION APOYO A MEJORES BACHILLERES DEL PAIS ART 99 LEY 115 DE 1994 ANDRES BELLO -ICETEX.</t>
  </si>
  <si>
    <t>APOYO PARA EL FORTALECIMIENTO DEL CRÉDITO EDUCATIVO DEL ICETEX A NIVEL NACIONAL</t>
  </si>
  <si>
    <t>MEJORAMIENTO DE LA CALIDAD DE LA EDUCACION INICIAL PARA LA PRIMERA INFANCIA EN EL MARCO DE UNA ATENCION INTEGRAL EN COLOMBIA</t>
  </si>
  <si>
    <t>IMPLANTACIÓN ACCESO A LA EDUCACIÓN SUPERIOR EN COLOMBIA A TRAVÉS DE LAS DIFERENTES LINEAS DE CRÉDITO EDUCATIVO DEL ICETEX NACIONAL</t>
  </si>
  <si>
    <t>ASESORIA A LAS SECRETARIAS DE EDUCACIÓN CERTIFICADAS E INSTITUCIONES DE EDUCACIÓN PARA EL TRABAJO EN LA APLICACIÓN DE ESTÁNDARES DE CALIDAD DE PROGRAMAS E INSTITUCIONES EN COLOMBIA</t>
  </si>
  <si>
    <t>FORTALECIMIENTO DEL MODELO DE GESTIÓN EN LOS DIFERENTES NIVELES DEL SISTEMA EDUCATIVO EN COLOMBIA</t>
  </si>
  <si>
    <t>MEJORAMIENTO DE LAS OPORTUNIDADES Y REALIZACIONES EN ACCESO Y PERMANENCIA PARA DISMINUIR LAS BRECHAS ENTRE ZONAS RURAL-URBANA, POBLACIONES VULNERABLES Y DIVERSAS Y POR REGIONES. NACIONAL</t>
  </si>
  <si>
    <t>IMPLEMENTACIÓN DEL FONDO PARA EL ACCESO Y LA PERMANENCIA DE LA POBLACIÓN VÍCTIMA EN EDUCACIÓN SUPERIOR EN COLOMBIA</t>
  </si>
  <si>
    <t>APOYO PARA EL FORTALECIMIENTO DE LA CALIDAD DOCENTE - ICETEX NACIONAL</t>
  </si>
  <si>
    <t>APOYO A LA PERMANENCIA Y LA CALIDAD DE LOS ESTUDIANTES DE EDUCACIÓN SUPERIOR - ICETEX NACIONAL</t>
  </si>
  <si>
    <t>ASISTENCIA TÉCNICA A LAS ENTIDADES TERRITORIALES PARA EL ACCESO Y LA PERMANENCIA DE LOS ESTUDIANTES Y ADULTOS VÍCTIMAS DE LA VIOLENCIA EN COLOMBIA</t>
  </si>
  <si>
    <t>FORTALECIMIENTO DE LA EDUCACIÓN MEDIA Y TRÁNSITO A LA EDUCACIÓN TERCIARIA EN COLOMBIA</t>
  </si>
  <si>
    <t>IMPLEMENTACIÓN DEL PROGRAMA DE ALIMENTACIÓN ESCOLAR EN COLOMBIA</t>
  </si>
  <si>
    <t>MEJORAMIENTO DE LA EFICIENCIA Y EFICACIA DEL SISTEMA DE ASEGURAMIENTO DE LA CALIDAD DE LA EDUCACION SUPERIOR Y DE LA ETDH EN COLOMBIA</t>
  </si>
  <si>
    <t>FORTALECIMIENTO DE LA POLÍTICA PÚBLICA DE EDUCACIÓN INICIAL EN COLOMBIA</t>
  </si>
  <si>
    <t>CONSTRUCCIÓN AMPLIACIÓN, MEJORAMIENTO Y DOTACIÓN DE INFRAESTRUCTURA EDUCATIVA EN NIVELES DE PREESCOLAR, BASICA Y MEDIA A NIVEL NACIONAL</t>
  </si>
  <si>
    <t>FORTALECIMIENTO DE LA GESTIÓN SECTORIAL Y LA CAPACIDAD INSTITUCIONAL EN COLOMBIA</t>
  </si>
  <si>
    <t>APOYO PARA FOMENTAR EL ACCESO CON CALIDAD A LA EDUCACIÓN SUPERIOR A TRAVES DE INCENTIVOS A LA DEMANDA EN COLOMBIA</t>
  </si>
  <si>
    <t>FORTALECIMIENTO PARA EL ACCESO Y LA PERMANENCIA EN LA EDUCACIÓN SUPERIOR CON CALIDAD EN COLOMBIA</t>
  </si>
  <si>
    <t>ASISTENCIA Y ASESORÍA PARA LA DESCENTRALIZACIÓN, REORGANIZACIÓN Y APLICACIÓN DEL ENFOQUE DIFERENCIAL EN EL SECTOR EDUCATIVO NACIONAL</t>
  </si>
  <si>
    <t>ACCESO CON PERMANENCIA EN LA EDUCACION PREESCOLAR, BÁSICA Y MEDIA PARA LOS NIÑOS, NIÑAS ADOLESCENTES, JOVENES Y ADULTOS VÍCTIMAS DEL CONFLICTO, EN SITUACIONES DE RIESGO Y/O EMERGENCIA</t>
  </si>
  <si>
    <t>FORTALECIMIENTO DE LA PLANEACIÓN, SISTEMAS DE INFORMACIÓN, SEGUIMIENTO, ASIGNACIÓN PRESUPUESTAL E INVESTIGACIÓN PARA EL SECTOR EDUCATIV NACIONAL</t>
  </si>
  <si>
    <t>IMPLEMENTACIÓN DE ESTRATEGIAS DE ACCESO Y PERMANENCIA EN LA EDUCACIÓN PREESCOLAR, BÁSICA Y MEDIA PARA LA POBLACIÓN VULNERABLE A NIVEL NACIONAL</t>
  </si>
  <si>
    <t>Presupuesto de Funcionamiento</t>
  </si>
  <si>
    <t>Gestión con valores para Resultados</t>
  </si>
  <si>
    <t xml:space="preserve">Evaluación de Resultados </t>
  </si>
  <si>
    <t xml:space="preserve">Talento Humano </t>
  </si>
  <si>
    <t xml:space="preserve">Información y Comunicación </t>
  </si>
  <si>
    <t xml:space="preserve">Gestión del Conocimiento y la Innovación </t>
  </si>
  <si>
    <t>Control Interno</t>
  </si>
  <si>
    <t xml:space="preserve">%
Proyectado </t>
  </si>
  <si>
    <t>Indicador de Producto</t>
  </si>
  <si>
    <t>Unidad de Medida</t>
  </si>
  <si>
    <t>Meta</t>
  </si>
  <si>
    <t>Actividades</t>
  </si>
  <si>
    <t>Fecha de Ejecución</t>
  </si>
  <si>
    <t>Inicio
DD/MM/AAAA</t>
  </si>
  <si>
    <t>Final DD/MM/AAAA</t>
  </si>
  <si>
    <t>Otro</t>
  </si>
  <si>
    <t>I TRIMESTRE</t>
  </si>
  <si>
    <t>II TRIMESTRE</t>
  </si>
  <si>
    <t>III TRIMESTRE</t>
  </si>
  <si>
    <t>IV TRIMESTRE</t>
  </si>
  <si>
    <t>Programación Actividades</t>
  </si>
  <si>
    <t>Porcentaje</t>
  </si>
  <si>
    <t>Número</t>
  </si>
  <si>
    <t>Estrategia de despliegue diseñada</t>
  </si>
  <si>
    <t>Encuesta de satisfacción aplicada</t>
  </si>
  <si>
    <t>Diseñar y aplicar encuesta de satisfacción para el cliente de procesos y servicios internos</t>
  </si>
  <si>
    <t>Objetivo Transformacional</t>
  </si>
  <si>
    <t>Objetivo Estratégico</t>
  </si>
  <si>
    <t>Objetivos tácticos</t>
  </si>
  <si>
    <t>Formula del Indicador</t>
  </si>
  <si>
    <t>Reponsable</t>
  </si>
  <si>
    <r>
      <t xml:space="preserve">Mejorar la gestión y el desempeño del Ecosistema Sectorial en </t>
    </r>
    <r>
      <rPr>
        <b/>
        <sz val="12"/>
        <rFont val="Calibri"/>
        <family val="2"/>
        <scheme val="minor"/>
      </rPr>
      <t>calidad del servicio y transparencia</t>
    </r>
    <r>
      <rPr>
        <sz val="12"/>
        <rFont val="Calibri"/>
        <family val="2"/>
        <scheme val="minor"/>
      </rPr>
      <t xml:space="preserve">, con un proceso de </t>
    </r>
    <r>
      <rPr>
        <b/>
        <sz val="12"/>
        <rFont val="Calibri"/>
        <family val="2"/>
        <scheme val="minor"/>
      </rPr>
      <t>transformación cultural</t>
    </r>
    <r>
      <rPr>
        <sz val="12"/>
        <rFont val="Calibri"/>
        <family val="2"/>
        <scheme val="minor"/>
      </rPr>
      <t xml:space="preserve"> que  articule las dimensiones y los componentes de la </t>
    </r>
    <r>
      <rPr>
        <b/>
        <sz val="12"/>
        <rFont val="Calibri"/>
        <family val="2"/>
        <scheme val="minor"/>
      </rPr>
      <t>gestión estratégica y operativa.</t>
    </r>
  </si>
  <si>
    <t>Ubicar al sector entre lo tres primeros lugares en los resultados de la evaluación del desempeño institucional y sectorial que el Departamento Administrativo de la Función Pública mide anualmente, a través del  Formulario Único de Reporte de Avances de la Gestión (FURAG), con base en el Modelo Integrado de Gestión y planeación MIPG</t>
  </si>
  <si>
    <t>Identificar y diseñar el plan de intervención integral de las políticas de gestión y desempeño que se encuentran en el grupo 1</t>
  </si>
  <si>
    <t>Ejecutar plan de intervención integral de las políticas de gestión y desempeño que se encuentran en el grupo 1</t>
  </si>
  <si>
    <t>Presentar ante Comité de Gestión y Desempeño Sectorial, avances del plan de intervención integral de las políticas de gestión y desempeño que se encuentran en el grupo 1</t>
  </si>
  <si>
    <t>Plan de intervención integral aprobado por el Comité de Gestión y Desempeño Institucional</t>
  </si>
  <si>
    <t>Plan de intervención ejecutado</t>
  </si>
  <si>
    <t>Informe de avance de plan de intervención integral en Comité de Gestión y Desempeño Sectorial</t>
  </si>
  <si>
    <t>Número de informes presentados a Comité</t>
  </si>
  <si>
    <t>Número de actividades ejecutadas / número de actividades  planeadas</t>
  </si>
  <si>
    <t>1 Plan de intervención aprobado</t>
  </si>
  <si>
    <t>Número de directivos participantes / Número de directivos proyectados</t>
  </si>
  <si>
    <t>1 Estrategia de despliegue diseñada</t>
  </si>
  <si>
    <t>Porcentaje de servidores nuevos formados en curso de MIPG</t>
  </si>
  <si>
    <t>Número de servidores participantes / Número de servidores proyectados</t>
  </si>
  <si>
    <t>Porcentaje de participación de jefes en el curso</t>
  </si>
  <si>
    <t>Número de jefes participantes / Número de jefes proyectados</t>
  </si>
  <si>
    <t>Participación de los jefes de planeación y de talento humano de las entidades, en los encuentros de transformación cultural del sector</t>
  </si>
  <si>
    <t>1 Informe de encuesta de satisfacción socializado</t>
  </si>
  <si>
    <t xml:space="preserve">Documento de lección aprendida en la implementación de políticas de gestión y desempeño </t>
  </si>
  <si>
    <t>EAV</t>
  </si>
  <si>
    <t>Diseñar estrategias transversales para el sector que apalanquen el proceso de transformación cultural y las políticas del grupo 2</t>
  </si>
  <si>
    <t>Alinear a la alta dirección de cada entidad e entorno al Plan Nacional de Desarrollo y a los planes estratégicos del Ministerio y del Sector</t>
  </si>
  <si>
    <t>Participación de servidores nuevos de las entidades, en el curso de MIPG de la Función Pública</t>
  </si>
  <si>
    <t xml:space="preserve">Incorporar y ejecutar al menos una acción de transformación cultural, según recomendaciones de la mesa técnica de transformación cultural </t>
  </si>
  <si>
    <t xml:space="preserve">Aplicar una metodología de análisis integral del servicio (service blueprint) en un proceso de la entidad </t>
  </si>
  <si>
    <t>Mejorar un proceso a partir de los resultados del análisis integral del servicio (service blueprint)</t>
  </si>
  <si>
    <t>Proceso mejorado</t>
  </si>
  <si>
    <t>1 proceso con mejora</t>
  </si>
  <si>
    <t>Presentar a la alta dirección una propuesta de mejora organizacional a partir del análisis de las PQRS</t>
  </si>
  <si>
    <t>Participar en los ejercicios de identificación de riesgos de corrupción del sector.</t>
  </si>
  <si>
    <t>Número de ejercicios en los que se participó / Número de ejercicios convocados</t>
  </si>
  <si>
    <t>Identificar y documentar una lección aprendida sobre la implementación de políticas de gestión y desempeño que se encuentren en el grupo 3</t>
  </si>
  <si>
    <t>Movilizar las políticas de gestión y desempeño clasificadas en el grupo 1 según sus resultados, al grupo 2 mediante procesos de intervención integral</t>
  </si>
  <si>
    <t>Participación de los directivos en estrategia de despliegue del Plan Nacional de Desarrollo</t>
  </si>
  <si>
    <t>Diseñar estrategia de despliegue de los planes estratégicos (incluyendo el DNP) entre toda la entidad</t>
  </si>
  <si>
    <t>Conformación de mesa técnica para transformación cultural en cada entidad acorde con los lineamientos del sector</t>
  </si>
  <si>
    <t>Mesa técnica de transformación cultural conformada</t>
  </si>
  <si>
    <t>1 Mesa técnica de transformación cultural conformada</t>
  </si>
  <si>
    <t>Implementar las decisiones de la alta dirección con relación a las propuestas de mejora presentadas a partir del análisis de las PQRS</t>
  </si>
  <si>
    <t>Movilizar las políticas de gestión y desempeño clasificadas en el grupo 3 según sus resultados, al grupo 4 mediante aplican el ciclo completo de la gestión de conocimiento</t>
  </si>
  <si>
    <t>1 Propuesta de mejora presentada y  aprobada</t>
  </si>
  <si>
    <t>Propuesta de mejora presentada y aprobada</t>
  </si>
  <si>
    <t xml:space="preserve">Presentar un informe de las decisiones de la alta dirección con relación a los informes las PQRS y sus avances </t>
  </si>
  <si>
    <t>Informe de avance de la implementación de las decisiones tomadas  presentado en Comité de Gestión y Desempeño Sectorial</t>
  </si>
  <si>
    <t>1 informe presentado a Comité</t>
  </si>
  <si>
    <t>Mayor a 85%</t>
  </si>
  <si>
    <t>Mayor a 95%</t>
  </si>
  <si>
    <t>Mayor o igual a 80</t>
  </si>
  <si>
    <t>Número de actividades ejecutadas / Número de actividades planeadas</t>
  </si>
  <si>
    <t xml:space="preserve">Porcentaje de ejecución de la acción de transformación cultural </t>
  </si>
  <si>
    <t>Porcentaje de avance en la aplicación de la Metodología de análisis integral</t>
  </si>
  <si>
    <t>Porcentaje de implementación de la mejora</t>
  </si>
  <si>
    <t>Seguimiento Plan de Acción del Sector Administrativo 2019</t>
  </si>
  <si>
    <t>EAV que tengan políticas de gestión y desempeño en el Grupo_1</t>
  </si>
  <si>
    <t>EAV que tengan políticas de gestión y desempeño en el Grupo_ 3</t>
  </si>
  <si>
    <t>1 documento de lección aprendida en la implementación de políticas de gestión y desempeño que se encuentre en el Grupo 3</t>
  </si>
  <si>
    <t xml:space="preserve">Cumplimiento del indicador % (Acumulado)           </t>
  </si>
  <si>
    <t>MEN</t>
  </si>
  <si>
    <t>ICFES</t>
  </si>
  <si>
    <t>ICETEX</t>
  </si>
  <si>
    <t>INCI</t>
  </si>
  <si>
    <t>INSOR</t>
  </si>
  <si>
    <t>FODESEP</t>
  </si>
  <si>
    <t>INTENALCO</t>
  </si>
  <si>
    <t>ETITC</t>
  </si>
  <si>
    <t>INFOTEP SAN ANDRES</t>
  </si>
  <si>
    <t>INFOTEP SAN JUAN DEL CESAR</t>
  </si>
  <si>
    <t>ITFIT</t>
  </si>
  <si>
    <t>Promedio por Entidad</t>
  </si>
  <si>
    <t>Promedio por Meta</t>
  </si>
  <si>
    <t>Porcentaje de participación en los ejercicios de identificación de riesgos de corrupción</t>
  </si>
  <si>
    <t>PROMEDIO PROYECTADO MOVILIZACIÓN POLÍTICAS DE LOS GRUPOS</t>
  </si>
  <si>
    <t>PROMEDIO EJECUTADO MOVILIZACIÓN POLÍTICAS DE LOS GRUPOS</t>
  </si>
  <si>
    <t>GRUPO No. 1</t>
  </si>
  <si>
    <t>PORCENTAJE DE CUMPLIMIENTO DE LA MOVILIZACIÓN POLÍTICAS DE LOS GRUPOS</t>
  </si>
  <si>
    <t>GRUPO No. 2</t>
  </si>
  <si>
    <t>Grupo 1</t>
  </si>
  <si>
    <t>Grupo 2</t>
  </si>
  <si>
    <t>Grupo 3</t>
  </si>
  <si>
    <t>Cumplimiento del indicador %</t>
  </si>
  <si>
    <t xml:space="preserve">Avance Políticas diferentes Grupos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</si>
</sst>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$&quot;\ * #,##0.00_ ;_ &quot;$&quot;\ * \-#,##0.00_ ;_ &quot;$&quot;\ * &quot;-&quot;??_ ;_ @_ "/>
    <numFmt numFmtId="165" formatCode="_ * #,##0.00_ ;_ * \-#,##0.00_ ;_ * &quot;-&quot;??_ ;_ @_ "/>
  </numFmts>
  <fonts count="19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sz val="36"/>
      <name val="Calibri"/>
      <family val="2"/>
      <scheme val="minor"/>
    </font>
    <font>
      <b/>
      <sz val="28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8"/>
      <name val="Calibri"/>
      <family val="2"/>
      <scheme val="minor"/>
    </font>
    <font>
      <sz val="14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6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2">
    <xf numFmtId="0" fontId="0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7">
    <xf numFmtId="0" fontId="0" fillId="0" borderId="0" xfId="0"/>
    <xf numFmtId="3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/>
    <xf numFmtId="0" fontId="4" fillId="5" borderId="0" xfId="0" applyFont="1" applyFill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2" fillId="7" borderId="0" xfId="0" applyFont="1" applyFill="1" applyAlignment="1">
      <alignment vertical="center"/>
    </xf>
    <xf numFmtId="14" fontId="5" fillId="0" borderId="7" xfId="0" applyNumberFormat="1" applyFont="1" applyBorder="1" applyAlignment="1">
      <alignment horizontal="center" vertical="center"/>
    </xf>
    <xf numFmtId="9" fontId="5" fillId="4" borderId="7" xfId="7" applyFont="1" applyFill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 wrapText="1"/>
    </xf>
    <xf numFmtId="1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9" fillId="0" borderId="0" xfId="0" applyFont="1"/>
    <xf numFmtId="0" fontId="5" fillId="4" borderId="0" xfId="0" applyFont="1" applyFill="1"/>
    <xf numFmtId="0" fontId="5" fillId="4" borderId="0" xfId="0" applyFont="1" applyFill="1" applyAlignment="1">
      <alignment horizontal="center" vertical="center"/>
    </xf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9" fontId="8" fillId="9" borderId="7" xfId="11" applyFont="1" applyFill="1" applyBorder="1" applyAlignment="1">
      <alignment horizontal="center" vertical="center" wrapText="1" readingOrder="1"/>
    </xf>
    <xf numFmtId="9" fontId="5" fillId="0" borderId="0" xfId="0" applyNumberFormat="1" applyFont="1"/>
    <xf numFmtId="9" fontId="8" fillId="8" borderId="7" xfId="7" applyFont="1" applyFill="1" applyBorder="1" applyAlignment="1">
      <alignment horizontal="center" vertical="center"/>
    </xf>
    <xf numFmtId="9" fontId="11" fillId="9" borderId="7" xfId="7" applyNumberFormat="1" applyFont="1" applyFill="1" applyBorder="1" applyAlignment="1">
      <alignment horizontal="center" vertical="center"/>
    </xf>
    <xf numFmtId="9" fontId="12" fillId="8" borderId="7" xfId="11" applyFont="1" applyFill="1" applyBorder="1" applyAlignment="1">
      <alignment horizontal="center" vertical="center" wrapText="1" readingOrder="1"/>
    </xf>
    <xf numFmtId="9" fontId="8" fillId="8" borderId="7" xfId="11" applyFont="1" applyFill="1" applyBorder="1" applyAlignment="1">
      <alignment horizontal="center" vertical="center" wrapText="1" readingOrder="1"/>
    </xf>
    <xf numFmtId="9" fontId="8" fillId="9" borderId="7" xfId="7" applyNumberFormat="1" applyFont="1" applyFill="1" applyBorder="1" applyAlignment="1">
      <alignment horizontal="center" vertical="center"/>
    </xf>
    <xf numFmtId="9" fontId="8" fillId="8" borderId="7" xfId="7" applyNumberFormat="1" applyFont="1" applyFill="1" applyBorder="1" applyAlignment="1">
      <alignment horizontal="center" vertical="center"/>
    </xf>
    <xf numFmtId="10" fontId="8" fillId="0" borderId="0" xfId="7" applyNumberFormat="1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horizontal="center" vertical="center"/>
    </xf>
    <xf numFmtId="9" fontId="15" fillId="11" borderId="7" xfId="7" applyNumberFormat="1" applyFont="1" applyFill="1" applyBorder="1" applyAlignment="1">
      <alignment horizontal="center" vertical="center"/>
    </xf>
    <xf numFmtId="9" fontId="5" fillId="10" borderId="7" xfId="11" applyFont="1" applyFill="1" applyBorder="1" applyAlignment="1">
      <alignment horizontal="center" vertical="top"/>
    </xf>
    <xf numFmtId="9" fontId="5" fillId="0" borderId="7" xfId="11" applyFont="1" applyBorder="1" applyAlignment="1">
      <alignment horizontal="center" vertical="top"/>
    </xf>
    <xf numFmtId="9" fontId="5" fillId="0" borderId="7" xfId="11" applyFont="1" applyFill="1" applyBorder="1" applyAlignment="1">
      <alignment horizontal="center" vertical="top"/>
    </xf>
    <xf numFmtId="9" fontId="12" fillId="8" borderId="7" xfId="11" applyFont="1" applyFill="1" applyBorder="1" applyAlignment="1">
      <alignment horizontal="center" vertical="top"/>
    </xf>
    <xf numFmtId="9" fontId="6" fillId="12" borderId="0" xfId="7" applyFont="1" applyFill="1" applyAlignment="1">
      <alignment horizontal="center" vertical="center"/>
    </xf>
    <xf numFmtId="9" fontId="12" fillId="9" borderId="7" xfId="11" applyFont="1" applyFill="1" applyBorder="1" applyAlignment="1">
      <alignment horizontal="center" vertical="center" wrapText="1" readingOrder="1"/>
    </xf>
    <xf numFmtId="0" fontId="16" fillId="9" borderId="7" xfId="0" applyFont="1" applyFill="1" applyBorder="1" applyAlignment="1">
      <alignment horizontal="center" vertical="center" textRotation="90"/>
    </xf>
    <xf numFmtId="9" fontId="17" fillId="15" borderId="7" xfId="0" applyNumberFormat="1" applyFont="1" applyFill="1" applyBorder="1" applyAlignment="1">
      <alignment horizontal="center" vertical="center"/>
    </xf>
    <xf numFmtId="9" fontId="17" fillId="15" borderId="7" xfId="7" applyFont="1" applyFill="1" applyBorder="1" applyAlignment="1">
      <alignment horizontal="center" vertical="center"/>
    </xf>
    <xf numFmtId="0" fontId="5" fillId="0" borderId="0" xfId="0" applyFont="1" applyFill="1"/>
    <xf numFmtId="49" fontId="6" fillId="15" borderId="7" xfId="0" applyNumberFormat="1" applyFont="1" applyFill="1" applyBorder="1" applyAlignment="1">
      <alignment horizontal="center" vertical="center"/>
    </xf>
    <xf numFmtId="9" fontId="17" fillId="14" borderId="12" xfId="7" applyNumberFormat="1" applyFont="1" applyFill="1" applyBorder="1" applyAlignment="1">
      <alignment horizontal="center" vertical="center"/>
    </xf>
    <xf numFmtId="9" fontId="17" fillId="14" borderId="13" xfId="7" applyNumberFormat="1" applyFont="1" applyFill="1" applyBorder="1" applyAlignment="1">
      <alignment horizontal="center" vertical="center"/>
    </xf>
    <xf numFmtId="9" fontId="17" fillId="14" borderId="11" xfId="7" applyNumberFormat="1" applyFont="1" applyFill="1" applyBorder="1" applyAlignment="1">
      <alignment horizontal="center" vertical="center"/>
    </xf>
    <xf numFmtId="9" fontId="16" fillId="9" borderId="12" xfId="11" applyFont="1" applyFill="1" applyBorder="1" applyAlignment="1">
      <alignment horizontal="center" vertical="center" textRotation="90" wrapText="1" readingOrder="1"/>
    </xf>
    <xf numFmtId="9" fontId="16" fillId="9" borderId="13" xfId="11" applyFont="1" applyFill="1" applyBorder="1" applyAlignment="1">
      <alignment horizontal="center" vertical="center" textRotation="90" wrapText="1" readingOrder="1"/>
    </xf>
    <xf numFmtId="9" fontId="16" fillId="9" borderId="11" xfId="11" applyFont="1" applyFill="1" applyBorder="1" applyAlignment="1">
      <alignment horizontal="center" vertical="center" textRotation="90" wrapText="1" readingOrder="1"/>
    </xf>
    <xf numFmtId="9" fontId="17" fillId="13" borderId="12" xfId="0" applyNumberFormat="1" applyFont="1" applyFill="1" applyBorder="1" applyAlignment="1">
      <alignment horizontal="center" vertical="center"/>
    </xf>
    <xf numFmtId="0" fontId="17" fillId="13" borderId="13" xfId="0" applyFont="1" applyFill="1" applyBorder="1" applyAlignment="1">
      <alignment horizontal="center" vertical="center"/>
    </xf>
    <xf numFmtId="0" fontId="17" fillId="13" borderId="11" xfId="0" applyFont="1" applyFill="1" applyBorder="1" applyAlignment="1">
      <alignment horizontal="center" vertical="center"/>
    </xf>
    <xf numFmtId="9" fontId="17" fillId="13" borderId="12" xfId="7" applyFont="1" applyFill="1" applyBorder="1" applyAlignment="1">
      <alignment horizontal="center" vertical="center"/>
    </xf>
    <xf numFmtId="9" fontId="17" fillId="13" borderId="13" xfId="7" applyFont="1" applyFill="1" applyBorder="1" applyAlignment="1">
      <alignment horizontal="center" vertical="center"/>
    </xf>
    <xf numFmtId="9" fontId="17" fillId="13" borderId="11" xfId="7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/>
    </xf>
    <xf numFmtId="0" fontId="10" fillId="9" borderId="0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/>
    </xf>
    <xf numFmtId="14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18" fillId="9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9" fontId="8" fillId="8" borderId="7" xfId="7" applyNumberFormat="1" applyFont="1" applyFill="1" applyBorder="1" applyAlignment="1">
      <alignment horizontal="center" vertical="top"/>
    </xf>
  </cellXfs>
  <cellStyles count="12">
    <cellStyle name="Millares 2" xfId="1" xr:uid="{00000000-0005-0000-0000-000000000000}"/>
    <cellStyle name="Millares 2 2" xfId="8" xr:uid="{00000000-0005-0000-0000-000001000000}"/>
    <cellStyle name="Moneda 2" xfId="2" xr:uid="{00000000-0005-0000-0000-000002000000}"/>
    <cellStyle name="Moneda 2 2" xfId="9" xr:uid="{00000000-0005-0000-0000-000003000000}"/>
    <cellStyle name="Normal" xfId="0" builtinId="0"/>
    <cellStyle name="Normal 2" xfId="3" xr:uid="{00000000-0005-0000-0000-000005000000}"/>
    <cellStyle name="Normal 3" xfId="6" xr:uid="{00000000-0005-0000-0000-000006000000}"/>
    <cellStyle name="Porcentaje" xfId="7" builtinId="5"/>
    <cellStyle name="Porcentaje 2" xfId="11" xr:uid="{00000000-0005-0000-0000-000008000000}"/>
    <cellStyle name="Porcentual 2" xfId="4" xr:uid="{00000000-0005-0000-0000-000009000000}"/>
    <cellStyle name="Porcentual 2 2" xfId="10" xr:uid="{00000000-0005-0000-0000-00000A000000}"/>
    <cellStyle name="Porcentual 3" xfId="5" xr:uid="{00000000-0005-0000-0000-00000B000000}"/>
  </cellStyles>
  <dxfs count="0"/>
  <tableStyles count="0" defaultTableStyle="TableStyleMedium9" defaultPivotStyle="PivotStyleLight16"/>
  <colors>
    <mruColors>
      <color rgb="FF003399"/>
      <color rgb="FF0033CC"/>
      <color rgb="FF3366CC"/>
      <color rgb="FF008080"/>
      <color rgb="FF0099CC"/>
      <color rgb="FFFF66CC"/>
      <color rgb="FF862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003399"/>
                </a:solidFill>
                <a:latin typeface="+mn-lt"/>
                <a:ea typeface="+mn-ea"/>
                <a:cs typeface="+mn-cs"/>
              </a:defRPr>
            </a:pPr>
            <a:r>
              <a:rPr lang="es-CO" sz="1800" b="1" i="0" baseline="0">
                <a:solidFill>
                  <a:srgbClr val="003399"/>
                </a:solidFill>
                <a:effectLst/>
              </a:rPr>
              <a:t>Plan de Acción del Sector Administrativo 2019 - Porcentaje de Cumplimiento - Seguimiento 2do Trimestre 2019</a:t>
            </a:r>
            <a:endParaRPr lang="es-CO">
              <a:solidFill>
                <a:srgbClr val="003399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003399"/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'Gráficas 2do trimestre 2019'!$Q$5</c:f>
              <c:strCache>
                <c:ptCount val="1"/>
                <c:pt idx="0">
                  <c:v>Promedio por Meta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metal">
              <a:bevelT w="101600" prst="riblet"/>
            </a:sp3d>
          </c:spPr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1-F627-4A40-9F6E-CF54C627446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hree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3-F627-4A40-9F6E-CF54C627446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cene3d>
                <a:camera prst="orthographicFront"/>
                <a:lightRig rig="twoPt" dir="t"/>
              </a:scene3d>
              <a:sp3d prstMaterial="metal">
                <a:bevelT w="101600" prst="riblet"/>
              </a:sp3d>
            </c:spPr>
            <c:extLst>
              <c:ext xmlns:c16="http://schemas.microsoft.com/office/drawing/2014/chart" uri="{C3380CC4-5D6E-409C-BE32-E72D297353CC}">
                <c16:uniqueId val="{00000001-5822-4A7E-BE49-48F6C497C81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.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'Gráficas 2do trimestre 2019'!$P$6:$P$8</c:f>
              <c:strCache>
                <c:ptCount val="3"/>
                <c:pt idx="0">
                  <c:v>Grupo 1</c:v>
                </c:pt>
                <c:pt idx="1">
                  <c:v>Grupo 2</c:v>
                </c:pt>
                <c:pt idx="2">
                  <c:v>Grupo 3</c:v>
                </c:pt>
              </c:strCache>
            </c:strRef>
          </c:cat>
          <c:val>
            <c:numRef>
              <c:f>'Gráficas 2do trimestre 2019'!$Q$6:$Q$8</c:f>
              <c:numCache>
                <c:formatCode>0%</c:formatCode>
                <c:ptCount val="3"/>
                <c:pt idx="0">
                  <c:v>0.91</c:v>
                </c:pt>
                <c:pt idx="1">
                  <c:v>0.93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22-4A7E-BE49-48F6C497C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 dir="row">_xlchart.v1.0</cx:f>
      </cx:strDim>
      <cx:numDim type="val">
        <cx:f dir="row">_xlchart.v1.1</cx:f>
      </cx:numDim>
    </cx:data>
  </cx:chartData>
  <cx:chart>
    <cx:title pos="t" align="ctr" overlay="0">
      <cx:tx>
        <cx:txData>
          <cx:v>Plan de Acción del Sector Administrativo 2019 - Porcentaje de Cumplimiento - Seguimiento 2do Trimestre 2019</cx:v>
        </cx:txData>
      </cx:tx>
      <cx:txPr>
        <a:bodyPr vertOverflow="overflow" horzOverflow="overflow" wrap="square" lIns="0" tIns="0" rIns="0" bIns="0"/>
        <a:lstStyle/>
        <a:p>
          <a:pPr algn="ctr" rtl="0">
            <a:defRPr sz="2000" b="1">
              <a:solidFill>
                <a:srgbClr val="595959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defRPr>
          </a:pPr>
          <a:r>
            <a:rPr lang="es-CO" sz="2000" b="1">
              <a:solidFill>
                <a:srgbClr val="003399"/>
              </a:solidFill>
            </a:rPr>
            <a:t>Plan de Acción del Sector Administrativo 2019 - Porcentaje de Cumplimiento - Seguimiento 2do Trimestre 2019</a:t>
          </a:r>
        </a:p>
      </cx:txPr>
    </cx:title>
    <cx:plotArea>
      <cx:plotAreaRegion>
        <cx:plotSurface>
          <cx:spPr>
            <a:gradFill>
              <a:gsLst>
                <a:gs pos="0">
                  <a:schemeClr val="accent1">
                    <a:lumMod val="5000"/>
                    <a:lumOff val="95000"/>
                  </a:schemeClr>
                </a:gs>
                <a:gs pos="74000">
                  <a:schemeClr val="accent1">
                    <a:lumMod val="45000"/>
                    <a:lumOff val="55000"/>
                  </a:schemeClr>
                </a:gs>
                <a:gs pos="83000">
                  <a:schemeClr val="accent1">
                    <a:lumMod val="45000"/>
                    <a:lumOff val="55000"/>
                  </a:schemeClr>
                </a:gs>
                <a:gs pos="100000">
                  <a:schemeClr val="accent1">
                    <a:lumMod val="30000"/>
                    <a:lumOff val="70000"/>
                  </a:schemeClr>
                </a:gs>
              </a:gsLst>
              <a:lin ang="5400000" scaled="1"/>
            </a:gradFill>
          </cx:spPr>
        </cx:plotSurface>
        <cx:series layoutId="clusteredColumn" uniqueId="{820CF215-9915-449A-8DE1-79C96CB3C167}">
          <cx:spPr>
            <a:gradFill flip="none" rotWithShape="1">
              <a:gsLst>
                <a:gs pos="0">
                  <a:schemeClr val="accent1">
                    <a:lumMod val="67000"/>
                  </a:schemeClr>
                </a:gs>
                <a:gs pos="48000">
                  <a:schemeClr val="accent1">
                    <a:lumMod val="97000"/>
                    <a:lumOff val="3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0" scaled="1"/>
              <a:tileRect/>
            </a:gradFill>
          </cx:spPr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400" b="1">
                    <a:solidFill>
                      <a:sysClr val="windowText" lastClr="000000"/>
                    </a:solidFill>
                  </a:defRPr>
                </a:pPr>
                <a:endParaRPr lang="es-ES" sz="1400" b="1" i="0" u="none" strike="noStrike" baseline="0">
                  <a:solidFill>
                    <a:sysClr val="windowText" lastClr="000000"/>
                  </a:solidFill>
                  <a:latin typeface="Calibri" panose="020F0502020204030204"/>
                </a:endParaRPr>
              </a:p>
            </cx:txPr>
          </cx:dataLabels>
          <cx:dataId val="0"/>
          <cx:layoutPr>
            <cx:aggregation/>
          </cx:layoutPr>
          <cx:axisId val="1"/>
        </cx:series>
        <cx:series layoutId="paretoLine" ownerIdx="0" uniqueId="{551DE70B-6816-4007-81BE-9F41F49854DB}">
          <cx:axisId val="2"/>
        </cx:series>
      </cx:plotAreaRegion>
      <cx:axis id="0">
        <cx:catScaling gapWidth="0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00339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>
              <a:solidFill>
                <a:srgbClr val="003399"/>
              </a:solidFill>
            </a:endParaRPr>
          </a:p>
        </cx:txPr>
      </cx:axis>
      <cx:axis id="1">
        <cx:valScaling/>
        <cx:majorGridlines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  <cx:axis id="2" hidden="1">
        <cx:valScaling max="1" min="0"/>
        <cx:units unit="percentage"/>
        <cx:tickLabels/>
        <cx:txPr>
          <a:bodyPr vertOverflow="overflow" horzOverflow="overflow" wrap="square" lIns="0" tIns="0" rIns="0" bIns="0"/>
          <a:lstStyle/>
          <a:p>
            <a:pPr algn="ctr" rtl="0">
              <a:defRPr sz="1200" b="1">
                <a:solidFill>
                  <a:srgbClr val="595959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es-CO" sz="1200" b="1"/>
          </a:p>
        </cx:txPr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151065</xdr:colOff>
      <xdr:row>0</xdr:row>
      <xdr:rowOff>119217</xdr:rowOff>
    </xdr:from>
    <xdr:to>
      <xdr:col>4</xdr:col>
      <xdr:colOff>1539480</xdr:colOff>
      <xdr:row>1</xdr:row>
      <xdr:rowOff>503309</xdr:rowOff>
    </xdr:to>
    <xdr:pic>
      <xdr:nvPicPr>
        <xdr:cNvPr id="3" name="Imagen 2" descr="https://intranetmen.mineducacion.gov.co/Style%20Library/Intranet%20MinEducacion/images/LogoMinedu_060818.jpg">
          <a:extLst>
            <a:ext uri="{FF2B5EF4-FFF2-40B4-BE49-F238E27FC236}">
              <a16:creationId xmlns:a16="http://schemas.microsoft.com/office/drawing/2014/main" id="{DEBE5DAB-67B1-4BF3-9168-53E9FF1E8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065" y="119217"/>
          <a:ext cx="3837701" cy="751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720328</xdr:colOff>
      <xdr:row>6</xdr:row>
      <xdr:rowOff>21432</xdr:rowOff>
    </xdr:from>
    <xdr:to>
      <xdr:col>12</xdr:col>
      <xdr:colOff>869156</xdr:colOff>
      <xdr:row>36</xdr:row>
      <xdr:rowOff>107156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D6B96DE-2DD6-44D5-8F97-C0AB41888DA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20328" y="2031207"/>
              <a:ext cx="9550003" cy="617219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13</xdr:col>
      <xdr:colOff>154780</xdr:colOff>
      <xdr:row>9</xdr:row>
      <xdr:rowOff>104775</xdr:rowOff>
    </xdr:from>
    <xdr:to>
      <xdr:col>19</xdr:col>
      <xdr:colOff>631030</xdr:colOff>
      <xdr:row>37</xdr:row>
      <xdr:rowOff>119062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8A14F2F-4C00-42F9-BCC0-B7679B7C73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Luis Eduardo Niño Velandia" id="{629A30A1-6E49-4C47-B609-B0FBE8E84CD3}" userId="S::LNino@mineducacion.gov.co::04ea87c2-06d9-4e5d-a10b-82c556cc3646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S28" dT="2019-07-24T16:14:39.78" personId="{629A30A1-6E49-4C47-B609-B0FBE8E84CD3}" id="{5F855336-FAD2-4316-BDCE-4362351175DD}">
    <text>Se normaliza a 100%</text>
  </threadedComment>
  <threadedComment ref="Z28" dT="2019-07-25T13:58:08.20" personId="{629A30A1-6E49-4C47-B609-B0FBE8E84CD3}" id="{97BCF6C6-2391-44C8-A478-21C1A4F11BF3}">
    <text>Se normaliza a 100%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</sheetPr>
  <dimension ref="B1:AG30"/>
  <sheetViews>
    <sheetView zoomScale="70" zoomScaleNormal="70" zoomScaleSheetLayoutView="70" workbookViewId="0">
      <selection activeCell="V10" sqref="V10"/>
    </sheetView>
  </sheetViews>
  <sheetFormatPr baseColWidth="10" defaultColWidth="10.7109375" defaultRowHeight="15.75" x14ac:dyDescent="0.25"/>
  <cols>
    <col min="1" max="1" width="5.7109375" style="13" customWidth="1"/>
    <col min="2" max="2" width="20.28515625" style="13" customWidth="1"/>
    <col min="3" max="3" width="14.140625" style="13" customWidth="1"/>
    <col min="4" max="4" width="36.7109375" style="13" customWidth="1"/>
    <col min="5" max="5" width="34.7109375" style="13" customWidth="1"/>
    <col min="6" max="6" width="9.5703125" style="13" customWidth="1"/>
    <col min="7" max="7" width="31.7109375" style="14" customWidth="1"/>
    <col min="8" max="8" width="20.85546875" style="14" customWidth="1"/>
    <col min="9" max="9" width="14.42578125" style="13" hidden="1" customWidth="1"/>
    <col min="10" max="10" width="14" style="13" hidden="1" customWidth="1"/>
    <col min="11" max="11" width="14.42578125" style="13" hidden="1" customWidth="1"/>
    <col min="12" max="12" width="23.7109375" style="13" hidden="1" customWidth="1"/>
    <col min="13" max="13" width="17.28515625" style="13" hidden="1" customWidth="1"/>
    <col min="14" max="14" width="15" style="13" customWidth="1"/>
    <col min="15" max="16" width="15" style="13" hidden="1" customWidth="1"/>
    <col min="17" max="17" width="15.5703125" style="13" customWidth="1"/>
    <col min="18" max="18" width="15.42578125" style="13" customWidth="1"/>
    <col min="19" max="19" width="14.42578125" style="13" customWidth="1"/>
    <col min="20" max="20" width="14.140625" style="13" customWidth="1"/>
    <col min="21" max="21" width="13.42578125" style="13" customWidth="1"/>
    <col min="22" max="22" width="14.42578125" style="13" customWidth="1"/>
    <col min="23" max="23" width="15.5703125" style="13" customWidth="1"/>
    <col min="24" max="24" width="12.85546875" style="13" customWidth="1"/>
    <col min="25" max="26" width="13" style="13" customWidth="1"/>
    <col min="27" max="27" width="12.85546875" style="13" customWidth="1"/>
    <col min="28" max="28" width="15.42578125" style="13" customWidth="1"/>
    <col min="29" max="29" width="10.7109375" style="13"/>
    <col min="30" max="30" width="10.42578125" style="13" customWidth="1"/>
    <col min="31" max="33" width="42.85546875" style="13" customWidth="1"/>
    <col min="34" max="16384" width="10.7109375" style="13"/>
  </cols>
  <sheetData>
    <row r="1" spans="2:33" ht="28.5" customHeight="1" x14ac:dyDescent="0.25">
      <c r="B1" s="17"/>
      <c r="C1" s="17"/>
      <c r="D1" s="17"/>
      <c r="E1" s="17"/>
      <c r="F1" s="17"/>
      <c r="G1" s="18"/>
      <c r="H1" s="18"/>
      <c r="I1" s="17"/>
      <c r="J1" s="17"/>
      <c r="K1" s="17"/>
      <c r="L1" s="17"/>
      <c r="M1" s="17"/>
      <c r="N1" s="17"/>
      <c r="O1" s="17"/>
      <c r="P1" s="17"/>
    </row>
    <row r="2" spans="2:33" ht="49.5" customHeight="1" x14ac:dyDescent="0.25">
      <c r="B2" s="17"/>
      <c r="C2" s="17"/>
      <c r="D2" s="17"/>
      <c r="E2" s="17"/>
      <c r="F2" s="17"/>
      <c r="G2" s="18"/>
      <c r="H2" s="18"/>
      <c r="I2" s="17"/>
      <c r="J2" s="17"/>
      <c r="K2" s="17"/>
      <c r="L2" s="17"/>
      <c r="M2" s="17"/>
      <c r="N2" s="17"/>
      <c r="O2" s="17"/>
      <c r="P2" s="17"/>
    </row>
    <row r="3" spans="2:33" ht="14.25" customHeight="1" x14ac:dyDescent="0.25">
      <c r="B3" s="56" t="s">
        <v>141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33" s="16" customFormat="1" ht="15" customHeight="1" x14ac:dyDescent="0.7">
      <c r="B4" s="58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2:33" ht="41.25" customHeight="1" x14ac:dyDescent="0.25">
      <c r="B5" s="61" t="s">
        <v>83</v>
      </c>
      <c r="C5" s="61" t="s">
        <v>84</v>
      </c>
      <c r="D5" s="61" t="s">
        <v>85</v>
      </c>
      <c r="E5" s="61" t="s">
        <v>68</v>
      </c>
      <c r="F5" s="61" t="s">
        <v>67</v>
      </c>
      <c r="G5" s="61" t="s">
        <v>65</v>
      </c>
      <c r="H5" s="61" t="s">
        <v>86</v>
      </c>
      <c r="I5" s="61" t="s">
        <v>66</v>
      </c>
      <c r="J5" s="62" t="s">
        <v>69</v>
      </c>
      <c r="K5" s="62"/>
      <c r="L5" s="61" t="s">
        <v>87</v>
      </c>
      <c r="M5" s="60" t="s">
        <v>77</v>
      </c>
      <c r="N5" s="60"/>
      <c r="O5" s="60"/>
      <c r="P5" s="60"/>
      <c r="Q5" s="55" t="s">
        <v>145</v>
      </c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2:33" ht="26.25" customHeight="1" x14ac:dyDescent="0.25">
      <c r="B6" s="61"/>
      <c r="C6" s="61"/>
      <c r="D6" s="61"/>
      <c r="E6" s="61"/>
      <c r="F6" s="61"/>
      <c r="G6" s="61"/>
      <c r="H6" s="61"/>
      <c r="I6" s="61"/>
      <c r="J6" s="61" t="s">
        <v>70</v>
      </c>
      <c r="K6" s="61" t="s">
        <v>71</v>
      </c>
      <c r="L6" s="61"/>
      <c r="M6" s="30" t="s">
        <v>73</v>
      </c>
      <c r="N6" s="20" t="s">
        <v>74</v>
      </c>
      <c r="O6" s="20" t="s">
        <v>75</v>
      </c>
      <c r="P6" s="20" t="s">
        <v>76</v>
      </c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2:33" ht="67.5" customHeight="1" x14ac:dyDescent="0.25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9" t="s">
        <v>64</v>
      </c>
      <c r="N7" s="19" t="s">
        <v>64</v>
      </c>
      <c r="O7" s="19" t="s">
        <v>64</v>
      </c>
      <c r="P7" s="19" t="s">
        <v>64</v>
      </c>
      <c r="Q7" s="21" t="s">
        <v>146</v>
      </c>
      <c r="R7" s="21" t="s">
        <v>147</v>
      </c>
      <c r="S7" s="21" t="s">
        <v>148</v>
      </c>
      <c r="T7" s="21" t="s">
        <v>149</v>
      </c>
      <c r="U7" s="21" t="s">
        <v>150</v>
      </c>
      <c r="V7" s="21" t="s">
        <v>151</v>
      </c>
      <c r="W7" s="21" t="s">
        <v>152</v>
      </c>
      <c r="X7" s="21" t="s">
        <v>153</v>
      </c>
      <c r="Y7" s="21" t="s">
        <v>154</v>
      </c>
      <c r="Z7" s="21" t="s">
        <v>155</v>
      </c>
      <c r="AA7" s="21" t="s">
        <v>156</v>
      </c>
      <c r="AB7" s="26" t="s">
        <v>158</v>
      </c>
      <c r="AE7" s="37" t="s">
        <v>160</v>
      </c>
      <c r="AF7" s="37" t="s">
        <v>161</v>
      </c>
      <c r="AG7" s="37" t="s">
        <v>163</v>
      </c>
    </row>
    <row r="8" spans="2:33" ht="108.75" customHeight="1" x14ac:dyDescent="0.25">
      <c r="B8" s="64" t="s">
        <v>88</v>
      </c>
      <c r="C8" s="64" t="s">
        <v>89</v>
      </c>
      <c r="D8" s="65" t="s">
        <v>121</v>
      </c>
      <c r="E8" s="15" t="s">
        <v>90</v>
      </c>
      <c r="F8" s="12">
        <v>1</v>
      </c>
      <c r="G8" s="15" t="s">
        <v>93</v>
      </c>
      <c r="H8" s="15" t="s">
        <v>98</v>
      </c>
      <c r="I8" s="12" t="s">
        <v>79</v>
      </c>
      <c r="J8" s="11">
        <v>43466</v>
      </c>
      <c r="K8" s="8">
        <v>43555</v>
      </c>
      <c r="L8" s="12" t="s">
        <v>142</v>
      </c>
      <c r="M8" s="23">
        <v>1</v>
      </c>
      <c r="N8" s="35">
        <v>1</v>
      </c>
      <c r="O8" s="9">
        <v>1</v>
      </c>
      <c r="P8" s="9">
        <v>1</v>
      </c>
      <c r="Q8" s="34">
        <v>1</v>
      </c>
      <c r="R8" s="32"/>
      <c r="S8" s="34">
        <v>0.85</v>
      </c>
      <c r="T8" s="34">
        <v>1</v>
      </c>
      <c r="U8" s="34">
        <v>1</v>
      </c>
      <c r="V8" s="34">
        <v>1</v>
      </c>
      <c r="W8" s="34">
        <v>1</v>
      </c>
      <c r="X8" s="34">
        <v>1</v>
      </c>
      <c r="Y8" s="34">
        <v>1</v>
      </c>
      <c r="Z8" s="34">
        <v>1</v>
      </c>
      <c r="AA8" s="34">
        <v>1</v>
      </c>
      <c r="AB8" s="76">
        <f>+AVERAGE(Q8:AA8)</f>
        <v>0.98499999999999999</v>
      </c>
      <c r="AD8" s="46" t="s">
        <v>162</v>
      </c>
      <c r="AE8" s="43">
        <f>+AVERAGE(N8:N10)</f>
        <v>0.6333333333333333</v>
      </c>
      <c r="AF8" s="43">
        <f>+AVERAGE(AB8:AB10)</f>
        <v>0.59799999999999998</v>
      </c>
      <c r="AG8" s="43">
        <f>+AF8/AE8</f>
        <v>0.9442105263157895</v>
      </c>
    </row>
    <row r="9" spans="2:33" ht="104.25" customHeight="1" x14ac:dyDescent="0.25">
      <c r="B9" s="64"/>
      <c r="C9" s="64"/>
      <c r="D9" s="66"/>
      <c r="E9" s="15" t="s">
        <v>91</v>
      </c>
      <c r="F9" s="10">
        <v>1</v>
      </c>
      <c r="G9" s="15" t="s">
        <v>94</v>
      </c>
      <c r="H9" s="15" t="s">
        <v>97</v>
      </c>
      <c r="I9" s="12" t="s">
        <v>78</v>
      </c>
      <c r="J9" s="11">
        <v>43556</v>
      </c>
      <c r="K9" s="8">
        <v>43830</v>
      </c>
      <c r="L9" s="12"/>
      <c r="M9" s="23"/>
      <c r="N9" s="35">
        <v>0.4</v>
      </c>
      <c r="O9" s="9">
        <v>0.75</v>
      </c>
      <c r="P9" s="9">
        <v>1</v>
      </c>
      <c r="Q9" s="33">
        <v>0.4</v>
      </c>
      <c r="R9" s="32"/>
      <c r="S9" s="33">
        <v>0.4</v>
      </c>
      <c r="T9" s="33">
        <v>0.15</v>
      </c>
      <c r="U9" s="33">
        <v>0.4</v>
      </c>
      <c r="V9" s="33">
        <v>0.25</v>
      </c>
      <c r="W9" s="33">
        <v>0.2</v>
      </c>
      <c r="X9" s="33">
        <v>0.4</v>
      </c>
      <c r="Y9" s="33">
        <v>0.31</v>
      </c>
      <c r="Z9" s="33">
        <v>1</v>
      </c>
      <c r="AA9" s="33">
        <v>0.5</v>
      </c>
      <c r="AB9" s="76">
        <f t="shared" ref="AB9:AB24" si="0">+AVERAGE(Q9:AA9)</f>
        <v>0.40099999999999997</v>
      </c>
      <c r="AD9" s="47"/>
      <c r="AE9" s="44"/>
      <c r="AF9" s="44"/>
      <c r="AG9" s="44"/>
    </row>
    <row r="10" spans="2:33" ht="120" customHeight="1" x14ac:dyDescent="0.25">
      <c r="B10" s="64"/>
      <c r="C10" s="64"/>
      <c r="D10" s="67"/>
      <c r="E10" s="15" t="s">
        <v>92</v>
      </c>
      <c r="F10" s="12">
        <v>2</v>
      </c>
      <c r="G10" s="15" t="s">
        <v>95</v>
      </c>
      <c r="H10" s="15" t="s">
        <v>96</v>
      </c>
      <c r="I10" s="12" t="s">
        <v>79</v>
      </c>
      <c r="J10" s="11">
        <v>43586</v>
      </c>
      <c r="K10" s="8">
        <v>43465</v>
      </c>
      <c r="L10" s="12"/>
      <c r="M10" s="23"/>
      <c r="N10" s="35">
        <v>0.5</v>
      </c>
      <c r="O10" s="9">
        <v>0.5</v>
      </c>
      <c r="P10" s="9">
        <v>1</v>
      </c>
      <c r="Q10" s="33">
        <v>0.5</v>
      </c>
      <c r="R10" s="32"/>
      <c r="S10" s="33">
        <v>0.3</v>
      </c>
      <c r="T10" s="33">
        <v>0.5</v>
      </c>
      <c r="U10" s="33">
        <v>0.5</v>
      </c>
      <c r="V10" s="33">
        <v>0</v>
      </c>
      <c r="W10" s="33">
        <v>0.5</v>
      </c>
      <c r="X10" s="33">
        <v>0.45</v>
      </c>
      <c r="Y10" s="33">
        <v>0.33</v>
      </c>
      <c r="Z10" s="33">
        <v>0.5</v>
      </c>
      <c r="AA10" s="33">
        <v>0.5</v>
      </c>
      <c r="AB10" s="76">
        <f t="shared" si="0"/>
        <v>0.40800000000000003</v>
      </c>
      <c r="AD10" s="48"/>
      <c r="AE10" s="45"/>
      <c r="AF10" s="45"/>
      <c r="AG10" s="45"/>
    </row>
    <row r="11" spans="2:33" ht="102.75" customHeight="1" x14ac:dyDescent="0.25">
      <c r="B11" s="64"/>
      <c r="C11" s="64"/>
      <c r="D11" s="64" t="s">
        <v>109</v>
      </c>
      <c r="E11" s="15" t="s">
        <v>110</v>
      </c>
      <c r="F11" s="10" t="s">
        <v>134</v>
      </c>
      <c r="G11" s="15" t="s">
        <v>122</v>
      </c>
      <c r="H11" s="15" t="s">
        <v>99</v>
      </c>
      <c r="I11" s="12" t="s">
        <v>78</v>
      </c>
      <c r="J11" s="11">
        <v>43556</v>
      </c>
      <c r="K11" s="8">
        <v>43830</v>
      </c>
      <c r="L11" s="63" t="s">
        <v>108</v>
      </c>
      <c r="M11" s="23"/>
      <c r="N11" s="35">
        <v>0.33</v>
      </c>
      <c r="O11" s="9">
        <v>0.66</v>
      </c>
      <c r="P11" s="9">
        <v>1</v>
      </c>
      <c r="Q11" s="33">
        <v>0.33</v>
      </c>
      <c r="R11" s="33">
        <v>0.33</v>
      </c>
      <c r="S11" s="33">
        <v>0.33</v>
      </c>
      <c r="T11" s="33">
        <v>0.8</v>
      </c>
      <c r="U11" s="33">
        <v>0.33</v>
      </c>
      <c r="V11" s="33">
        <v>0.8</v>
      </c>
      <c r="W11" s="33">
        <v>0.33</v>
      </c>
      <c r="X11" s="33">
        <v>0.33</v>
      </c>
      <c r="Y11" s="33">
        <v>0.33</v>
      </c>
      <c r="Z11" s="33">
        <v>0.33</v>
      </c>
      <c r="AA11" s="33">
        <v>0.3</v>
      </c>
      <c r="AB11" s="76">
        <f t="shared" si="0"/>
        <v>0.41272727272727272</v>
      </c>
      <c r="AD11" s="46" t="s">
        <v>164</v>
      </c>
      <c r="AE11" s="49">
        <f>+AVERAGE(N11:N23)</f>
        <v>0.32615384615384618</v>
      </c>
      <c r="AF11" s="49">
        <f>+AVERAGE(AB11:AB23)</f>
        <v>0.30230769230769233</v>
      </c>
      <c r="AG11" s="52">
        <f>+AF11/AE11</f>
        <v>0.92688679245283023</v>
      </c>
    </row>
    <row r="12" spans="2:33" ht="74.25" customHeight="1" x14ac:dyDescent="0.25">
      <c r="B12" s="64"/>
      <c r="C12" s="64"/>
      <c r="D12" s="64"/>
      <c r="E12" s="15" t="s">
        <v>123</v>
      </c>
      <c r="F12" s="12">
        <v>1</v>
      </c>
      <c r="G12" s="15" t="s">
        <v>80</v>
      </c>
      <c r="H12" s="15" t="s">
        <v>100</v>
      </c>
      <c r="I12" s="12" t="s">
        <v>79</v>
      </c>
      <c r="J12" s="11">
        <v>43617</v>
      </c>
      <c r="K12" s="8">
        <v>43830</v>
      </c>
      <c r="L12" s="63"/>
      <c r="M12" s="23"/>
      <c r="N12" s="35">
        <v>0</v>
      </c>
      <c r="O12" s="9">
        <v>0</v>
      </c>
      <c r="P12" s="9">
        <v>1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76">
        <f t="shared" si="0"/>
        <v>0</v>
      </c>
      <c r="AD12" s="47"/>
      <c r="AE12" s="50"/>
      <c r="AF12" s="50"/>
      <c r="AG12" s="53"/>
    </row>
    <row r="13" spans="2:33" ht="95.25" customHeight="1" x14ac:dyDescent="0.25">
      <c r="B13" s="64"/>
      <c r="C13" s="64"/>
      <c r="D13" s="64"/>
      <c r="E13" s="15" t="s">
        <v>111</v>
      </c>
      <c r="F13" s="10" t="s">
        <v>134</v>
      </c>
      <c r="G13" s="15" t="s">
        <v>101</v>
      </c>
      <c r="H13" s="15" t="s">
        <v>102</v>
      </c>
      <c r="I13" s="12" t="s">
        <v>78</v>
      </c>
      <c r="J13" s="11">
        <v>43556</v>
      </c>
      <c r="K13" s="8">
        <v>43830</v>
      </c>
      <c r="L13" s="63"/>
      <c r="M13" s="23"/>
      <c r="N13" s="35">
        <v>0.33</v>
      </c>
      <c r="O13" s="9">
        <v>0.66</v>
      </c>
      <c r="P13" s="9">
        <v>1</v>
      </c>
      <c r="Q13" s="33">
        <v>0.33</v>
      </c>
      <c r="R13" s="33">
        <v>0.93</v>
      </c>
      <c r="S13" s="33">
        <v>0</v>
      </c>
      <c r="T13" s="33">
        <v>0.33</v>
      </c>
      <c r="U13" s="33">
        <v>0.1</v>
      </c>
      <c r="V13" s="33">
        <v>0</v>
      </c>
      <c r="W13" s="33">
        <v>0</v>
      </c>
      <c r="X13" s="33">
        <f>19/100*100%</f>
        <v>0.19</v>
      </c>
      <c r="Y13" s="33">
        <v>0.33</v>
      </c>
      <c r="Z13" s="33">
        <v>0.4</v>
      </c>
      <c r="AA13" s="33">
        <v>0.3</v>
      </c>
      <c r="AB13" s="76">
        <f t="shared" si="0"/>
        <v>0.26454545454545453</v>
      </c>
      <c r="AD13" s="47"/>
      <c r="AE13" s="50"/>
      <c r="AF13" s="50"/>
      <c r="AG13" s="53"/>
    </row>
    <row r="14" spans="2:33" ht="71.25" customHeight="1" x14ac:dyDescent="0.25">
      <c r="B14" s="64"/>
      <c r="C14" s="64"/>
      <c r="D14" s="64"/>
      <c r="E14" s="15" t="s">
        <v>105</v>
      </c>
      <c r="F14" s="10" t="s">
        <v>135</v>
      </c>
      <c r="G14" s="15" t="s">
        <v>103</v>
      </c>
      <c r="H14" s="15" t="s">
        <v>104</v>
      </c>
      <c r="I14" s="12" t="s">
        <v>78</v>
      </c>
      <c r="J14" s="11">
        <v>43556</v>
      </c>
      <c r="K14" s="8">
        <v>43830</v>
      </c>
      <c r="L14" s="63"/>
      <c r="M14" s="23"/>
      <c r="N14" s="35">
        <v>0.33</v>
      </c>
      <c r="O14" s="9"/>
      <c r="P14" s="9"/>
      <c r="Q14" s="33">
        <v>0.33</v>
      </c>
      <c r="R14" s="33">
        <v>0.33</v>
      </c>
      <c r="S14" s="33">
        <v>0.33</v>
      </c>
      <c r="T14" s="33">
        <v>0.33</v>
      </c>
      <c r="U14" s="33">
        <v>0.33</v>
      </c>
      <c r="V14" s="33">
        <v>0</v>
      </c>
      <c r="W14" s="33">
        <v>0.33</v>
      </c>
      <c r="X14" s="33">
        <v>0.33</v>
      </c>
      <c r="Y14" s="33">
        <v>0.33</v>
      </c>
      <c r="Z14" s="33">
        <v>0.33</v>
      </c>
      <c r="AA14" s="33">
        <v>0.33</v>
      </c>
      <c r="AB14" s="76">
        <f t="shared" si="0"/>
        <v>0.30000000000000004</v>
      </c>
      <c r="AD14" s="47"/>
      <c r="AE14" s="50"/>
      <c r="AF14" s="50"/>
      <c r="AG14" s="53"/>
    </row>
    <row r="15" spans="2:33" ht="69" customHeight="1" x14ac:dyDescent="0.25">
      <c r="B15" s="64"/>
      <c r="C15" s="64"/>
      <c r="D15" s="64"/>
      <c r="E15" s="15" t="s">
        <v>124</v>
      </c>
      <c r="F15" s="12">
        <v>1</v>
      </c>
      <c r="G15" s="15" t="s">
        <v>125</v>
      </c>
      <c r="H15" s="15" t="s">
        <v>126</v>
      </c>
      <c r="I15" s="12" t="s">
        <v>79</v>
      </c>
      <c r="J15" s="11">
        <v>43466</v>
      </c>
      <c r="K15" s="8">
        <v>43555</v>
      </c>
      <c r="L15" s="63"/>
      <c r="M15" s="23">
        <v>1</v>
      </c>
      <c r="N15" s="35">
        <v>1</v>
      </c>
      <c r="O15" s="9">
        <v>1</v>
      </c>
      <c r="P15" s="9">
        <v>1</v>
      </c>
      <c r="Q15" s="33">
        <v>1</v>
      </c>
      <c r="R15" s="33">
        <v>1</v>
      </c>
      <c r="S15" s="33">
        <v>0.8</v>
      </c>
      <c r="T15" s="33">
        <v>1</v>
      </c>
      <c r="U15" s="33">
        <v>1</v>
      </c>
      <c r="V15" s="33">
        <v>0</v>
      </c>
      <c r="W15" s="33">
        <v>1</v>
      </c>
      <c r="X15" s="33">
        <v>1</v>
      </c>
      <c r="Y15" s="33">
        <v>1</v>
      </c>
      <c r="Z15" s="33">
        <v>1</v>
      </c>
      <c r="AA15" s="33">
        <v>1</v>
      </c>
      <c r="AB15" s="76">
        <f t="shared" si="0"/>
        <v>0.89090909090909098</v>
      </c>
      <c r="AD15" s="47"/>
      <c r="AE15" s="50"/>
      <c r="AF15" s="50"/>
      <c r="AG15" s="53"/>
    </row>
    <row r="16" spans="2:33" ht="95.25" customHeight="1" x14ac:dyDescent="0.25">
      <c r="B16" s="64"/>
      <c r="C16" s="64"/>
      <c r="D16" s="64"/>
      <c r="E16" s="15" t="s">
        <v>112</v>
      </c>
      <c r="F16" s="10">
        <v>1</v>
      </c>
      <c r="G16" s="15" t="s">
        <v>138</v>
      </c>
      <c r="H16" s="15" t="s">
        <v>137</v>
      </c>
      <c r="I16" s="12" t="s">
        <v>78</v>
      </c>
      <c r="J16" s="11">
        <v>43556</v>
      </c>
      <c r="K16" s="8">
        <v>43830</v>
      </c>
      <c r="L16" s="63"/>
      <c r="M16" s="23"/>
      <c r="N16" s="35">
        <v>0.25</v>
      </c>
      <c r="O16" s="9"/>
      <c r="P16" s="9"/>
      <c r="Q16" s="33">
        <v>0.25</v>
      </c>
      <c r="R16" s="33">
        <v>0.25</v>
      </c>
      <c r="S16" s="33">
        <v>0.5</v>
      </c>
      <c r="T16" s="33">
        <v>0.2</v>
      </c>
      <c r="U16" s="33">
        <v>0.25</v>
      </c>
      <c r="V16" s="33">
        <v>0</v>
      </c>
      <c r="W16" s="33">
        <v>0.25</v>
      </c>
      <c r="X16" s="33">
        <v>0.25</v>
      </c>
      <c r="Y16" s="33">
        <v>0.33</v>
      </c>
      <c r="Z16" s="33">
        <v>0.25</v>
      </c>
      <c r="AA16" s="33">
        <v>0</v>
      </c>
      <c r="AB16" s="76">
        <f t="shared" si="0"/>
        <v>0.22999999999999998</v>
      </c>
      <c r="AD16" s="47"/>
      <c r="AE16" s="50"/>
      <c r="AF16" s="50"/>
      <c r="AG16" s="53"/>
    </row>
    <row r="17" spans="2:33" ht="111" customHeight="1" x14ac:dyDescent="0.25">
      <c r="B17" s="64"/>
      <c r="C17" s="64"/>
      <c r="D17" s="64"/>
      <c r="E17" s="15" t="s">
        <v>113</v>
      </c>
      <c r="F17" s="10">
        <v>1</v>
      </c>
      <c r="G17" s="15" t="s">
        <v>139</v>
      </c>
      <c r="H17" s="15" t="s">
        <v>137</v>
      </c>
      <c r="I17" s="12" t="s">
        <v>78</v>
      </c>
      <c r="J17" s="11">
        <v>43556</v>
      </c>
      <c r="K17" s="8">
        <v>43830</v>
      </c>
      <c r="L17" s="63"/>
      <c r="M17" s="23"/>
      <c r="N17" s="35">
        <v>0.25</v>
      </c>
      <c r="O17" s="9"/>
      <c r="P17" s="9"/>
      <c r="Q17" s="33">
        <v>0.25</v>
      </c>
      <c r="R17" s="33">
        <v>0.25</v>
      </c>
      <c r="S17" s="33">
        <v>1</v>
      </c>
      <c r="T17" s="33">
        <v>0.05</v>
      </c>
      <c r="U17" s="33">
        <v>0.25</v>
      </c>
      <c r="V17" s="33">
        <v>0.1</v>
      </c>
      <c r="W17" s="33">
        <v>0.1</v>
      </c>
      <c r="X17" s="33">
        <v>0</v>
      </c>
      <c r="Y17" s="33">
        <v>0.2</v>
      </c>
      <c r="Z17" s="33">
        <v>0.25</v>
      </c>
      <c r="AA17" s="33">
        <v>0</v>
      </c>
      <c r="AB17" s="76">
        <f t="shared" si="0"/>
        <v>0.22272727272727275</v>
      </c>
      <c r="AD17" s="47"/>
      <c r="AE17" s="50"/>
      <c r="AF17" s="50"/>
      <c r="AG17" s="53"/>
    </row>
    <row r="18" spans="2:33" ht="95.25" customHeight="1" x14ac:dyDescent="0.25">
      <c r="B18" s="64"/>
      <c r="C18" s="64"/>
      <c r="D18" s="64"/>
      <c r="E18" s="15" t="s">
        <v>114</v>
      </c>
      <c r="F18" s="12">
        <v>1</v>
      </c>
      <c r="G18" s="15" t="s">
        <v>115</v>
      </c>
      <c r="H18" s="15" t="s">
        <v>116</v>
      </c>
      <c r="I18" s="12" t="s">
        <v>79</v>
      </c>
      <c r="J18" s="11">
        <v>43556</v>
      </c>
      <c r="K18" s="8">
        <v>43830</v>
      </c>
      <c r="L18" s="63"/>
      <c r="M18" s="23"/>
      <c r="N18" s="35">
        <v>0</v>
      </c>
      <c r="O18" s="9"/>
      <c r="P18" s="9"/>
      <c r="Q18" s="33">
        <v>0</v>
      </c>
      <c r="R18" s="33">
        <v>0</v>
      </c>
      <c r="S18" s="33">
        <v>0.9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>
        <v>0</v>
      </c>
      <c r="AA18" s="33">
        <v>0</v>
      </c>
      <c r="AB18" s="76">
        <f t="shared" si="0"/>
        <v>8.1818181818181818E-2</v>
      </c>
      <c r="AD18" s="47"/>
      <c r="AE18" s="50"/>
      <c r="AF18" s="50"/>
      <c r="AG18" s="53"/>
    </row>
    <row r="19" spans="2:33" ht="95.25" customHeight="1" x14ac:dyDescent="0.25">
      <c r="B19" s="64"/>
      <c r="C19" s="64"/>
      <c r="D19" s="64"/>
      <c r="E19" s="15" t="s">
        <v>117</v>
      </c>
      <c r="F19" s="12">
        <v>1</v>
      </c>
      <c r="G19" s="15" t="s">
        <v>130</v>
      </c>
      <c r="H19" s="15" t="s">
        <v>129</v>
      </c>
      <c r="I19" s="12" t="s">
        <v>79</v>
      </c>
      <c r="J19" s="11">
        <v>43466</v>
      </c>
      <c r="K19" s="8">
        <v>43555</v>
      </c>
      <c r="L19" s="63"/>
      <c r="M19" s="23">
        <v>0.5</v>
      </c>
      <c r="N19" s="35">
        <v>1</v>
      </c>
      <c r="O19" s="9">
        <v>1</v>
      </c>
      <c r="P19" s="9">
        <v>1</v>
      </c>
      <c r="Q19" s="33">
        <v>1</v>
      </c>
      <c r="R19" s="33">
        <v>1</v>
      </c>
      <c r="S19" s="33">
        <v>0.4</v>
      </c>
      <c r="T19" s="33">
        <v>1</v>
      </c>
      <c r="U19" s="33">
        <v>0.8</v>
      </c>
      <c r="V19" s="33">
        <v>0.5</v>
      </c>
      <c r="W19" s="33">
        <v>1</v>
      </c>
      <c r="X19" s="33">
        <v>0</v>
      </c>
      <c r="Y19" s="33">
        <v>1</v>
      </c>
      <c r="Z19" s="33">
        <v>1</v>
      </c>
      <c r="AA19" s="33">
        <v>0.5</v>
      </c>
      <c r="AB19" s="76">
        <f t="shared" si="0"/>
        <v>0.74545454545454537</v>
      </c>
      <c r="AD19" s="47"/>
      <c r="AE19" s="50"/>
      <c r="AF19" s="50"/>
      <c r="AG19" s="53"/>
    </row>
    <row r="20" spans="2:33" ht="94.5" x14ac:dyDescent="0.25">
      <c r="B20" s="64"/>
      <c r="C20" s="64"/>
      <c r="D20" s="64"/>
      <c r="E20" s="15" t="s">
        <v>127</v>
      </c>
      <c r="F20" s="10">
        <v>1</v>
      </c>
      <c r="G20" s="15" t="s">
        <v>140</v>
      </c>
      <c r="H20" s="15" t="s">
        <v>137</v>
      </c>
      <c r="I20" s="12" t="s">
        <v>78</v>
      </c>
      <c r="J20" s="11">
        <v>43556</v>
      </c>
      <c r="K20" s="8">
        <v>43830</v>
      </c>
      <c r="L20" s="63"/>
      <c r="M20" s="23"/>
      <c r="N20" s="35">
        <v>0.25</v>
      </c>
      <c r="O20" s="9"/>
      <c r="P20" s="9"/>
      <c r="Q20" s="33">
        <v>0.25</v>
      </c>
      <c r="R20" s="33">
        <v>0.25</v>
      </c>
      <c r="S20" s="33">
        <v>0.25</v>
      </c>
      <c r="T20" s="33">
        <v>0.25</v>
      </c>
      <c r="U20" s="33">
        <v>0.25</v>
      </c>
      <c r="V20" s="33">
        <v>0</v>
      </c>
      <c r="W20" s="33">
        <v>0.25</v>
      </c>
      <c r="X20" s="33">
        <v>0</v>
      </c>
      <c r="Y20" s="33">
        <v>0</v>
      </c>
      <c r="Z20" s="33">
        <v>0.25</v>
      </c>
      <c r="AA20" s="33">
        <v>0</v>
      </c>
      <c r="AB20" s="76">
        <f t="shared" si="0"/>
        <v>0.15909090909090909</v>
      </c>
      <c r="AD20" s="47"/>
      <c r="AE20" s="50"/>
      <c r="AF20" s="50"/>
      <c r="AG20" s="53"/>
    </row>
    <row r="21" spans="2:33" ht="95.25" customHeight="1" x14ac:dyDescent="0.25">
      <c r="B21" s="64"/>
      <c r="C21" s="64"/>
      <c r="D21" s="64"/>
      <c r="E21" s="15" t="s">
        <v>131</v>
      </c>
      <c r="F21" s="12">
        <v>1</v>
      </c>
      <c r="G21" s="15" t="s">
        <v>132</v>
      </c>
      <c r="H21" s="15" t="s">
        <v>133</v>
      </c>
      <c r="I21" s="12" t="s">
        <v>79</v>
      </c>
      <c r="J21" s="11">
        <v>43586</v>
      </c>
      <c r="K21" s="8">
        <v>43465</v>
      </c>
      <c r="L21" s="63"/>
      <c r="M21" s="23"/>
      <c r="N21" s="35">
        <v>0</v>
      </c>
      <c r="O21" s="9"/>
      <c r="P21" s="9"/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76">
        <f t="shared" si="0"/>
        <v>0</v>
      </c>
      <c r="AD21" s="47"/>
      <c r="AE21" s="50"/>
      <c r="AF21" s="50"/>
      <c r="AG21" s="53"/>
    </row>
    <row r="22" spans="2:33" ht="95.25" customHeight="1" x14ac:dyDescent="0.25">
      <c r="B22" s="64"/>
      <c r="C22" s="64"/>
      <c r="D22" s="64"/>
      <c r="E22" s="15" t="s">
        <v>82</v>
      </c>
      <c r="F22" s="12">
        <v>1</v>
      </c>
      <c r="G22" s="15" t="s">
        <v>81</v>
      </c>
      <c r="H22" s="15" t="s">
        <v>106</v>
      </c>
      <c r="I22" s="12" t="s">
        <v>79</v>
      </c>
      <c r="J22" s="11">
        <v>43617</v>
      </c>
      <c r="K22" s="8">
        <v>43830</v>
      </c>
      <c r="L22" s="63"/>
      <c r="M22" s="23"/>
      <c r="N22" s="35">
        <v>0</v>
      </c>
      <c r="O22" s="9"/>
      <c r="P22" s="9"/>
      <c r="Q22" s="34">
        <v>0</v>
      </c>
      <c r="R22" s="34">
        <v>0</v>
      </c>
      <c r="S22" s="34">
        <v>1</v>
      </c>
      <c r="T22" s="34">
        <v>0</v>
      </c>
      <c r="U22" s="34">
        <v>0.1</v>
      </c>
      <c r="V22" s="34">
        <v>0</v>
      </c>
      <c r="W22" s="34">
        <v>0</v>
      </c>
      <c r="X22" s="34">
        <v>0</v>
      </c>
      <c r="Y22" s="34">
        <v>0.5</v>
      </c>
      <c r="Z22" s="34">
        <v>0</v>
      </c>
      <c r="AA22" s="34">
        <v>1</v>
      </c>
      <c r="AB22" s="76">
        <f t="shared" si="0"/>
        <v>0.23636363636363636</v>
      </c>
      <c r="AD22" s="47"/>
      <c r="AE22" s="50"/>
      <c r="AF22" s="50"/>
      <c r="AG22" s="53"/>
    </row>
    <row r="23" spans="2:33" ht="109.5" customHeight="1" x14ac:dyDescent="0.25">
      <c r="B23" s="64"/>
      <c r="C23" s="64"/>
      <c r="D23" s="64"/>
      <c r="E23" s="15" t="s">
        <v>118</v>
      </c>
      <c r="F23" s="10" t="s">
        <v>136</v>
      </c>
      <c r="G23" s="15" t="s">
        <v>159</v>
      </c>
      <c r="H23" s="15" t="s">
        <v>119</v>
      </c>
      <c r="I23" s="12" t="s">
        <v>78</v>
      </c>
      <c r="J23" s="11">
        <v>43466</v>
      </c>
      <c r="K23" s="8">
        <v>43830</v>
      </c>
      <c r="L23" s="63"/>
      <c r="M23" s="23">
        <v>0.25</v>
      </c>
      <c r="N23" s="35">
        <v>0.5</v>
      </c>
      <c r="O23" s="9">
        <v>0.75</v>
      </c>
      <c r="P23" s="9">
        <v>1</v>
      </c>
      <c r="Q23" s="33">
        <v>0.5</v>
      </c>
      <c r="R23" s="33">
        <v>0.25</v>
      </c>
      <c r="S23" s="33">
        <v>0</v>
      </c>
      <c r="T23" s="33">
        <v>0.5</v>
      </c>
      <c r="U23" s="33">
        <v>0.5</v>
      </c>
      <c r="V23" s="33">
        <v>0</v>
      </c>
      <c r="W23" s="33">
        <v>0.5</v>
      </c>
      <c r="X23" s="33">
        <v>0.5</v>
      </c>
      <c r="Y23" s="33">
        <v>0.5</v>
      </c>
      <c r="Z23" s="33">
        <v>0.5</v>
      </c>
      <c r="AA23" s="33">
        <v>0.5</v>
      </c>
      <c r="AB23" s="76">
        <f t="shared" si="0"/>
        <v>0.38636363636363635</v>
      </c>
      <c r="AD23" s="48"/>
      <c r="AE23" s="51"/>
      <c r="AF23" s="51"/>
      <c r="AG23" s="54"/>
    </row>
    <row r="24" spans="2:33" ht="144" customHeight="1" x14ac:dyDescent="0.25">
      <c r="B24" s="64"/>
      <c r="C24" s="64"/>
      <c r="D24" s="15" t="s">
        <v>128</v>
      </c>
      <c r="E24" s="15" t="s">
        <v>120</v>
      </c>
      <c r="F24" s="12">
        <v>1</v>
      </c>
      <c r="G24" s="15" t="s">
        <v>107</v>
      </c>
      <c r="H24" s="15" t="s">
        <v>144</v>
      </c>
      <c r="I24" s="12" t="s">
        <v>79</v>
      </c>
      <c r="J24" s="11">
        <v>43497</v>
      </c>
      <c r="K24" s="8">
        <v>43830</v>
      </c>
      <c r="L24" s="11" t="s">
        <v>143</v>
      </c>
      <c r="M24" s="23">
        <v>0.25</v>
      </c>
      <c r="N24" s="35">
        <v>0.5</v>
      </c>
      <c r="O24" s="9">
        <v>0.75</v>
      </c>
      <c r="P24" s="9">
        <v>1</v>
      </c>
      <c r="Q24" s="33">
        <v>0.5</v>
      </c>
      <c r="R24" s="33">
        <v>0.5</v>
      </c>
      <c r="S24" s="33">
        <v>0.5</v>
      </c>
      <c r="T24" s="33">
        <v>0.5</v>
      </c>
      <c r="U24" s="33">
        <v>0.5</v>
      </c>
      <c r="V24" s="32"/>
      <c r="W24" s="33">
        <v>1</v>
      </c>
      <c r="X24" s="33">
        <v>0.5</v>
      </c>
      <c r="Y24" s="32"/>
      <c r="Z24" s="33">
        <v>0.5</v>
      </c>
      <c r="AA24" s="33">
        <v>0.25</v>
      </c>
      <c r="AB24" s="76">
        <f t="shared" si="0"/>
        <v>0.52777777777777779</v>
      </c>
      <c r="AD24" s="38" t="s">
        <v>164</v>
      </c>
      <c r="AE24" s="39">
        <f>+N24</f>
        <v>0.5</v>
      </c>
      <c r="AF24" s="39">
        <f>+AB24</f>
        <v>0.52777777777777779</v>
      </c>
      <c r="AG24" s="40">
        <f>+AF24/AE24</f>
        <v>1.0555555555555556</v>
      </c>
    </row>
    <row r="25" spans="2:33" ht="42.75" customHeight="1" x14ac:dyDescent="0.25">
      <c r="L25" s="25" t="s">
        <v>157</v>
      </c>
      <c r="M25" s="24">
        <f>+AVERAGE(M8:M24)</f>
        <v>0.6</v>
      </c>
      <c r="N25" s="24">
        <f>+AVERAGE(N8:N24)</f>
        <v>0.39058823529411768</v>
      </c>
      <c r="O25" s="22"/>
      <c r="P25" s="22"/>
      <c r="Q25" s="28">
        <f>+AVERAGE(Q8:Q24)</f>
        <v>0.39058823529411768</v>
      </c>
      <c r="R25" s="28">
        <f>+AVERAGE(R15:R24)</f>
        <v>0.35</v>
      </c>
      <c r="S25" s="28">
        <f t="shared" ref="S25:AA25" si="1">+AVERAGE(S8:S24)</f>
        <v>0.44470588235294123</v>
      </c>
      <c r="T25" s="28">
        <f t="shared" si="1"/>
        <v>0.38882352941176473</v>
      </c>
      <c r="U25" s="28">
        <f t="shared" si="1"/>
        <v>0.37117647058823527</v>
      </c>
      <c r="V25" s="28">
        <f t="shared" si="1"/>
        <v>0.16562499999999999</v>
      </c>
      <c r="W25" s="28">
        <f t="shared" si="1"/>
        <v>0.38</v>
      </c>
      <c r="X25" s="28">
        <f t="shared" si="1"/>
        <v>0.29117647058823526</v>
      </c>
      <c r="Y25" s="28">
        <f t="shared" si="1"/>
        <v>0.38500000000000001</v>
      </c>
      <c r="Z25" s="28">
        <f t="shared" si="1"/>
        <v>0.43000000000000005</v>
      </c>
      <c r="AA25" s="28">
        <f t="shared" si="1"/>
        <v>0.36352941176470588</v>
      </c>
      <c r="AB25" s="24">
        <f>+AVERAGE(Q25:AA25)</f>
        <v>0.36005681818181823</v>
      </c>
    </row>
    <row r="27" spans="2:33" ht="30.75" customHeight="1" x14ac:dyDescent="0.25">
      <c r="Q27" s="31">
        <f>+Q25/$N$25</f>
        <v>1</v>
      </c>
      <c r="R27" s="31">
        <f t="shared" ref="R27:AA27" si="2">+R25/$N$25</f>
        <v>0.89608433734939741</v>
      </c>
      <c r="S27" s="31">
        <v>1</v>
      </c>
      <c r="T27" s="31">
        <f t="shared" si="2"/>
        <v>0.99548192771084332</v>
      </c>
      <c r="U27" s="31">
        <f t="shared" si="2"/>
        <v>0.95030120481927693</v>
      </c>
      <c r="V27" s="31">
        <f t="shared" si="2"/>
        <v>0.42403990963855415</v>
      </c>
      <c r="W27" s="31">
        <f t="shared" si="2"/>
        <v>0.97289156626506013</v>
      </c>
      <c r="X27" s="31">
        <f t="shared" si="2"/>
        <v>0.74548192771084321</v>
      </c>
      <c r="Y27" s="31">
        <f t="shared" si="2"/>
        <v>0.98569277108433728</v>
      </c>
      <c r="Z27" s="31">
        <v>1</v>
      </c>
      <c r="AA27" s="31">
        <f t="shared" si="2"/>
        <v>0.93072289156626498</v>
      </c>
    </row>
    <row r="28" spans="2:33" ht="27.75" customHeight="1" x14ac:dyDescent="0.25">
      <c r="S28" s="36">
        <f>+S25/N25</f>
        <v>1.1385542168674698</v>
      </c>
      <c r="Z28" s="36">
        <v>1.1000000000000001</v>
      </c>
    </row>
    <row r="30" spans="2:33" x14ac:dyDescent="0.25">
      <c r="R30" s="41"/>
    </row>
  </sheetData>
  <mergeCells count="28">
    <mergeCell ref="L11:L23"/>
    <mergeCell ref="C5:C7"/>
    <mergeCell ref="D5:D7"/>
    <mergeCell ref="H5:H7"/>
    <mergeCell ref="B8:B24"/>
    <mergeCell ref="C8:C24"/>
    <mergeCell ref="D11:D23"/>
    <mergeCell ref="D8:D10"/>
    <mergeCell ref="Q5:AB6"/>
    <mergeCell ref="B3:AB4"/>
    <mergeCell ref="M5:P5"/>
    <mergeCell ref="J6:J7"/>
    <mergeCell ref="K6:K7"/>
    <mergeCell ref="B5:B7"/>
    <mergeCell ref="G5:G7"/>
    <mergeCell ref="I5:I7"/>
    <mergeCell ref="F5:F7"/>
    <mergeCell ref="E5:E7"/>
    <mergeCell ref="J5:K5"/>
    <mergeCell ref="L5:L7"/>
    <mergeCell ref="AG8:AG10"/>
    <mergeCell ref="AD11:AD23"/>
    <mergeCell ref="AE11:AE23"/>
    <mergeCell ref="AF11:AF23"/>
    <mergeCell ref="AG11:AG23"/>
    <mergeCell ref="AE8:AE10"/>
    <mergeCell ref="AF8:AF10"/>
    <mergeCell ref="AD8:AD10"/>
  </mergeCells>
  <pageMargins left="0.7" right="0.7" top="0.75" bottom="0.75" header="0.3" footer="0.3"/>
  <pageSetup scale="14" orientation="landscape" horizontalDpi="4294967294" verticalDpi="4294967294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AAC5-D2CE-456C-98EB-AF9B77D4D02B}">
  <dimension ref="B2:Q21"/>
  <sheetViews>
    <sheetView tabSelected="1" zoomScale="80" zoomScaleNormal="80" workbookViewId="0">
      <selection activeCell="Y9" sqref="Y9"/>
    </sheetView>
  </sheetViews>
  <sheetFormatPr baseColWidth="10" defaultRowHeight="12.75" x14ac:dyDescent="0.2"/>
  <cols>
    <col min="8" max="8" width="13.7109375" customWidth="1"/>
    <col min="11" max="11" width="13" customWidth="1"/>
    <col min="13" max="13" width="13.5703125" customWidth="1"/>
    <col min="16" max="16" width="36.42578125" customWidth="1"/>
    <col min="17" max="17" width="19.7109375" customWidth="1"/>
  </cols>
  <sheetData>
    <row r="2" spans="2:17" x14ac:dyDescent="0.2">
      <c r="B2" s="68" t="s">
        <v>145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7" x14ac:dyDescent="0.2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2:17" ht="69" customHeight="1" x14ac:dyDescent="0.2">
      <c r="B4" s="21" t="s">
        <v>146</v>
      </c>
      <c r="C4" s="21" t="s">
        <v>147</v>
      </c>
      <c r="D4" s="21" t="s">
        <v>148</v>
      </c>
      <c r="E4" s="21" t="s">
        <v>149</v>
      </c>
      <c r="F4" s="21" t="s">
        <v>150</v>
      </c>
      <c r="G4" s="21" t="s">
        <v>151</v>
      </c>
      <c r="H4" s="21" t="s">
        <v>152</v>
      </c>
      <c r="I4" s="21" t="s">
        <v>153</v>
      </c>
      <c r="J4" s="21" t="s">
        <v>154</v>
      </c>
      <c r="K4" s="21" t="s">
        <v>155</v>
      </c>
      <c r="L4" s="21" t="s">
        <v>156</v>
      </c>
      <c r="M4" s="26" t="s">
        <v>158</v>
      </c>
      <c r="P4" s="69" t="s">
        <v>168</v>
      </c>
      <c r="Q4" s="69"/>
    </row>
    <row r="5" spans="2:17" ht="32.25" customHeight="1" x14ac:dyDescent="0.2">
      <c r="B5" s="28">
        <f>+'Seguimiento 2do Trimestre 2019'!Q27</f>
        <v>1</v>
      </c>
      <c r="C5" s="28">
        <f>+'Seguimiento 2do Trimestre 2019'!R27</f>
        <v>0.89608433734939741</v>
      </c>
      <c r="D5" s="28">
        <f>+'Seguimiento 2do Trimestre 2019'!S27</f>
        <v>1</v>
      </c>
      <c r="E5" s="28">
        <f>+'Seguimiento 2do Trimestre 2019'!T27</f>
        <v>0.99548192771084332</v>
      </c>
      <c r="F5" s="28">
        <f>+'Seguimiento 2do Trimestre 2019'!U27</f>
        <v>0.95030120481927693</v>
      </c>
      <c r="G5" s="28">
        <f>+'Seguimiento 2do Trimestre 2019'!V27</f>
        <v>0.42403990963855415</v>
      </c>
      <c r="H5" s="28">
        <f>+'Seguimiento 2do Trimestre 2019'!W27</f>
        <v>0.97289156626506013</v>
      </c>
      <c r="I5" s="28">
        <f>+'Seguimiento 2do Trimestre 2019'!X27</f>
        <v>0.74548192771084321</v>
      </c>
      <c r="J5" s="28">
        <f>+'Seguimiento 2do Trimestre 2019'!Y27</f>
        <v>0.98569277108433728</v>
      </c>
      <c r="K5" s="28">
        <f>+'Seguimiento 2do Trimestre 2019'!Z27</f>
        <v>1</v>
      </c>
      <c r="L5" s="28">
        <f>+'Seguimiento 2do Trimestre 2019'!AA27</f>
        <v>0.93072289156626498</v>
      </c>
      <c r="M5" s="27">
        <f>+AVERAGE(B5:K5)</f>
        <v>0.89699736445783118</v>
      </c>
      <c r="P5" s="26" t="s">
        <v>169</v>
      </c>
      <c r="Q5" s="26" t="s">
        <v>158</v>
      </c>
    </row>
    <row r="6" spans="2:17" ht="18.75" x14ac:dyDescent="0.2">
      <c r="P6" s="42" t="s">
        <v>165</v>
      </c>
      <c r="Q6" s="28">
        <v>0.91</v>
      </c>
    </row>
    <row r="7" spans="2:17" ht="18.75" x14ac:dyDescent="0.2">
      <c r="P7" s="42" t="s">
        <v>166</v>
      </c>
      <c r="Q7" s="28">
        <v>0.93</v>
      </c>
    </row>
    <row r="8" spans="2:17" ht="18.75" x14ac:dyDescent="0.2">
      <c r="P8" s="42" t="s">
        <v>167</v>
      </c>
      <c r="Q8" s="28">
        <v>1</v>
      </c>
    </row>
    <row r="9" spans="2:17" ht="18.75" x14ac:dyDescent="0.2">
      <c r="Q9" s="27">
        <f>+AVERAGE(Q6:Q8)</f>
        <v>0.94666666666666666</v>
      </c>
    </row>
    <row r="10" spans="2:17" ht="25.5" customHeight="1" x14ac:dyDescent="0.2"/>
    <row r="11" spans="2:17" ht="18.75" x14ac:dyDescent="0.2">
      <c r="Q11" s="29"/>
    </row>
    <row r="12" spans="2:17" ht="18.75" x14ac:dyDescent="0.2">
      <c r="Q12" s="29"/>
    </row>
    <row r="13" spans="2:17" ht="18.75" x14ac:dyDescent="0.2">
      <c r="Q13" s="29"/>
    </row>
    <row r="14" spans="2:17" ht="18.75" x14ac:dyDescent="0.2">
      <c r="Q14" s="29"/>
    </row>
    <row r="15" spans="2:17" ht="18.75" x14ac:dyDescent="0.2">
      <c r="Q15" s="29"/>
    </row>
    <row r="16" spans="2:17" ht="18.75" x14ac:dyDescent="0.2">
      <c r="Q16" s="29"/>
    </row>
    <row r="17" spans="17:17" ht="18.75" x14ac:dyDescent="0.2">
      <c r="Q17" s="29"/>
    </row>
    <row r="18" spans="17:17" ht="18.75" x14ac:dyDescent="0.2">
      <c r="Q18" s="29"/>
    </row>
    <row r="19" spans="17:17" ht="18.75" x14ac:dyDescent="0.2">
      <c r="Q19" s="29"/>
    </row>
    <row r="20" spans="17:17" ht="18.75" x14ac:dyDescent="0.2">
      <c r="Q20" s="29"/>
    </row>
    <row r="21" spans="17:17" ht="18.75" x14ac:dyDescent="0.2">
      <c r="Q21" s="29"/>
    </row>
  </sheetData>
  <mergeCells count="2">
    <mergeCell ref="B2:M3"/>
    <mergeCell ref="P4:Q4"/>
  </mergeCells>
  <pageMargins left="0.7" right="0.7" top="0.75" bottom="0.75" header="0.3" footer="0.3"/>
  <pageSetup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O40"/>
  <sheetViews>
    <sheetView zoomScale="90" zoomScaleNormal="90" workbookViewId="0">
      <selection activeCell="B3" sqref="B3:B6"/>
    </sheetView>
  </sheetViews>
  <sheetFormatPr baseColWidth="10" defaultColWidth="10.7109375" defaultRowHeight="12.75" x14ac:dyDescent="0.2"/>
  <cols>
    <col min="3" max="3" width="16.42578125" customWidth="1"/>
  </cols>
  <sheetData>
    <row r="1" spans="1:15" ht="12.75" customHeight="1" x14ac:dyDescent="0.2">
      <c r="A1" s="74" t="s">
        <v>13</v>
      </c>
      <c r="B1" s="73" t="s">
        <v>5</v>
      </c>
      <c r="C1" s="74" t="s">
        <v>14</v>
      </c>
      <c r="D1" s="74" t="s">
        <v>12</v>
      </c>
      <c r="E1" s="74" t="s">
        <v>17</v>
      </c>
      <c r="F1" s="74" t="s">
        <v>15</v>
      </c>
      <c r="G1" s="74" t="s">
        <v>11</v>
      </c>
      <c r="H1" s="73" t="s">
        <v>10</v>
      </c>
      <c r="I1" s="70" t="s">
        <v>2</v>
      </c>
      <c r="J1" s="72"/>
      <c r="K1" s="70" t="s">
        <v>3</v>
      </c>
      <c r="L1" s="71"/>
      <c r="M1" s="71"/>
      <c r="N1" s="71"/>
      <c r="O1" s="72"/>
    </row>
    <row r="2" spans="1:15" ht="90" x14ac:dyDescent="0.2">
      <c r="A2" s="75"/>
      <c r="B2" s="73"/>
      <c r="C2" s="75"/>
      <c r="D2" s="75"/>
      <c r="E2" s="75"/>
      <c r="F2" s="75"/>
      <c r="G2" s="75"/>
      <c r="H2" s="73"/>
      <c r="I2" s="3" t="s">
        <v>0</v>
      </c>
      <c r="J2" s="3" t="s">
        <v>1</v>
      </c>
      <c r="K2" s="1" t="s">
        <v>7</v>
      </c>
      <c r="L2" s="1" t="s">
        <v>8</v>
      </c>
      <c r="M2" s="2" t="s">
        <v>6</v>
      </c>
      <c r="N2" s="1" t="s">
        <v>9</v>
      </c>
      <c r="O2" s="3" t="s">
        <v>4</v>
      </c>
    </row>
    <row r="3" spans="1:15" ht="12.75" customHeight="1" x14ac:dyDescent="0.2">
      <c r="A3" s="7" t="s">
        <v>16</v>
      </c>
      <c r="B3" t="s">
        <v>18</v>
      </c>
      <c r="M3" s="4" t="s">
        <v>57</v>
      </c>
    </row>
    <row r="4" spans="1:15" ht="12.75" customHeight="1" x14ac:dyDescent="0.2">
      <c r="A4" s="7" t="s">
        <v>58</v>
      </c>
      <c r="B4" t="s">
        <v>19</v>
      </c>
      <c r="M4" s="5" t="s">
        <v>21</v>
      </c>
    </row>
    <row r="5" spans="1:15" ht="12.75" customHeight="1" x14ac:dyDescent="0.2">
      <c r="A5" s="7" t="s">
        <v>59</v>
      </c>
      <c r="B5" t="s">
        <v>20</v>
      </c>
      <c r="M5" s="6" t="s">
        <v>22</v>
      </c>
    </row>
    <row r="6" spans="1:15" ht="12.75" customHeight="1" x14ac:dyDescent="0.2">
      <c r="A6" s="7" t="s">
        <v>60</v>
      </c>
      <c r="B6" t="s">
        <v>72</v>
      </c>
      <c r="M6" s="5" t="s">
        <v>23</v>
      </c>
    </row>
    <row r="7" spans="1:15" ht="12.75" customHeight="1" x14ac:dyDescent="0.2">
      <c r="A7" s="7" t="s">
        <v>61</v>
      </c>
      <c r="M7" s="6" t="s">
        <v>24</v>
      </c>
    </row>
    <row r="8" spans="1:15" ht="12.75" customHeight="1" x14ac:dyDescent="0.2">
      <c r="A8" s="7" t="s">
        <v>62</v>
      </c>
      <c r="M8" s="5" t="s">
        <v>25</v>
      </c>
    </row>
    <row r="9" spans="1:15" ht="12.75" customHeight="1" x14ac:dyDescent="0.2">
      <c r="A9" s="7" t="s">
        <v>63</v>
      </c>
      <c r="M9" s="6" t="s">
        <v>26</v>
      </c>
    </row>
    <row r="10" spans="1:15" ht="12.75" customHeight="1" x14ac:dyDescent="0.2">
      <c r="M10" s="5" t="s">
        <v>27</v>
      </c>
    </row>
    <row r="11" spans="1:15" ht="12.75" customHeight="1" x14ac:dyDescent="0.2">
      <c r="M11" s="6" t="s">
        <v>28</v>
      </c>
    </row>
    <row r="12" spans="1:15" ht="12.75" customHeight="1" x14ac:dyDescent="0.2">
      <c r="M12" s="5" t="s">
        <v>29</v>
      </c>
    </row>
    <row r="13" spans="1:15" ht="12.75" customHeight="1" x14ac:dyDescent="0.2">
      <c r="M13" s="6" t="s">
        <v>30</v>
      </c>
    </row>
    <row r="14" spans="1:15" ht="12.75" customHeight="1" x14ac:dyDescent="0.2">
      <c r="M14" s="5" t="s">
        <v>31</v>
      </c>
    </row>
    <row r="15" spans="1:15" ht="12.75" customHeight="1" x14ac:dyDescent="0.2">
      <c r="M15" s="6" t="s">
        <v>32</v>
      </c>
    </row>
    <row r="16" spans="1:15" ht="12.75" customHeight="1" x14ac:dyDescent="0.2">
      <c r="M16" s="5" t="s">
        <v>33</v>
      </c>
    </row>
    <row r="17" spans="13:13" ht="12.75" customHeight="1" x14ac:dyDescent="0.2">
      <c r="M17" s="6" t="s">
        <v>34</v>
      </c>
    </row>
    <row r="18" spans="13:13" ht="12.75" customHeight="1" x14ac:dyDescent="0.2">
      <c r="M18" s="6" t="s">
        <v>35</v>
      </c>
    </row>
    <row r="19" spans="13:13" ht="12.75" customHeight="1" x14ac:dyDescent="0.2">
      <c r="M19" s="5" t="s">
        <v>36</v>
      </c>
    </row>
    <row r="20" spans="13:13" ht="12.75" customHeight="1" x14ac:dyDescent="0.2">
      <c r="M20" s="6" t="s">
        <v>37</v>
      </c>
    </row>
    <row r="21" spans="13:13" ht="12.75" customHeight="1" x14ac:dyDescent="0.2">
      <c r="M21" s="5" t="s">
        <v>38</v>
      </c>
    </row>
    <row r="22" spans="13:13" ht="12.75" customHeight="1" x14ac:dyDescent="0.2">
      <c r="M22" s="6" t="s">
        <v>39</v>
      </c>
    </row>
    <row r="23" spans="13:13" ht="12.75" customHeight="1" x14ac:dyDescent="0.2">
      <c r="M23" s="5" t="s">
        <v>40</v>
      </c>
    </row>
    <row r="24" spans="13:13" ht="12.75" customHeight="1" x14ac:dyDescent="0.2">
      <c r="M24" s="6" t="s">
        <v>41</v>
      </c>
    </row>
    <row r="25" spans="13:13" ht="12.75" customHeight="1" x14ac:dyDescent="0.2">
      <c r="M25" s="5" t="s">
        <v>42</v>
      </c>
    </row>
    <row r="26" spans="13:13" ht="12.75" customHeight="1" x14ac:dyDescent="0.2">
      <c r="M26" s="6" t="s">
        <v>43</v>
      </c>
    </row>
    <row r="27" spans="13:13" ht="12.75" customHeight="1" x14ac:dyDescent="0.2">
      <c r="M27" s="5" t="s">
        <v>44</v>
      </c>
    </row>
    <row r="28" spans="13:13" ht="12.75" customHeight="1" x14ac:dyDescent="0.2">
      <c r="M28" s="6" t="s">
        <v>45</v>
      </c>
    </row>
    <row r="29" spans="13:13" ht="12.75" customHeight="1" x14ac:dyDescent="0.2">
      <c r="M29" s="5" t="s">
        <v>46</v>
      </c>
    </row>
    <row r="30" spans="13:13" ht="12.75" customHeight="1" x14ac:dyDescent="0.2">
      <c r="M30" s="5" t="s">
        <v>47</v>
      </c>
    </row>
    <row r="31" spans="13:13" ht="12.75" customHeight="1" x14ac:dyDescent="0.2">
      <c r="M31" s="6" t="s">
        <v>48</v>
      </c>
    </row>
    <row r="32" spans="13:13" ht="12.75" customHeight="1" x14ac:dyDescent="0.2">
      <c r="M32" s="5" t="s">
        <v>49</v>
      </c>
    </row>
    <row r="33" spans="13:13" ht="12.75" customHeight="1" x14ac:dyDescent="0.2">
      <c r="M33" s="6" t="s">
        <v>50</v>
      </c>
    </row>
    <row r="34" spans="13:13" ht="12.75" customHeight="1" x14ac:dyDescent="0.2">
      <c r="M34" s="5" t="s">
        <v>51</v>
      </c>
    </row>
    <row r="35" spans="13:13" ht="12.75" customHeight="1" x14ac:dyDescent="0.2">
      <c r="M35" s="6" t="s">
        <v>52</v>
      </c>
    </row>
    <row r="36" spans="13:13" ht="12.75" customHeight="1" x14ac:dyDescent="0.2">
      <c r="M36" s="5" t="s">
        <v>53</v>
      </c>
    </row>
    <row r="37" spans="13:13" ht="12.75" customHeight="1" x14ac:dyDescent="0.2">
      <c r="M37" s="6" t="s">
        <v>54</v>
      </c>
    </row>
    <row r="38" spans="13:13" ht="12.75" customHeight="1" x14ac:dyDescent="0.2">
      <c r="M38" s="5" t="s">
        <v>55</v>
      </c>
    </row>
    <row r="39" spans="13:13" ht="12.75" customHeight="1" x14ac:dyDescent="0.2">
      <c r="M39" s="6" t="s">
        <v>56</v>
      </c>
    </row>
    <row r="40" spans="13:13" ht="12.75" customHeight="1" x14ac:dyDescent="0.2"/>
  </sheetData>
  <mergeCells count="10">
    <mergeCell ref="K1:O1"/>
    <mergeCell ref="B1:B2"/>
    <mergeCell ref="C1:C2"/>
    <mergeCell ref="D1:D2"/>
    <mergeCell ref="A1:A2"/>
    <mergeCell ref="E1:E2"/>
    <mergeCell ref="F1:F2"/>
    <mergeCell ref="G1:G2"/>
    <mergeCell ref="H1:H2"/>
    <mergeCell ref="I1:J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A505EA9B55904BA2DA621A3ACCADB5" ma:contentTypeVersion="8" ma:contentTypeDescription="Crear nuevo documento." ma:contentTypeScope="" ma:versionID="39f305984f15cb6c21a9a1d66471c981">
  <xsd:schema xmlns:xsd="http://www.w3.org/2001/XMLSchema" xmlns:p="http://schemas.microsoft.com/office/2006/metadata/properties" xmlns:ns1="bbb1532b-ab18-4e7b-be3e-fa8e2303545f" targetNamespace="http://schemas.microsoft.com/office/2006/metadata/properties" ma:root="true" ma:fieldsID="99e6daded1200a9049ade193328c3f22" ns1:_="">
    <xsd:import namespace="bbb1532b-ab18-4e7b-be3e-fa8e2303545f"/>
    <xsd:element name="properties">
      <xsd:complexType>
        <xsd:sequence>
          <xsd:element name="documentManagement">
            <xsd:complexType>
              <xsd:all>
                <xsd:element ref="ns1:Codigo" minOccurs="0"/>
                <xsd:element ref="ns1:Estado" minOccurs="0"/>
                <xsd:element ref="ns1:Area_x0020_responsable" minOccurs="0"/>
                <xsd:element ref="ns1:Responsable" minOccurs="0"/>
                <xsd:element ref="ns1:Areas_x0020_que_x0020_participan" minOccurs="0"/>
                <xsd:element ref="ns1:Fecha_x0020_de_x0020_emisi_x00f3_n_x0020_inicial" minOccurs="0"/>
                <xsd:element ref="ns1:Fecha_x0020_de_x0020_emisi_x00f3_n_x0020_versi_x00f3_n_x0020_vigente" minOccurs="0"/>
                <xsd:element ref="ns1:Vigencia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bbb1532b-ab18-4e7b-be3e-fa8e2303545f" elementFormDefault="qualified">
    <xsd:import namespace="http://schemas.microsoft.com/office/2006/documentManagement/types"/>
    <xsd:element name="Codigo" ma:index="0" nillable="true" ma:displayName="Nombre Documento" ma:default="" ma:internalName="Codigo">
      <xsd:simpleType>
        <xsd:restriction base="dms:Text">
          <xsd:maxLength value="255"/>
        </xsd:restriction>
      </xsd:simpleType>
    </xsd:element>
    <xsd:element name="Estado" ma:index="9" nillable="true" ma:displayName="Estado" ma:default="Borrador" ma:format="Dropdown" ma:internalName="Estado">
      <xsd:simpleType>
        <xsd:restriction base="dms:Choice">
          <xsd:enumeration value="Borrador"/>
          <xsd:enumeration value="Listo para revisar"/>
          <xsd:enumeration value="Aprobado"/>
        </xsd:restriction>
      </xsd:simpleType>
    </xsd:element>
    <xsd:element name="Area_x0020_responsable" ma:index="10" nillable="true" ma:displayName="Area responsable" ma:list="{61e75992-e91a-44ac-aee5-7906d7b8c476}" ma:internalName="Area_x0020_responsable" ma:showField="Title">
      <xsd:simpleType>
        <xsd:restriction base="dms:Lookup"/>
      </xsd:simpleType>
    </xsd:element>
    <xsd:element name="Responsable" ma:index="11" nillable="true" ma:displayName="Responsable" ma:default="Ministro" ma:format="Dropdown" ma:internalName="Responsable">
      <xsd:simpleType>
        <xsd:restriction base="dms:Choice">
          <xsd:enumeration value="Ministro"/>
          <xsd:enumeration value="Vice Ministro"/>
          <xsd:enumeration value="Director"/>
          <xsd:enumeration value="Jefe de Oficina"/>
          <xsd:enumeration value="Subdirector"/>
          <xsd:enumeration value="Asesor"/>
          <xsd:enumeration value="Profesional especializado"/>
          <xsd:enumeration value="Profesional"/>
          <xsd:enumeration value="Tecnico"/>
          <xsd:enumeration value="Técnico asistencial"/>
        </xsd:restriction>
      </xsd:simpleType>
    </xsd:element>
    <xsd:element name="Areas_x0020_que_x0020_participan" ma:index="12" nillable="true" ma:displayName="Areas que participan" ma:default="Todas" ma:format="Dropdown" ma:internalName="Areas_x0020_que_x0020_participan">
      <xsd:simpleType>
        <xsd:restriction base="dms:Choice">
          <xsd:enumeration value="Todas"/>
          <xsd:enumeration value="Atención al Ciudadano"/>
          <xsd:enumeration value="Grupo de Contabilidad"/>
          <xsd:enumeration value="Contraloría General"/>
          <xsd:enumeration value="Despacho Ministro"/>
          <xsd:enumeration value="Despacho Viceministro"/>
          <xsd:enumeration value="Dirección de Calidad para la Educación Preescolar B y M"/>
          <xsd:enumeration value="Dirección de Calidad para la Educación Superior"/>
          <xsd:enumeration value="Dirección de Descentralización"/>
          <xsd:enumeration value="Dirección de Fomento de la Educación Superior"/>
          <xsd:enumeration value="Dirección de Cobertura y Equidad"/>
          <xsd:enumeration value="Modernización"/>
          <xsd:enumeration value="Oficina Asesora de Comunicaciones"/>
          <xsd:enumeration value="Oficina Asesora de Planeación y finanzas"/>
          <xsd:enumeration value="Oficina Asesora Jurídica"/>
          <xsd:enumeration value="Oficina de Control Interno"/>
          <xsd:enumeration value="Oficina de Cooperación y Asuntos Internacionales"/>
          <xsd:enumeration value="Oficina de Tecnología"/>
          <xsd:enumeration value="Oficina de Innovación Educativa con uso de Nuevas Tecnologías"/>
          <xsd:enumeration value="PNSE"/>
          <xsd:enumeration value="Saneamiento Contable"/>
          <xsd:enumeration value="Secretaría General"/>
          <xsd:enumeration value="Secretaría Privada"/>
          <xsd:enumeration value="Subdirección de Apoyo a la gestión de las IES"/>
          <xsd:enumeration value="Subdirección de Aseguramiento de Calidad"/>
          <xsd:enumeration value="Subdirección de Estándares y Evaluación"/>
          <xsd:enumeration value="Subdirección de Acceso"/>
          <xsd:enumeration value="Subdirección de Desarrollo Organizacional"/>
          <xsd:enumeration value="Subdirección de Desarrollo Sectorial"/>
          <xsd:enumeration value="Subdirección de Talento Humano"/>
          <xsd:enumeration value="Subdirección de Articulación Educativa e Intersectorial"/>
          <xsd:enumeration value="Subdirección de Fortalecimiento a las SE"/>
          <xsd:enumeration value="Subdirección de Contratación y Gestión Administrativa"/>
          <xsd:enumeration value="Subdirección de Gestión Financiera"/>
          <xsd:enumeration value="Subdirección de Mejoramiento"/>
          <xsd:enumeration value="Subdirección de Permanencia"/>
          <xsd:enumeration value="Subdirección de Monitoreo y Control"/>
          <xsd:enumeration value="Subdirección de Inspección y Vigilancia"/>
          <xsd:enumeration value="Subdirección de Recursos Humanos Sector Educación"/>
          <xsd:enumeration value="Grupo de Tesorería"/>
          <xsd:enumeration value="Viceministerio de Educación Básica"/>
          <xsd:enumeration value="Viceministerio de Educación Superior"/>
          <xsd:enumeration value="CNA"/>
          <xsd:enumeration value="CONACES"/>
        </xsd:restriction>
      </xsd:simpleType>
    </xsd:element>
    <xsd:element name="Fecha_x0020_de_x0020_emisi_x00f3_n_x0020_inicial" ma:index="13" nillable="true" ma:displayName="Fecha de emisión inicial" ma:format="DateOnly" ma:internalName="Fecha_x0020_de_x0020_emisi_x00f3_n_x0020_inicial">
      <xsd:simpleType>
        <xsd:restriction base="dms:DateTime"/>
      </xsd:simpleType>
    </xsd:element>
    <xsd:element name="Fecha_x0020_de_x0020_emisi_x00f3_n_x0020_versi_x00f3_n_x0020_vigente" ma:index="14" nillable="true" ma:displayName="Fecha de emisión versión vigente" ma:format="DateOnly" ma:internalName="Fecha_x0020_de_x0020_emisi_x00f3_n_x0020_versi_x00f3_n_x0020_vigente">
      <xsd:simpleType>
        <xsd:restriction base="dms:DateTime"/>
      </xsd:simpleType>
    </xsd:element>
    <xsd:element name="Vigencia" ma:index="15" nillable="true" ma:displayName="Vigencia" ma:default="Vigente" ma:format="Dropdown" ma:internalName="Vigencia">
      <xsd:simpleType>
        <xsd:restriction base="dms:Choice">
          <xsd:enumeration value="Vigente"/>
          <xsd:enumeration value="Obsolet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 ma:readOnly="true"/>
        <xsd:element ref="dc:title" minOccurs="0" maxOccurs="1" ma:index="2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igencia xmlns="bbb1532b-ab18-4e7b-be3e-fa8e2303545f">Vigente</Vigencia>
    <Area_x0020_responsable xmlns="bbb1532b-ab18-4e7b-be3e-fa8e2303545f" xsi:nil="true"/>
    <Fecha_x0020_de_x0020_emisi_x00f3_n_x0020_inicial xmlns="bbb1532b-ab18-4e7b-be3e-fa8e2303545f" xsi:nil="true"/>
    <Estado xmlns="bbb1532b-ab18-4e7b-be3e-fa8e2303545f">Borrador</Estado>
    <Responsable xmlns="bbb1532b-ab18-4e7b-be3e-fa8e2303545f">Ministro</Responsable>
    <Codigo xmlns="bbb1532b-ab18-4e7b-be3e-fa8e2303545f" xsi:nil="true"/>
    <Fecha_x0020_de_x0020_emisi_x00f3_n_x0020_versi_x00f3_n_x0020_vigente xmlns="bbb1532b-ab18-4e7b-be3e-fa8e2303545f" xsi:nil="true"/>
    <Areas_x0020_que_x0020_participan xmlns="bbb1532b-ab18-4e7b-be3e-fa8e2303545f">Todas</Areas_x0020_que_x0020_participan>
  </documentManagement>
</p:properties>
</file>

<file path=customXml/itemProps1.xml><?xml version="1.0" encoding="utf-8"?>
<ds:datastoreItem xmlns:ds="http://schemas.openxmlformats.org/officeDocument/2006/customXml" ds:itemID="{168EC93F-96BC-4E96-B8A1-AAD8EA1E2B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F8724F-3453-4DED-9E14-33DA62744998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bbb1532b-ab18-4e7b-be3e-fa8e2303545f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492F8411-93EC-4201-A614-F2C25C7AFA34}">
  <ds:schemaRefs>
    <ds:schemaRef ds:uri="bbb1532b-ab18-4e7b-be3e-fa8e2303545f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Seguimiento 2do Trimestre 2019</vt:lpstr>
      <vt:lpstr>Gráficas 2do trimestre 2019</vt:lpstr>
      <vt:lpstr>Categorías</vt:lpstr>
      <vt:lpstr>'Seguimiento 2do Trimestre 2019'!Área_de_impresión</vt:lpstr>
    </vt:vector>
  </TitlesOfParts>
  <Company>Camara de comercio de cartagena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apina</dc:creator>
  <cp:lastModifiedBy>Luis Eduardo Niño Velandia</cp:lastModifiedBy>
  <cp:lastPrinted>2019-03-18T20:06:54Z</cp:lastPrinted>
  <dcterms:created xsi:type="dcterms:W3CDTF">2008-08-05T17:06:18Z</dcterms:created>
  <dcterms:modified xsi:type="dcterms:W3CDTF">2019-07-26T13:44:10Z</dcterms:modified>
</cp:coreProperties>
</file>