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<sst xmlns="http://schemas.openxmlformats.org/spreadsheetml/2006/main" count="2275" uniqueCount="1110">
  <si>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</si>
  <si>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</si>
  <si>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</si>
  <si>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</si>
  <si>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</si>
  <si>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</si>
  <si>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</si>
  <si>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</si>
  <si>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</si>
  <si>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</si>
  <si>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</si>
  <si>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</si>
  <si>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</si>
  <si>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</si>
  <si>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</si>
  <si>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</si>
  <si>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</si>
  <si>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</si>
  <si>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</si>
  <si>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</si>
  <si>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</si>
  <si>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</si>
  <si>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</si>
  <si>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</si>
  <si>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</si>
  <si>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</si>
  <si>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</si>
  <si>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</si>
  <si>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</si>
  <si>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</si>
  <si>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</si>
  <si>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</si>
  <si>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</si>
  <si>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</si>
  <si>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</si>
  <si>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</si>
  <si>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</si>
  <si>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</si>
  <si>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</si>
  <si>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</si>
  <si>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</si>
  <si>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</si>
  <si>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</si>
  <si>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</si>
  <si>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</si>
  <si>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</si>
  <si>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</si>
  <si>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</si>
  <si>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</si>
  <si>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</si>
  <si>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</si>
  <si>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</si>
  <si>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</si>
  <si>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</si>
  <si>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</si>
  <si>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</si>
  <si>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</si>
  <si>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</si>
  <si>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</si>
  <si>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</si>
  <si>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</si>
  <si>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</si>
  <si>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</si>
  <si>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</si>
  <si>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</si>
  <si>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</si>
  <si>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</si>
  <si>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</si>
  <si>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</si>
  <si>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</si>
  <si>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</si>
  <si>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</si>
  <si>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</si>
  <si>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</si>
  <si>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</si>
  <si>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</si>
  <si>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</si>
  <si>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</si>
  <si>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</si>
  <si>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</si>
  <si>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</si>
  <si>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</si>
  <si>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</si>
  <si>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</si>
  <si>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</si>
  <si>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</si>
  <si>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</si>
  <si>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</si>
  <si>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</si>
  <si>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</si>
  <si>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</si>
  <si>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</si>
  <si>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</si>
  <si>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</si>
  <si>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</si>
  <si>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</si>
  <si>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</si>
  <si>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</si>
  <si>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</si>
  <si>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</si>
  <si>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</si>
  <si>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</si>
  <si>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</si>
  <si>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</si>
  <si>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</si>
  <si>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</si>
  <si>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</si>
  <si>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</si>
  <si>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</si>
  <si>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</si>
  <si>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</si>
  <si>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</si>
  <si>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</si>
  <si>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</si>
  <si>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</si>
  <si>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</si>
  <si>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</si>
  <si>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</si>
  <si>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</si>
  <si>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</si>
  <si>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</si>
  <si>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</si>
  <si>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</si>
  <si>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</si>
  <si>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</si>
  <si>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</si>
  <si>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</si>
  <si>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</si>
  <si>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</si>
  <si>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</si>
  <si>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</si>
  <si>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</si>
  <si>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</si>
  <si>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</si>
  <si>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</si>
  <si>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</si>
  <si>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</si>
  <si>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</si>
  <si>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</si>
  <si>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</si>
  <si>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</si>
  <si>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</si>
  <si>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</si>
  <si>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</si>
  <si>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</si>
  <si>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</si>
  <si>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</si>
  <si>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</si>
  <si>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</si>
  <si>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</si>
  <si>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</si>
  <si>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</si>
  <si>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</si>
  <si>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</si>
  <si>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</si>
  <si>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</si>
  <si>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</si>
  <si>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</si>
  <si>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</si>
  <si>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</si>
  <si>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</si>
  <si>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</si>
  <si>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</si>
  <si>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</si>
  <si>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</si>
  <si>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</si>
  <si>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</si>
  <si>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</si>
  <si>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</si>
  <si>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</si>
  <si>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</si>
  <si>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</si>
  <si>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</si>
  <si>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</si>
  <si>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</si>
  <si>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</si>
  <si>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</si>
  <si>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</si>
  <si>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</si>
  <si>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</si>
  <si>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</si>
  <si>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</si>
  <si>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</si>
  <si>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</si>
  <si>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</si>
  <si>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</si>
  <si>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</si>
  <si>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</si>
  <si>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</si>
  <si>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</si>
  <si>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</si>
  <si>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</si>
  <si>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</si>
  <si>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</si>
  <si>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</si>
  <si>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</si>
  <si>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</si>
  <si>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</si>
  <si>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</si>
  <si>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</si>
  <si>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</si>
  <si>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</si>
  <si>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</si>
  <si>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</si>
  <si>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</si>
  <si>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</si>
  <si>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</si>
  <si>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</si>
  <si>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</si>
  <si>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</si>
  <si>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</si>
  <si>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</si>
  <si>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</si>
  <si>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</si>
  <si>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</si>
  <si>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</si>
  <si>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</si>
  <si>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</si>
  <si>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</si>
  <si>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</si>
  <si>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</si>
  <si>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</si>
  <si>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</si>
  <si>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</si>
  <si>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</si>
  <si>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</si>
  <si>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</si>
  <si>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</si>
  <si>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</si>
  <si>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</si>
  <si>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</si>
  <si>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</si>
  <si>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</si>
  <si>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</si>
  <si>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</si>
  <si>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</si>
  <si>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</si>
  <si>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</si>
  <si>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</si>
  <si>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</si>
  <si>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</si>
  <si>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</si>
  <si>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</si>
  <si>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</si>
  <si>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</si>
  <si>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</si>
  <si>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</si>
  <si>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</si>
  <si>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</si>
  <si>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</si>
  <si>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</si>
  <si>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</si>
  <si>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</si>
  <si>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</si>
  <si>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</si>
  <si>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</si>
  <si>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</si>
  <si>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</si>
  <si>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</si>
  <si>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</si>
  <si>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</si>
  <si>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</si>
  <si>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</si>
  <si>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</si>
  <si>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</si>
  <si>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</si>
  <si>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</si>
  <si>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</si>
  <si>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</si>
  <si>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</si>
  <si>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</si>
  <si>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</si>
  <si>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</si>
  <si>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</si>
  <si>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</si>
  <si>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</si>
  <si>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</si>
  <si>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</si>
  <si>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</si>
  <si>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</si>
  <si>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</si>
  <si>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</si>
  <si>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</si>
  <si>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</si>
  <si>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</si>
  <si>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</si>
  <si>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</si>
  <si>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</si>
  <si>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</si>
  <si>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</si>
  <si>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</si>
  <si>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</si>
  <si>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</si>
  <si>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</si>
  <si>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</si>
  <si>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</si>
  <si>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</si>
  <si>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</si>
  <si>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</si>
  <si>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</si>
  <si>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</si>
  <si>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</si>
  <si>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</si>
  <si>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</si>
  <si>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</si>
  <si>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</si>
  <si>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</si>
  <si>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</si>
  <si>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</si>
  <si>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</si>
  <si>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</si>
  <si>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</si>
  <si>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</si>
  <si>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</si>
  <si>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</si>
  <si>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</si>
  <si>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</si>
  <si>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</si>
  <si>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</si>
  <si>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</si>
  <si>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</si>
  <si>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</si>
  <si>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</si>
  <si>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</si>
  <si>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</si>
  <si>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</si>
  <si>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</si>
  <si>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</si>
  <si>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</si>
  <si>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</si>
  <si>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</si>
  <si>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</si>
  <si>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</si>
  <si>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</si>
  <si>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</si>
  <si>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</si>
  <si>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</si>
  <si>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</si>
  <si>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</si>
  <si>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</si>
  <si>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</si>
  <si>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</si>
  <si>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</si>
  <si>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</si>
  <si>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</si>
  <si>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</si>
  <si>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</si>
  <si>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</si>
  <si>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</si>
  <si>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</si>
  <si>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</si>
  <si>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</si>
  <si>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</si>
  <si>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</si>
  <si>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</si>
  <si>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</si>
  <si>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</si>
  <si>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</si>
  <si>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</si>
  <si>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</si>
  <si>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</si>
  <si>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</si>
  <si>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</si>
  <si>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</si>
  <si>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</si>
  <si>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</si>
  <si>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</si>
  <si>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</si>
  <si>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</si>
  <si>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</si>
  <si>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</si>
  <si>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</si>
  <si>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</si>
  <si>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</si>
  <si>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</si>
  <si>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</si>
  <si>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</si>
  <si>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</si>
  <si>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</si>
  <si>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</si>
  <si>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</si>
  <si>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</si>
  <si>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</si>
  <si>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</si>
  <si>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</si>
  <si>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</si>
  <si>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</si>
  <si>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</si>
  <si>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</si>
  <si>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</si>
  <si>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</si>
  <si>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</si>
  <si>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</si>
  <si>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</si>
  <si>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</si>
  <si>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</si>
  <si>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</si>
  <si>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</si>
  <si>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</si>
  <si>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</si>
  <si>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</si>
  <si>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</si>
  <si>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</si>
  <si>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</si>
  <si>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</si>
  <si>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</si>
  <si>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</si>
  <si>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</si>
  <si>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</si>
  <si>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</si>
  <si>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</si>
  <si>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</si>
  <si>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</si>
  <si>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</si>
  <si>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</si>
  <si>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</si>
  <si>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</si>
  <si>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</si>
  <si>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</si>
  <si>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</si>
  <si>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</si>
  <si>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</si>
  <si>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</si>
  <si>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</si>
  <si>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</si>
  <si>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</si>
  <si>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</si>
  <si>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</si>
  <si>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</si>
  <si>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</si>
  <si>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</si>
  <si>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</si>
  <si>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</si>
  <si>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</si>
  <si>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</si>
  <si>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</si>
  <si>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</si>
  <si>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</si>
  <si>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</si>
  <si>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</si>
  <si>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</si>
  <si>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</si>
  <si>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</si>
  <si>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</si>
  <si>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</si>
  <si>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</si>
  <si>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</si>
  <si>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</si>
  <si>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</si>
  <si>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</si>
  <si>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</si>
  <si>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</si>
  <si>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</si>
  <si>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</si>
  <si>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</si>
  <si>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</si>
  <si>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</si>
  <si>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</si>
  <si>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</si>
  <si>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</si>
  <si>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</si>
  <si>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</si>
  <si>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</si>
  <si>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</si>
  <si>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</si>
  <si>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</si>
  <si>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</si>
  <si>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</si>
  <si>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</si>
  <si>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</si>
  <si>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</si>
  <si>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</si>
  <si>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</si>
  <si>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</si>
  <si>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</si>
  <si>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</si>
  <si>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</si>
  <si>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</si>
  <si>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</si>
  <si>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</si>
  <si>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</si>
  <si>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</si>
  <si>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</si>
  <si>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</si>
  <si>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</si>
  <si>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</si>
  <si>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</si>
  <si>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</si>
  <si>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</si>
  <si>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</si>
  <si>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</si>
  <si>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</si>
  <si>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</si>
  <si>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</si>
  <si>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</si>
  <si>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</si>
  <si>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</si>
  <si>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</si>
  <si>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</si>
  <si>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</si>
  <si>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</si>
  <si>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</si>
  <si>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</si>
  <si>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</si>
  <si>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</si>
  <si>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</si>
  <si>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</si>
  <si>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</si>
  <si>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</si>
  <si>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</si>
  <si>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</si>
  <si>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</si>
  <si>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</si>
  <si>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</si>
  <si>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</si>
  <si>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</si>
  <si>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</si>
  <si>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</si>
  <si>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</si>
  <si>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</si>
  <si>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</si>
  <si>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</si>
  <si>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</si>
  <si>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</si>
  <si>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</si>
  <si>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</si>
  <si>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</si>
  <si>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</si>
  <si>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</si>
  <si>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</si>
  <si>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</si>
  <si>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</si>
  <si>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</si>
  <si>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</si>
  <si>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</si>
  <si>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</si>
  <si>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</si>
  <si>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</si>
  <si>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</si>
  <si>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</si>
  <si>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</si>
  <si>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</si>
  <si>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</si>
  <si>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</si>
  <si>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</si>
  <si>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</si>
  <si>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</si>
  <si>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</si>
  <si>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</si>
  <si>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</si>
  <si>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</si>
  <si>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</si>
  <si>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</si>
  <si>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</si>
  <si>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</si>
  <si>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</si>
  <si>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</si>
  <si>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</si>
  <si>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</si>
  <si>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</si>
  <si>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</si>
  <si>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</si>
  <si>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</si>
  <si>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</si>
  <si>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</si>
  <si>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</si>
  <si>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</si>
  <si>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</si>
  <si>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</si>
  <si>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</si>
  <si>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</si>
  <si>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</si>
  <si>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</si>
  <si>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</si>
  <si>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</si>
  <si>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</si>
  <si>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</si>
  <si>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</si>
  <si>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</si>
  <si>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</si>
  <si>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</si>
  <si>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</si>
  <si>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</si>
  <si>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</si>
  <si>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</si>
  <si>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</si>
  <si>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</si>
  <si>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</si>
  <si>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</si>
  <si>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</si>
  <si>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</si>
  <si>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</si>
  <si>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</si>
  <si>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</si>
  <si>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</si>
  <si>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</si>
  <si>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</si>
  <si>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</si>
  <si>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</si>
  <si>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</si>
  <si>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</si>
  <si>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</si>
  <si>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</si>
  <si>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</si>
  <si>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</si>
  <si>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</si>
  <si>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</si>
  <si>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</si>
  <si>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</si>
  <si>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</si>
  <si>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</si>
  <si>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</si>
  <si>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</si>
  <si>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</si>
  <si>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</si>
  <si>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</si>
  <si>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</si>
  <si>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</si>
  <si>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</si>
  <si>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</si>
  <si>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</si>
  <si>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</si>
  <si>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</si>
  <si>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</si>
  <si>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</si>
  <si>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</si>
  <si>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</si>
  <si>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</si>
  <si>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</si>
  <si>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</si>
  <si>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</si>
  <si>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</si>
  <si>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</si>
  <si>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</si>
  <si>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</si>
  <si>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</si>
  <si>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</si>
  <si>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</si>
  <si>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</si>
  <si>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</si>
  <si>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</si>
  <si>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</si>
  <si>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</si>
  <si>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</si>
  <si>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</si>
  <si>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</si>
  <si>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</si>
  <si>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</si>
  <si>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</si>
  <si>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</si>
  <si>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</si>
  <si>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</si>
  <si>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</si>
  <si>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</si>
  <si>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</si>
  <si>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</si>
  <si>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</si>
  <si>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</si>
  <si>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</si>
  <si>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</si>
  <si>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</si>
  <si>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</si>
  <si>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</si>
  <si>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</si>
  <si>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</si>
  <si>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</si>
  <si>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</si>
  <si>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</si>
  <si>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</si>
  <si>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</si>
  <si>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</si>
  <si>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</si>
  <si>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</si>
  <si>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</si>
  <si>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</si>
  <si>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</si>
  <si>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</si>
  <si>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</si>
  <si>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</si>
  <si>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</si>
  <si>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</si>
  <si>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</si>
  <si>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</si>
  <si>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</si>
  <si>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</si>
  <si>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</si>
  <si>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</si>
  <si>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</si>
  <si>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</si>
  <si>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</si>
  <si>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</si>
  <si>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</si>
  <si>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</si>
  <si>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</si>
  <si>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</si>
  <si>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</si>
  <si>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</si>
  <si>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</si>
  <si>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</si>
  <si>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</si>
  <si>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</si>
  <si>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</si>
  <si>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</si>
  <si>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</si>
  <si>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</si>
  <si>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</si>
  <si>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</si>
  <si>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</si>
  <si>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</si>
  <si>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</si>
  <si>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</si>
  <si>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</si>
  <si>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</si>
  <si>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</si>
  <si>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</si>
  <si>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</si>
  <si>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</si>
  <si>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</si>
  <si>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</si>
  <si>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</si>
  <si>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</si>
  <si>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</si>
  <si>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</si>
  <si>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</si>
  <si>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</si>
  <si>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</si>
  <si>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</si>
  <si>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</si>
  <si>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</si>
  <si>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</si>
  <si>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</si>
  <si>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</si>
  <si>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</si>
  <si>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</si>
  <si>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</si>
  <si>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</si>
  <si>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</si>
  <si>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</si>
  <si>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</si>
  <si>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</si>
  <si>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</si>
  <si>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</si>
  <si>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</si>
  <si>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</si>
  <si>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</si>
  <si>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</si>
  <si>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</si>
  <si>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</si>
  <si>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</si>
  <si>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</si>
  <si>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</si>
  <si>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</si>
  <si>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</si>
  <si>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</si>
  <si>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</si>
  <si>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</si>
  <si>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</si>
  <si>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</si>
  <si>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</si>
  <si>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</si>
  <si>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</si>
  <si>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</si>
  <si>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</si>
  <si>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</si>
  <si>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</si>
  <si>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</si>
  <si>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</si>
  <si>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</si>
  <si>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</si>
  <si>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</si>
  <si>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</si>
  <si>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</si>
  <si>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</si>
  <si>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</si>
  <si>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</si>
  <si>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</si>
  <si>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</si>
  <si>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</si>
  <si>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</si>
  <si>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</si>
  <si>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</si>
  <si>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</si>
  <si>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</si>
  <si>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</si>
  <si>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</si>
  <si>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</si>
  <si>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</si>
  <si>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</si>
  <si>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</si>
  <si>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</si>
  <si>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</si>
  <si>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</si>
  <si>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</si>
  <si>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</si>
  <si>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</si>
  <si>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</si>
  <si>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</si>
  <si>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</si>
  <si>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</si>
  <si>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</si>
  <si>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</si>
  <si>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</si>
  <si>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</si>
  <si>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</si>
  <si>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</si>
  <si>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</si>
  <si>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</si>
  <si>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</si>
  <si>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</si>
  <si>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</si>
  <si>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</si>
  <si>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</si>
  <si>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</si>
  <si>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</si>
  <si>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</si>
  <si>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</si>
  <si>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</si>
  <si>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</si>
  <si>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</si>
  <si>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</si>
  <si>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</si>
  <si>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</si>
  <si>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</si>
  <si>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</si>
  <si>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</si>
  <si>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</si>
  <si>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</si>
  <si>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</si>
  <si>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</si>
  <si>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</si>
  <si>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</si>
  <si>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</si>
  <si>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</si>
  <si>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</si>
  <si>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</si>
  <si>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</si>
  <si>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</si>
  <si>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</si>
  <si>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</si>
  <si>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</si>
  <si>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</si>
  <si>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</si>
  <si>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</si>
  <si>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</si>
  <si>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</si>
  <si>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</si>
  <si>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</si>
  <si>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</si>
  <si>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</si>
  <si>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</si>
  <si>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</si>
  <si>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</si>
  <si>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</si>
  <si>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</si>
  <si>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</si>
  <si>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</si>
  <si>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</si>
  <si>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</si>
  <si>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</si>
  <si>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</si>
  <si>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</si>
  <si>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</si>
  <si>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</si>
  <si>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</si>
  <si>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</si>
  <si>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</si>
  <si>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</si>
  <si>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</si>
  <si>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</si>
  <si>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</si>
  <si>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</si>
  <si>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</si>
  <si>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</si>
  <si>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</si>
  <si>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</si>
  <si>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</si>
  <si>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</si>
  <si>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</si>
  <si>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</si>
  <si>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</si>
  <si>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</si>
  <si>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</si>
  <si>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</si>
  <si>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</si>
  <si>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</si>
  <si>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</si>
  <si>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</si>
  <si>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</si>
  <si>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</si>
  <si>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</si>
  <si>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</si>
  <si>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</si>
  <si>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</si>
  <si>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</si>
  <si>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</si>
  <si>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</si>
  <si>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</si>
  <si>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</si>
  <si>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</si>
  <si>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</si>
  <si>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</si>
  <si>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</si>
  <si>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</si>
  <si>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</si>
  <si>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</si>
  <si>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</si>
  <si>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</si>
  <si>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</si>
  <si>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</si>
  <si>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</si>
  <si>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</si>
  <si>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</si>
  <si>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</si>
  <si>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</si>
  <si>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</si>
  <si>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</si>
  <si>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</si>
  <si>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</si>
  <si>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</si>
  <si>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</si>
  <si>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</si>
  <si>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</si>
  <si>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</si>
  <si>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</si>
  <si>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</si>
  <si>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</si>
  <si>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</si>
  <si>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</si>
  <si>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</si>
  <si>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</si>
  <si>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</si>
  <si>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</si>
  <si>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</si>
  <si>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</si>
  <si>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</si>
  <si>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</si>
  <si>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</si>
  <si>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</si>
  <si>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</si>
  <si>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</si>
  <si>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</si>
  <si>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</si>
  <si>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</si>
  <si>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</si>
  <si>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</si>
  <si>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</si>
  <si>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</si>
  <si>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</si>
  <si>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</si>
  <si>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</si>
  <si>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</si>
  <si>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</si>
  <si>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</si>
  <si>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</si>
  <si>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</si>
  <si>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</si>
  <si>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</si>
  <si>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</si>
  <si>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</si>
  <si>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</si>
  <si>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</si>
  <si>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</si>
  <si>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</si>
  <si>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</si>
  <si>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</si>
  <si>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</si>
  <si>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</si>
  <si>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</si>
  <si>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</si>
  <si>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</si>
  <si>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</si>
  <si>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</si>
  <si>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</si>
  <si>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</si>
  <si>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</si>
  <si>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</si>
  <si>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</si>
  <si>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</si>
  <si>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</si>
  <si>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</si>
  <si>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</si>
  <si>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</si>
  <si>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</si>
  <si>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</si>
  <si>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</si>
  <si>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</si>
  <si>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</si>
  <si>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</si>
  <si>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</si>
  <si>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</si>
  <si>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</si>
  <si>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</si>
  <si>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</si>
  <si>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</si>
  <si>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</si>
  <si>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</si>
  <si>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</si>
  <si>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</si>
  <si>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</si>
  <si>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</si>
  <si>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</si>
  <si>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</si>
  <si>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</si>
  <si>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</si>
  <si>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</si>
  <si>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</si>
  <si>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</si>
  <si>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</si>
  <si>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</si>
  <si>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</si>
  <si>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</si>
  <si>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</si>
  <si>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</si>
  <si>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</si>
  <si>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</si>
  <si>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</si>
  <si>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</si>
  <si>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</si>
  <si>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</si>
  <si>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</si>
  <si>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</si>
  <si>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</si>
  <si>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</si>
  <si>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</si>
  <si>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</si>
  <si>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</si>
  <si>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</si>
  <si>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</si>
  <si>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</si>
  <si>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</si>
  <si>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</si>
  <si>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</si>
  <si>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</si>
  <si>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</si>
  <si>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</si>
  <si>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</si>
  <si>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</si>
  <si>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</si>
  <si>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</si>
  <si>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</si>
  <si>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</si>
  <si>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</si>
  <si>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</si>
  <si>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</si>
  <si>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</si>
  <si>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</si>
  <si>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</si>
  <si>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</si>
  <si>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</si>
  <si>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</si>
  <si>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</si>
  <si>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</si>
  <si>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</si>
  <si>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</si>
  <si>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</si>
  <si>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</si>
  <si>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</si>
  <si>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</si>
  <si>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</si>
  <si>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</si>
  <si>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</si>
  <si>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</si>
  <si>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</si>
  <si>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</si>
  <si>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</si>
  <si>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</si>
  <si>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</si>
  <si>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</si>
  <si>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</si>
  <si>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</si>
  <si>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</si>
  <si>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</si>
  <si>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</si>
  <si>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</si>
  <si>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</si>
  <si>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</si>
  <si>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</si>
  <si>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</si>
  <si>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</si>
  <si>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</si>
  <si>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</si>
  <si>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</si>
  <si>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</si>
  <si>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</si>
  <si>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</si>
  <si>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</si>
  <si>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</si>
  <si>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</si>
  <si>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</si>
  <si>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</si>
  <si>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</si>
  <si>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</si>
  <si>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</si>
  <si>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</si>
  <si>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</si>
  <si>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</si>
  <si>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</si>
  <si>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</si>
  <si>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</si>
  <si>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</si>
  <si>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</si>
  <si>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</si>
  <si>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</si>
  <si>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</si>
  <si>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</si>
  <si>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</si>
  <si>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Marzo de 2013</t>
  </si>
  <si>
    <t>DISTRITOS Y MUNICIPIOS CERTIFICADOS - PAC  Marzo de 2013</t>
  </si>
  <si>
    <t>MUNICIPIOS  NO CERTIFICADOS - PAC Marzo de 2013</t>
  </si>
  <si>
    <t>Marzo DE 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</si>
</sst>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8" borderId="24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8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5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13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165" fontId="19" fillId="41" borderId="0" xfId="4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65" fontId="20" fillId="0" borderId="0" xfId="46" applyNumberFormat="1" applyFont="1" applyAlignment="1">
      <alignment/>
    </xf>
    <xf numFmtId="165" fontId="20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0" fillId="0" borderId="11" xfId="49" applyNumberFormat="1" applyFont="1" applyBorder="1" applyAlignment="1">
      <alignment/>
    </xf>
    <xf numFmtId="168" fontId="20" fillId="0" borderId="11" xfId="46" applyNumberFormat="1" applyFont="1" applyFill="1" applyBorder="1" applyAlignment="1">
      <alignment horizontal="right"/>
    </xf>
    <xf numFmtId="3" fontId="65" fillId="0" borderId="11" xfId="46" applyNumberFormat="1" applyFont="1" applyBorder="1" applyAlignment="1">
      <alignment horizontal="right"/>
    </xf>
    <xf numFmtId="38" fontId="19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19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5" fontId="24" fillId="42" borderId="27" xfId="46" applyNumberFormat="1" applyFont="1" applyFill="1" applyBorder="1" applyAlignment="1">
      <alignment vertical="center" wrapText="1"/>
    </xf>
    <xf numFmtId="165" fontId="9" fillId="42" borderId="27" xfId="46" applyNumberFormat="1" applyFont="1" applyFill="1" applyBorder="1" applyAlignment="1">
      <alignment wrapText="1"/>
    </xf>
    <xf numFmtId="165" fontId="24" fillId="42" borderId="15" xfId="46" applyNumberFormat="1" applyFont="1" applyFill="1" applyBorder="1" applyAlignment="1">
      <alignment vertical="center" wrapText="1"/>
    </xf>
    <xf numFmtId="165" fontId="9" fillId="42" borderId="15" xfId="46" applyNumberFormat="1" applyFont="1" applyFill="1" applyBorder="1" applyAlignment="1">
      <alignment vertical="center"/>
    </xf>
    <xf numFmtId="164" fontId="2" fillId="44" borderId="28" xfId="46" applyNumberFormat="1" applyFont="1" applyFill="1" applyBorder="1" applyAlignment="1">
      <alignment horizontal="center" vertical="center" wrapText="1"/>
    </xf>
    <xf numFmtId="164" fontId="2" fillId="44" borderId="29" xfId="46" applyNumberFormat="1" applyFont="1" applyFill="1" applyBorder="1" applyAlignment="1">
      <alignment horizontal="center" vertical="center" wrapText="1"/>
    </xf>
    <xf numFmtId="164" fontId="14" fillId="44" borderId="30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5" borderId="35" xfId="46" applyNumberFormat="1" applyFont="1" applyFill="1" applyBorder="1" applyAlignment="1">
      <alignment horizontal="center" vertical="center" wrapText="1"/>
    </xf>
    <xf numFmtId="165" fontId="14" fillId="45" borderId="36" xfId="46" applyNumberFormat="1" applyFont="1" applyFill="1" applyBorder="1" applyAlignment="1">
      <alignment horizontal="center" vertical="center" wrapText="1"/>
    </xf>
    <xf numFmtId="165" fontId="14" fillId="45" borderId="37" xfId="46" applyNumberFormat="1" applyFont="1" applyFill="1" applyBorder="1" applyAlignment="1">
      <alignment horizontal="center" vertical="center" wrapText="1"/>
    </xf>
    <xf numFmtId="165" fontId="2" fillId="0" borderId="34" xfId="46" applyNumberFormat="1" applyFont="1" applyFill="1" applyBorder="1" applyAlignment="1">
      <alignment horizontal="center" vertical="center" wrapText="1"/>
    </xf>
    <xf numFmtId="165" fontId="2" fillId="46" borderId="38" xfId="46" applyNumberFormat="1" applyFont="1" applyFill="1" applyBorder="1" applyAlignment="1">
      <alignment horizontal="center" vertical="center" wrapText="1"/>
    </xf>
    <xf numFmtId="165" fontId="2" fillId="46" borderId="21" xfId="46" applyNumberFormat="1" applyFont="1" applyFill="1" applyBorder="1" applyAlignment="1">
      <alignment horizontal="center" vertical="center" wrapText="1"/>
    </xf>
    <xf numFmtId="165" fontId="2" fillId="47" borderId="39" xfId="46" applyNumberFormat="1" applyFont="1" applyFill="1" applyBorder="1" applyAlignment="1">
      <alignment horizontal="center" vertical="center" wrapText="1"/>
    </xf>
    <xf numFmtId="165" fontId="2" fillId="47" borderId="18" xfId="46" applyNumberFormat="1" applyFont="1" applyFill="1" applyBorder="1" applyAlignment="1">
      <alignment horizontal="center" vertical="center" wrapText="1"/>
    </xf>
    <xf numFmtId="165" fontId="2" fillId="47" borderId="40" xfId="46" applyNumberFormat="1" applyFont="1" applyFill="1" applyBorder="1" applyAlignment="1">
      <alignment horizontal="center" vertical="center" wrapText="1"/>
    </xf>
    <xf numFmtId="165" fontId="9" fillId="47" borderId="39" xfId="46" applyNumberFormat="1" applyFont="1" applyFill="1" applyBorder="1" applyAlignment="1">
      <alignment horizontal="center" vertical="center" wrapText="1"/>
    </xf>
    <xf numFmtId="165" fontId="9" fillId="47" borderId="18" xfId="46" applyNumberFormat="1" applyFont="1" applyFill="1" applyBorder="1" applyAlignment="1">
      <alignment horizontal="center" vertical="center" wrapText="1"/>
    </xf>
    <xf numFmtId="165" fontId="9" fillId="47" borderId="40" xfId="46" applyNumberFormat="1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4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8" borderId="28" xfId="46" applyNumberFormat="1" applyFont="1" applyFill="1" applyBorder="1" applyAlignment="1">
      <alignment horizontal="center" vertical="center" wrapText="1"/>
    </xf>
    <xf numFmtId="164" fontId="2" fillId="48" borderId="29" xfId="46" applyNumberFormat="1" applyFont="1" applyFill="1" applyBorder="1" applyAlignment="1">
      <alignment horizontal="center" vertical="center" wrapText="1"/>
    </xf>
    <xf numFmtId="164" fontId="14" fillId="48" borderId="30" xfId="46" applyNumberFormat="1" applyFont="1" applyFill="1" applyBorder="1" applyAlignment="1">
      <alignment vertical="center" wrapText="1"/>
    </xf>
    <xf numFmtId="166" fontId="2" fillId="46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165" fontId="2" fillId="36" borderId="44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A5" sqref="A5:I5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73" t="s">
        <v>64</v>
      </c>
      <c r="B4" s="173"/>
      <c r="C4" s="173"/>
      <c r="D4" s="173"/>
      <c r="E4" s="173"/>
      <c r="F4" s="173"/>
      <c r="G4" s="173"/>
      <c r="H4" s="173"/>
      <c r="I4" s="173"/>
    </row>
    <row r="5" spans="1:9" ht="20.25">
      <c r="A5" s="173" t="s">
        <v>1106</v>
      </c>
      <c r="B5" s="173"/>
      <c r="C5" s="173"/>
      <c r="D5" s="173"/>
      <c r="E5" s="173"/>
      <c r="F5" s="173"/>
      <c r="G5" s="173"/>
      <c r="H5" s="173"/>
      <c r="I5" s="173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74" t="s">
        <v>0</v>
      </c>
      <c r="B7" s="177" t="s">
        <v>1</v>
      </c>
      <c r="C7" s="183" t="s">
        <v>61</v>
      </c>
      <c r="D7" s="183"/>
      <c r="E7" s="183"/>
      <c r="F7" s="183"/>
      <c r="G7" s="186" t="s">
        <v>1096</v>
      </c>
      <c r="H7" s="189" t="s">
        <v>1103</v>
      </c>
      <c r="I7" s="180" t="s">
        <v>2</v>
      </c>
      <c r="J7" s="169" t="s">
        <v>1105</v>
      </c>
    </row>
    <row r="8" spans="1:10" s="40" customFormat="1" ht="41.25" customHeight="1" thickBot="1">
      <c r="A8" s="175"/>
      <c r="B8" s="178"/>
      <c r="C8" s="85" t="s">
        <v>66</v>
      </c>
      <c r="D8" s="172" t="s">
        <v>96</v>
      </c>
      <c r="E8" s="172"/>
      <c r="F8" s="184" t="s">
        <v>79</v>
      </c>
      <c r="G8" s="187"/>
      <c r="H8" s="190"/>
      <c r="I8" s="181"/>
      <c r="J8" s="170"/>
    </row>
    <row r="9" spans="1:19" ht="41.25" customHeight="1" thickBot="1">
      <c r="A9" s="176"/>
      <c r="B9" s="179"/>
      <c r="C9" s="86" t="s">
        <v>62</v>
      </c>
      <c r="D9" s="99" t="s">
        <v>88</v>
      </c>
      <c r="E9" s="99" t="s">
        <v>87</v>
      </c>
      <c r="F9" s="185"/>
      <c r="G9" s="188"/>
      <c r="H9" s="191"/>
      <c r="I9" s="182"/>
      <c r="J9" s="171"/>
      <c r="M9" s="123" t="s">
        <v>1098</v>
      </c>
      <c r="N9" s="124" t="s">
        <v>1099</v>
      </c>
      <c r="O9" s="124" t="s">
        <v>88</v>
      </c>
      <c r="P9" s="124" t="s">
        <v>87</v>
      </c>
      <c r="Q9" s="123" t="s">
        <v>1098</v>
      </c>
      <c r="R9" s="124" t="s">
        <v>1100</v>
      </c>
      <c r="S9" s="124" t="s">
        <v>1102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3432478030</v>
      </c>
      <c r="D11" s="79">
        <f>+VLOOKUP(A11,$M$11:$P$104,3,FALSE)</f>
        <v>235990718</v>
      </c>
      <c r="E11" s="79">
        <f>+VLOOKUP(A11,$M$11:$P$104,4,FALSE)</f>
        <v>107946669</v>
      </c>
      <c r="F11" s="77">
        <f>+E11+D11+C11</f>
        <v>3776415417</v>
      </c>
      <c r="G11" s="77"/>
      <c r="H11" s="77"/>
      <c r="I11" s="79">
        <f>+VLOOKUP(A11,$Q$11:$R$104,2,FALSE)</f>
        <v>0</v>
      </c>
      <c r="J11" s="79">
        <f>+F11+H11+I11+G11</f>
        <v>3776415417</v>
      </c>
      <c r="K11" s="146"/>
      <c r="L11" s="126"/>
      <c r="M11" s="126">
        <v>91</v>
      </c>
      <c r="N11" s="149">
        <v>3432478030</v>
      </c>
      <c r="O11" s="149">
        <v>235990718</v>
      </c>
      <c r="P11" s="149">
        <v>107946669</v>
      </c>
      <c r="Q11" s="125">
        <v>91</v>
      </c>
      <c r="R11" s="129"/>
      <c r="S11" s="129"/>
      <c r="T11" s="151">
        <v>5</v>
      </c>
      <c r="U11" s="150">
        <v>2325877206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56936893512</v>
      </c>
      <c r="D12" s="79">
        <f aca="true" t="shared" si="1" ref="D12:D42">+VLOOKUP(A12,$M$11:$P$104,3,FALSE)</f>
        <v>6196663923</v>
      </c>
      <c r="E12" s="79">
        <f aca="true" t="shared" si="2" ref="E12:E42">+VLOOKUP(A12,$M$11:$P$104,4,FALSE)</f>
        <v>2882851315</v>
      </c>
      <c r="F12" s="77">
        <f aca="true" t="shared" si="3" ref="F12:F42">+E12+D12+C12</f>
        <v>66016408750</v>
      </c>
      <c r="G12" s="77"/>
      <c r="H12" s="77"/>
      <c r="I12" s="79">
        <f aca="true" t="shared" si="4" ref="I12:I42">+VLOOKUP(A12,$Q$11:$R$104,2,FALSE)</f>
        <v>2325877206</v>
      </c>
      <c r="J12" s="79">
        <f aca="true" t="shared" si="5" ref="J12:J42">+F12+H12+I12+G12</f>
        <v>68342285956</v>
      </c>
      <c r="K12" s="146"/>
      <c r="L12" s="126"/>
      <c r="M12" s="126">
        <v>5</v>
      </c>
      <c r="N12" s="149">
        <v>56936893512</v>
      </c>
      <c r="O12" s="149">
        <v>6196663923</v>
      </c>
      <c r="P12" s="149">
        <v>2882851315</v>
      </c>
      <c r="Q12" s="125">
        <v>5</v>
      </c>
      <c r="R12" s="129">
        <f>+VLOOKUP(Q12,$T$11:$U$41,2,FALSE)</f>
        <v>2325877206</v>
      </c>
      <c r="S12" s="129"/>
      <c r="T12" s="151">
        <v>81</v>
      </c>
      <c r="U12" s="150">
        <v>32199210</v>
      </c>
    </row>
    <row r="13" spans="1:21" s="9" customFormat="1" ht="21">
      <c r="A13" s="80">
        <v>81</v>
      </c>
      <c r="B13" s="78" t="s">
        <v>18</v>
      </c>
      <c r="C13" s="79">
        <f t="shared" si="0"/>
        <v>7050516049</v>
      </c>
      <c r="D13" s="79">
        <f t="shared" si="1"/>
        <v>922338240</v>
      </c>
      <c r="E13" s="79">
        <f t="shared" si="2"/>
        <v>434271489</v>
      </c>
      <c r="F13" s="77">
        <f t="shared" si="3"/>
        <v>8407125778</v>
      </c>
      <c r="G13" s="77"/>
      <c r="H13" s="77"/>
      <c r="I13" s="79">
        <f t="shared" si="4"/>
        <v>32199210</v>
      </c>
      <c r="J13" s="79">
        <f t="shared" si="5"/>
        <v>8439324988</v>
      </c>
      <c r="K13" s="146"/>
      <c r="L13" s="126"/>
      <c r="M13" s="126">
        <v>5045</v>
      </c>
      <c r="N13" s="149">
        <v>3336456740</v>
      </c>
      <c r="O13" s="149">
        <v>260740957</v>
      </c>
      <c r="P13" s="149">
        <v>121346386</v>
      </c>
      <c r="Q13" s="125">
        <v>5045</v>
      </c>
      <c r="R13" s="129"/>
      <c r="S13" s="129"/>
      <c r="T13" s="151">
        <v>8</v>
      </c>
      <c r="U13" s="150">
        <v>888481627</v>
      </c>
    </row>
    <row r="14" spans="1:21" s="9" customFormat="1" ht="21">
      <c r="A14" s="80">
        <v>8</v>
      </c>
      <c r="B14" s="78" t="s">
        <v>65</v>
      </c>
      <c r="C14" s="79">
        <f t="shared" si="0"/>
        <v>11201666513</v>
      </c>
      <c r="D14" s="79">
        <f t="shared" si="1"/>
        <v>1481445542</v>
      </c>
      <c r="E14" s="79">
        <f t="shared" si="2"/>
        <v>698949332</v>
      </c>
      <c r="F14" s="77">
        <f t="shared" si="3"/>
        <v>13382061387</v>
      </c>
      <c r="G14" s="77"/>
      <c r="H14" s="77"/>
      <c r="I14" s="79">
        <f t="shared" si="4"/>
        <v>888481627</v>
      </c>
      <c r="J14" s="79">
        <f t="shared" si="5"/>
        <v>14270543014</v>
      </c>
      <c r="K14" s="146"/>
      <c r="L14" s="126"/>
      <c r="M14" s="126">
        <v>81</v>
      </c>
      <c r="N14" s="149">
        <v>7050516049</v>
      </c>
      <c r="O14" s="149">
        <v>922338240</v>
      </c>
      <c r="P14" s="149">
        <v>434271489</v>
      </c>
      <c r="Q14" s="125">
        <v>81</v>
      </c>
      <c r="R14" s="129">
        <f>+VLOOKUP(Q14,$T$11:$U$41,2,FALSE)</f>
        <v>32199210</v>
      </c>
      <c r="S14" s="129"/>
      <c r="T14" s="151">
        <v>13</v>
      </c>
      <c r="U14" s="150">
        <v>802854051</v>
      </c>
    </row>
    <row r="15" spans="1:21" s="9" customFormat="1" ht="21">
      <c r="A15" s="80">
        <v>13</v>
      </c>
      <c r="B15" s="78" t="s">
        <v>99</v>
      </c>
      <c r="C15" s="79">
        <f t="shared" si="0"/>
        <v>24603675552</v>
      </c>
      <c r="D15" s="79">
        <f t="shared" si="1"/>
        <v>3034542647</v>
      </c>
      <c r="E15" s="79">
        <f t="shared" si="2"/>
        <v>1430838064</v>
      </c>
      <c r="F15" s="77">
        <f t="shared" si="3"/>
        <v>29069056263</v>
      </c>
      <c r="G15" s="77"/>
      <c r="H15" s="77"/>
      <c r="I15" s="79">
        <f t="shared" si="4"/>
        <v>802854051</v>
      </c>
      <c r="J15" s="79">
        <f t="shared" si="5"/>
        <v>29871910314</v>
      </c>
      <c r="K15" s="146"/>
      <c r="L15" s="126"/>
      <c r="M15" s="126">
        <v>63001</v>
      </c>
      <c r="N15" s="149">
        <v>5438239071</v>
      </c>
      <c r="O15" s="149">
        <v>616840661</v>
      </c>
      <c r="P15" s="149">
        <v>291638922</v>
      </c>
      <c r="Q15" s="125">
        <v>63001</v>
      </c>
      <c r="R15" s="129"/>
      <c r="S15" s="129"/>
      <c r="T15" s="151">
        <v>15</v>
      </c>
      <c r="U15" s="150">
        <v>1573580093</v>
      </c>
    </row>
    <row r="16" spans="1:21" s="9" customFormat="1" ht="21">
      <c r="A16" s="80">
        <v>15</v>
      </c>
      <c r="B16" s="78" t="s">
        <v>100</v>
      </c>
      <c r="C16" s="79">
        <f t="shared" si="0"/>
        <v>25798575511</v>
      </c>
      <c r="D16" s="79">
        <f t="shared" si="1"/>
        <v>3106396508</v>
      </c>
      <c r="E16" s="79">
        <f t="shared" si="2"/>
        <v>1465969192</v>
      </c>
      <c r="F16" s="77">
        <f t="shared" si="3"/>
        <v>30370941211</v>
      </c>
      <c r="G16" s="77"/>
      <c r="H16" s="77"/>
      <c r="I16" s="79">
        <f t="shared" si="4"/>
        <v>1573580093</v>
      </c>
      <c r="J16" s="79">
        <f t="shared" si="5"/>
        <v>31944521304</v>
      </c>
      <c r="K16" s="146"/>
      <c r="L16" s="126"/>
      <c r="M16" s="126">
        <v>8</v>
      </c>
      <c r="N16" s="149">
        <v>11201666513</v>
      </c>
      <c r="O16" s="149">
        <v>1481445542</v>
      </c>
      <c r="P16" s="149">
        <v>698949332</v>
      </c>
      <c r="Q16" s="125">
        <v>8</v>
      </c>
      <c r="R16" s="129">
        <f>+VLOOKUP(Q16,$T$11:$U$41,2,FALSE)</f>
        <v>888481627</v>
      </c>
      <c r="S16" s="129"/>
      <c r="T16" s="151">
        <v>17</v>
      </c>
      <c r="U16" s="150">
        <v>200463282</v>
      </c>
    </row>
    <row r="17" spans="1:21" s="9" customFormat="1" ht="21">
      <c r="A17" s="80">
        <v>17</v>
      </c>
      <c r="B17" s="78" t="s">
        <v>5</v>
      </c>
      <c r="C17" s="79">
        <f t="shared" si="0"/>
        <v>12768096554</v>
      </c>
      <c r="D17" s="79">
        <f t="shared" si="1"/>
        <v>1738457828</v>
      </c>
      <c r="E17" s="79">
        <f t="shared" si="2"/>
        <v>820524433</v>
      </c>
      <c r="F17" s="77">
        <f t="shared" si="3"/>
        <v>15327078815</v>
      </c>
      <c r="G17" s="77"/>
      <c r="H17" s="77"/>
      <c r="I17" s="79">
        <f t="shared" si="4"/>
        <v>200463282</v>
      </c>
      <c r="J17" s="79">
        <f t="shared" si="5"/>
        <v>15527542097</v>
      </c>
      <c r="K17" s="146"/>
      <c r="L17" s="126"/>
      <c r="M17" s="126">
        <v>68081</v>
      </c>
      <c r="N17" s="149">
        <v>4180651532</v>
      </c>
      <c r="O17" s="149">
        <v>549172236</v>
      </c>
      <c r="P17" s="149">
        <v>259323808</v>
      </c>
      <c r="Q17" s="125">
        <v>68081</v>
      </c>
      <c r="R17" s="129"/>
      <c r="S17" s="129"/>
      <c r="T17" s="151">
        <v>85</v>
      </c>
      <c r="U17" s="150">
        <v>51961083</v>
      </c>
    </row>
    <row r="18" spans="1:21" s="9" customFormat="1" ht="21">
      <c r="A18" s="80">
        <v>18</v>
      </c>
      <c r="B18" s="78" t="s">
        <v>101</v>
      </c>
      <c r="C18" s="79">
        <f t="shared" si="0"/>
        <v>7265436236</v>
      </c>
      <c r="D18" s="79">
        <f t="shared" si="1"/>
        <v>867096038</v>
      </c>
      <c r="E18" s="79">
        <f t="shared" si="2"/>
        <v>404064968</v>
      </c>
      <c r="F18" s="77">
        <f t="shared" si="3"/>
        <v>8536597242</v>
      </c>
      <c r="G18" s="77"/>
      <c r="H18" s="77"/>
      <c r="I18" s="79">
        <f t="shared" si="4"/>
        <v>0</v>
      </c>
      <c r="J18" s="79">
        <f t="shared" si="5"/>
        <v>8536597242</v>
      </c>
      <c r="K18" s="146"/>
      <c r="L18" s="126"/>
      <c r="M18" s="126">
        <v>8001</v>
      </c>
      <c r="N18" s="149">
        <v>18275871788</v>
      </c>
      <c r="O18" s="149">
        <v>2366220220</v>
      </c>
      <c r="P18" s="149">
        <v>1119695342</v>
      </c>
      <c r="Q18" s="125">
        <v>8001</v>
      </c>
      <c r="R18" s="129"/>
      <c r="S18" s="129"/>
      <c r="T18" s="151">
        <v>19</v>
      </c>
      <c r="U18" s="150">
        <v>728553896</v>
      </c>
    </row>
    <row r="19" spans="1:21" s="9" customFormat="1" ht="21">
      <c r="A19" s="81">
        <v>85</v>
      </c>
      <c r="B19" s="78" t="s">
        <v>19</v>
      </c>
      <c r="C19" s="79">
        <f t="shared" si="0"/>
        <v>6204679047</v>
      </c>
      <c r="D19" s="79">
        <f t="shared" si="1"/>
        <v>818036105</v>
      </c>
      <c r="E19" s="79">
        <f t="shared" si="2"/>
        <v>374183800</v>
      </c>
      <c r="F19" s="77">
        <f t="shared" si="3"/>
        <v>7396898952</v>
      </c>
      <c r="G19" s="77"/>
      <c r="H19" s="77"/>
      <c r="I19" s="79">
        <f t="shared" si="4"/>
        <v>51961083</v>
      </c>
      <c r="J19" s="79">
        <f t="shared" si="5"/>
        <v>7448860035</v>
      </c>
      <c r="K19" s="146"/>
      <c r="L19" s="126"/>
      <c r="M19" s="126">
        <v>5088</v>
      </c>
      <c r="N19" s="149">
        <v>6446850713</v>
      </c>
      <c r="O19" s="149">
        <v>607411708</v>
      </c>
      <c r="P19" s="149">
        <v>286713496</v>
      </c>
      <c r="Q19" s="125">
        <v>5088</v>
      </c>
      <c r="R19" s="129"/>
      <c r="S19" s="129"/>
      <c r="T19" s="151">
        <v>20</v>
      </c>
      <c r="U19" s="150">
        <v>219519378</v>
      </c>
    </row>
    <row r="20" spans="1:21" s="9" customFormat="1" ht="21">
      <c r="A20" s="80">
        <v>19</v>
      </c>
      <c r="B20" s="78" t="s">
        <v>6</v>
      </c>
      <c r="C20" s="79">
        <f t="shared" si="0"/>
        <v>27765238448</v>
      </c>
      <c r="D20" s="79">
        <f t="shared" si="1"/>
        <v>3372148370</v>
      </c>
      <c r="E20" s="79">
        <f t="shared" si="2"/>
        <v>1586591198</v>
      </c>
      <c r="F20" s="77">
        <f t="shared" si="3"/>
        <v>32723978016</v>
      </c>
      <c r="G20" s="77"/>
      <c r="H20" s="77"/>
      <c r="I20" s="79">
        <f t="shared" si="4"/>
        <v>728553896</v>
      </c>
      <c r="J20" s="79">
        <f t="shared" si="5"/>
        <v>33452531912</v>
      </c>
      <c r="K20" s="146"/>
      <c r="L20" s="145"/>
      <c r="M20" s="126">
        <v>11001</v>
      </c>
      <c r="N20" s="149">
        <v>86299085109</v>
      </c>
      <c r="O20" s="149">
        <v>10507496406</v>
      </c>
      <c r="P20" s="149">
        <v>4978077718</v>
      </c>
      <c r="Q20" s="125">
        <v>11001</v>
      </c>
      <c r="R20" s="129">
        <f>+VLOOKUP(Q20,$T$11:$U$41,2,FALSE)</f>
        <v>3328286095</v>
      </c>
      <c r="S20" s="129"/>
      <c r="T20" s="151">
        <v>27</v>
      </c>
      <c r="U20" s="150">
        <v>501080312</v>
      </c>
    </row>
    <row r="21" spans="1:21" s="9" customFormat="1" ht="21">
      <c r="A21" s="80">
        <v>20</v>
      </c>
      <c r="B21" s="78" t="s">
        <v>7</v>
      </c>
      <c r="C21" s="79">
        <f t="shared" si="0"/>
        <v>15962744219</v>
      </c>
      <c r="D21" s="79">
        <f t="shared" si="1"/>
        <v>2130855551</v>
      </c>
      <c r="E21" s="79">
        <f t="shared" si="2"/>
        <v>1008185220</v>
      </c>
      <c r="F21" s="77">
        <f t="shared" si="3"/>
        <v>19101784990</v>
      </c>
      <c r="G21" s="77"/>
      <c r="H21" s="77"/>
      <c r="I21" s="79">
        <f t="shared" si="4"/>
        <v>219519378</v>
      </c>
      <c r="J21" s="79">
        <f t="shared" si="5"/>
        <v>19321304368</v>
      </c>
      <c r="K21" s="146"/>
      <c r="L21" s="126"/>
      <c r="M21" s="126">
        <v>13</v>
      </c>
      <c r="N21" s="149">
        <v>24603675552</v>
      </c>
      <c r="O21" s="149">
        <v>3034542647</v>
      </c>
      <c r="P21" s="149">
        <v>1430838064</v>
      </c>
      <c r="Q21" s="125">
        <v>13</v>
      </c>
      <c r="R21" s="129">
        <f>+VLOOKUP(Q21,$T$11:$U$41,2,FALSE)</f>
        <v>802854051</v>
      </c>
      <c r="S21" s="129"/>
      <c r="T21" s="151">
        <v>23</v>
      </c>
      <c r="U21" s="150">
        <v>371315674</v>
      </c>
    </row>
    <row r="22" spans="1:21" s="9" customFormat="1" ht="21">
      <c r="A22" s="80">
        <v>27</v>
      </c>
      <c r="B22" s="78" t="s">
        <v>102</v>
      </c>
      <c r="C22" s="79">
        <f t="shared" si="0"/>
        <v>10259493903</v>
      </c>
      <c r="D22" s="79">
        <f t="shared" si="1"/>
        <v>1310000567</v>
      </c>
      <c r="E22" s="79">
        <f t="shared" si="2"/>
        <v>614647447</v>
      </c>
      <c r="F22" s="77">
        <f t="shared" si="3"/>
        <v>12184141917</v>
      </c>
      <c r="G22" s="77"/>
      <c r="H22" s="77"/>
      <c r="I22" s="79">
        <f t="shared" si="4"/>
        <v>501080312</v>
      </c>
      <c r="J22" s="79">
        <f t="shared" si="5"/>
        <v>12685222229</v>
      </c>
      <c r="K22" s="146"/>
      <c r="L22" s="126"/>
      <c r="M22" s="126">
        <v>15</v>
      </c>
      <c r="N22" s="149">
        <v>25798575511</v>
      </c>
      <c r="O22" s="149">
        <v>3106396508</v>
      </c>
      <c r="P22" s="149">
        <v>1465969192</v>
      </c>
      <c r="Q22" s="125">
        <v>15</v>
      </c>
      <c r="R22" s="129">
        <f>+VLOOKUP(Q22,$T$11:$U$41,2,FALSE)</f>
        <v>1573580093</v>
      </c>
      <c r="S22" s="129"/>
      <c r="T22" s="151">
        <v>25</v>
      </c>
      <c r="U22" s="150">
        <v>2875545392</v>
      </c>
    </row>
    <row r="23" spans="1:21" s="9" customFormat="1" ht="21">
      <c r="A23" s="80">
        <v>23</v>
      </c>
      <c r="B23" s="82" t="s">
        <v>106</v>
      </c>
      <c r="C23" s="79">
        <f t="shared" si="0"/>
        <v>25889808025</v>
      </c>
      <c r="D23" s="79">
        <f t="shared" si="1"/>
        <v>3392061648</v>
      </c>
      <c r="E23" s="79">
        <f t="shared" si="2"/>
        <v>1601637248</v>
      </c>
      <c r="F23" s="77">
        <f t="shared" si="3"/>
        <v>30883506921</v>
      </c>
      <c r="G23" s="77"/>
      <c r="H23" s="77"/>
      <c r="I23" s="79">
        <f t="shared" si="4"/>
        <v>371315674</v>
      </c>
      <c r="J23" s="79">
        <f t="shared" si="5"/>
        <v>31254822595</v>
      </c>
      <c r="K23" s="146"/>
      <c r="L23" s="126"/>
      <c r="M23" s="126">
        <v>68001</v>
      </c>
      <c r="N23" s="149">
        <v>8538213404</v>
      </c>
      <c r="O23" s="149">
        <v>1105533937</v>
      </c>
      <c r="P23" s="149">
        <v>523396463</v>
      </c>
      <c r="Q23" s="125">
        <v>68001</v>
      </c>
      <c r="R23" s="129"/>
      <c r="S23" s="129"/>
      <c r="T23" s="151">
        <v>94</v>
      </c>
      <c r="U23" s="150">
        <v>20609684</v>
      </c>
    </row>
    <row r="24" spans="1:21" s="9" customFormat="1" ht="21">
      <c r="A24" s="80">
        <v>25</v>
      </c>
      <c r="B24" s="78" t="s">
        <v>8</v>
      </c>
      <c r="C24" s="79">
        <f t="shared" si="0"/>
        <v>29871032532</v>
      </c>
      <c r="D24" s="79">
        <f t="shared" si="1"/>
        <v>3963852930</v>
      </c>
      <c r="E24" s="79">
        <f t="shared" si="2"/>
        <v>1869322066</v>
      </c>
      <c r="F24" s="77">
        <f t="shared" si="3"/>
        <v>35704207528</v>
      </c>
      <c r="G24" s="77"/>
      <c r="H24" s="77"/>
      <c r="I24" s="79">
        <f t="shared" si="4"/>
        <v>2875545392</v>
      </c>
      <c r="J24" s="79">
        <f t="shared" si="5"/>
        <v>38579752920</v>
      </c>
      <c r="K24" s="146"/>
      <c r="L24" s="126"/>
      <c r="M24" s="126">
        <v>76109</v>
      </c>
      <c r="N24" s="149">
        <v>7454607019</v>
      </c>
      <c r="O24" s="149">
        <v>759856009</v>
      </c>
      <c r="P24" s="149">
        <v>357035639</v>
      </c>
      <c r="Q24" s="125">
        <v>76109</v>
      </c>
      <c r="R24" s="129"/>
      <c r="S24" s="129"/>
      <c r="T24" s="151">
        <v>95</v>
      </c>
      <c r="U24" s="150">
        <v>11543289</v>
      </c>
    </row>
    <row r="25" spans="1:21" s="9" customFormat="1" ht="21">
      <c r="A25" s="80">
        <v>94</v>
      </c>
      <c r="B25" s="78" t="s">
        <v>103</v>
      </c>
      <c r="C25" s="79">
        <f t="shared" si="0"/>
        <v>1718651001</v>
      </c>
      <c r="D25" s="79">
        <f t="shared" si="1"/>
        <v>118245325</v>
      </c>
      <c r="E25" s="79">
        <f t="shared" si="2"/>
        <v>55409807</v>
      </c>
      <c r="F25" s="77">
        <f t="shared" si="3"/>
        <v>1892306133</v>
      </c>
      <c r="G25" s="77"/>
      <c r="H25" s="77"/>
      <c r="I25" s="79">
        <f t="shared" si="4"/>
        <v>20609684</v>
      </c>
      <c r="J25" s="79">
        <f t="shared" si="5"/>
        <v>1912915817</v>
      </c>
      <c r="K25" s="146"/>
      <c r="L25" s="126"/>
      <c r="M25" s="126">
        <v>76111</v>
      </c>
      <c r="N25" s="149">
        <v>2197956602</v>
      </c>
      <c r="O25" s="149">
        <v>249463336</v>
      </c>
      <c r="P25" s="149">
        <v>117727991</v>
      </c>
      <c r="Q25" s="125">
        <v>76111</v>
      </c>
      <c r="R25" s="129"/>
      <c r="S25" s="129"/>
      <c r="T25" s="151">
        <v>41</v>
      </c>
      <c r="U25" s="150">
        <v>533832904</v>
      </c>
    </row>
    <row r="26" spans="1:21" s="9" customFormat="1" ht="21">
      <c r="A26" s="80">
        <v>95</v>
      </c>
      <c r="B26" s="78" t="s">
        <v>22</v>
      </c>
      <c r="C26" s="79">
        <f t="shared" si="0"/>
        <v>3364573744</v>
      </c>
      <c r="D26" s="79">
        <f t="shared" si="1"/>
        <v>281129850</v>
      </c>
      <c r="E26" s="79">
        <f t="shared" si="2"/>
        <v>131557589</v>
      </c>
      <c r="F26" s="77">
        <f t="shared" si="3"/>
        <v>3777261183</v>
      </c>
      <c r="G26" s="77"/>
      <c r="H26" s="77"/>
      <c r="I26" s="79">
        <f t="shared" si="4"/>
        <v>11543289</v>
      </c>
      <c r="J26" s="79">
        <f t="shared" si="5"/>
        <v>3788804472</v>
      </c>
      <c r="K26" s="146"/>
      <c r="L26" s="126"/>
      <c r="M26" s="126">
        <v>17</v>
      </c>
      <c r="N26" s="149">
        <v>12768096554</v>
      </c>
      <c r="O26" s="149">
        <v>1738457828</v>
      </c>
      <c r="P26" s="149">
        <v>820524433</v>
      </c>
      <c r="Q26" s="125">
        <v>17</v>
      </c>
      <c r="R26" s="129">
        <f>+VLOOKUP(Q26,$T$11:$U$41,2,FALSE)</f>
        <v>200463282</v>
      </c>
      <c r="S26" s="129"/>
      <c r="T26" s="151">
        <v>44</v>
      </c>
      <c r="U26" s="150">
        <v>131853941</v>
      </c>
    </row>
    <row r="27" spans="1:21" s="9" customFormat="1" ht="21">
      <c r="A27" s="80">
        <v>41</v>
      </c>
      <c r="B27" s="78" t="s">
        <v>9</v>
      </c>
      <c r="C27" s="79">
        <f t="shared" si="0"/>
        <v>15639471030</v>
      </c>
      <c r="D27" s="79">
        <f t="shared" si="1"/>
        <v>2073973235</v>
      </c>
      <c r="E27" s="79">
        <f t="shared" si="2"/>
        <v>978367408</v>
      </c>
      <c r="F27" s="77">
        <f t="shared" si="3"/>
        <v>18691811673</v>
      </c>
      <c r="G27" s="77"/>
      <c r="H27" s="77"/>
      <c r="I27" s="79">
        <f t="shared" si="4"/>
        <v>533832904</v>
      </c>
      <c r="J27" s="79">
        <f t="shared" si="5"/>
        <v>19225644577</v>
      </c>
      <c r="K27" s="146"/>
      <c r="L27" s="145"/>
      <c r="M27" s="126">
        <v>76001</v>
      </c>
      <c r="N27" s="149">
        <v>27360988202</v>
      </c>
      <c r="O27" s="149">
        <v>2404770059</v>
      </c>
      <c r="P27" s="149">
        <v>1135226822</v>
      </c>
      <c r="Q27" s="125">
        <v>76001</v>
      </c>
      <c r="R27" s="129"/>
      <c r="S27" s="129"/>
      <c r="T27" s="151">
        <v>47</v>
      </c>
      <c r="U27" s="150">
        <v>535817826</v>
      </c>
    </row>
    <row r="28" spans="1:21" s="9" customFormat="1" ht="21">
      <c r="A28" s="80">
        <v>44</v>
      </c>
      <c r="B28" s="83" t="s">
        <v>104</v>
      </c>
      <c r="C28" s="79">
        <f t="shared" si="0"/>
        <v>8316346717</v>
      </c>
      <c r="D28" s="79">
        <f t="shared" si="1"/>
        <v>1035221739</v>
      </c>
      <c r="E28" s="79">
        <f t="shared" si="2"/>
        <v>490024397</v>
      </c>
      <c r="F28" s="77">
        <f t="shared" si="3"/>
        <v>9841592853</v>
      </c>
      <c r="G28" s="77"/>
      <c r="H28" s="77"/>
      <c r="I28" s="79">
        <f t="shared" si="4"/>
        <v>131853941</v>
      </c>
      <c r="J28" s="79">
        <f t="shared" si="5"/>
        <v>9973446794</v>
      </c>
      <c r="K28" s="146"/>
      <c r="L28" s="126"/>
      <c r="M28" s="126">
        <v>18</v>
      </c>
      <c r="N28" s="149">
        <v>7265436236</v>
      </c>
      <c r="O28" s="149">
        <v>867096038</v>
      </c>
      <c r="P28" s="149">
        <v>404064968</v>
      </c>
      <c r="Q28" s="125">
        <v>18</v>
      </c>
      <c r="R28" s="129"/>
      <c r="S28" s="129"/>
      <c r="T28" s="151">
        <v>50</v>
      </c>
      <c r="U28" s="150">
        <v>232540642</v>
      </c>
    </row>
    <row r="29" spans="1:21" s="9" customFormat="1" ht="21">
      <c r="A29" s="80">
        <v>47</v>
      </c>
      <c r="B29" s="78" t="s">
        <v>10</v>
      </c>
      <c r="C29" s="79">
        <f t="shared" si="0"/>
        <v>18499008195</v>
      </c>
      <c r="D29" s="79">
        <f t="shared" si="1"/>
        <v>2733090498</v>
      </c>
      <c r="E29" s="79">
        <f t="shared" si="2"/>
        <v>1288129273</v>
      </c>
      <c r="F29" s="77">
        <f t="shared" si="3"/>
        <v>22520227966</v>
      </c>
      <c r="G29" s="77"/>
      <c r="H29" s="77"/>
      <c r="I29" s="79">
        <f t="shared" si="4"/>
        <v>535817826</v>
      </c>
      <c r="J29" s="79">
        <f t="shared" si="5"/>
        <v>23056045792</v>
      </c>
      <c r="K29" s="146"/>
      <c r="L29" s="126"/>
      <c r="M29" s="126">
        <v>13001</v>
      </c>
      <c r="N29" s="149">
        <v>17062550450</v>
      </c>
      <c r="O29" s="149">
        <v>1781684436</v>
      </c>
      <c r="P29" s="149">
        <v>842225981</v>
      </c>
      <c r="Q29" s="125">
        <v>13001</v>
      </c>
      <c r="R29" s="129"/>
      <c r="S29" s="129"/>
      <c r="T29" s="151">
        <v>52</v>
      </c>
      <c r="U29" s="150">
        <v>931104793</v>
      </c>
    </row>
    <row r="30" spans="1:21" s="9" customFormat="1" ht="21">
      <c r="A30" s="80">
        <v>50</v>
      </c>
      <c r="B30" s="78" t="s">
        <v>11</v>
      </c>
      <c r="C30" s="79">
        <f t="shared" si="0"/>
        <v>10237128318</v>
      </c>
      <c r="D30" s="79">
        <f t="shared" si="1"/>
        <v>1206114598</v>
      </c>
      <c r="E30" s="79">
        <f t="shared" si="2"/>
        <v>565387517</v>
      </c>
      <c r="F30" s="77">
        <f t="shared" si="3"/>
        <v>12008630433</v>
      </c>
      <c r="G30" s="77"/>
      <c r="H30" s="77"/>
      <c r="I30" s="79">
        <f t="shared" si="4"/>
        <v>232540642</v>
      </c>
      <c r="J30" s="79">
        <f t="shared" si="5"/>
        <v>12241171075</v>
      </c>
      <c r="K30" s="146"/>
      <c r="L30" s="126"/>
      <c r="M30" s="126">
        <v>76147</v>
      </c>
      <c r="N30" s="149">
        <v>2182477034</v>
      </c>
      <c r="O30" s="149">
        <v>276706855</v>
      </c>
      <c r="P30" s="149">
        <v>130942906</v>
      </c>
      <c r="Q30" s="125">
        <v>76147</v>
      </c>
      <c r="R30" s="129"/>
      <c r="S30" s="129"/>
      <c r="T30" s="151">
        <v>54</v>
      </c>
      <c r="U30" s="150">
        <v>1179513134</v>
      </c>
    </row>
    <row r="31" spans="1:21" s="9" customFormat="1" ht="21">
      <c r="A31" s="80">
        <v>52</v>
      </c>
      <c r="B31" s="83" t="s">
        <v>12</v>
      </c>
      <c r="C31" s="79">
        <f t="shared" si="0"/>
        <v>24647259827</v>
      </c>
      <c r="D31" s="79">
        <f t="shared" si="1"/>
        <v>2992373673</v>
      </c>
      <c r="E31" s="79">
        <f t="shared" si="2"/>
        <v>1382042787</v>
      </c>
      <c r="F31" s="77">
        <f t="shared" si="3"/>
        <v>29021676287</v>
      </c>
      <c r="G31" s="77"/>
      <c r="H31" s="77"/>
      <c r="I31" s="79">
        <f t="shared" si="4"/>
        <v>931104793</v>
      </c>
      <c r="J31" s="79">
        <f t="shared" si="5"/>
        <v>29952781080</v>
      </c>
      <c r="K31" s="146"/>
      <c r="L31" s="126"/>
      <c r="M31" s="126">
        <v>85</v>
      </c>
      <c r="N31" s="149">
        <v>6204679047</v>
      </c>
      <c r="O31" s="149">
        <v>818036105</v>
      </c>
      <c r="P31" s="149">
        <v>374183800</v>
      </c>
      <c r="Q31" s="125">
        <v>85</v>
      </c>
      <c r="R31" s="129">
        <f>+VLOOKUP(Q31,$T$11:$U$41,2,FALSE)</f>
        <v>51961083</v>
      </c>
      <c r="S31" s="129"/>
      <c r="T31" s="151">
        <v>86</v>
      </c>
      <c r="U31" s="150">
        <v>77161703</v>
      </c>
    </row>
    <row r="32" spans="1:21" s="9" customFormat="1" ht="21">
      <c r="A32" s="80">
        <v>54</v>
      </c>
      <c r="B32" s="83" t="s">
        <v>13</v>
      </c>
      <c r="C32" s="79">
        <f t="shared" si="0"/>
        <v>16793611968</v>
      </c>
      <c r="D32" s="79">
        <f t="shared" si="1"/>
        <v>2125066198</v>
      </c>
      <c r="E32" s="79">
        <f t="shared" si="2"/>
        <v>1006668116</v>
      </c>
      <c r="F32" s="77">
        <f t="shared" si="3"/>
        <v>19925346282</v>
      </c>
      <c r="G32" s="77"/>
      <c r="H32" s="77"/>
      <c r="I32" s="79">
        <f t="shared" si="4"/>
        <v>1179513134</v>
      </c>
      <c r="J32" s="79">
        <f t="shared" si="5"/>
        <v>21104859416</v>
      </c>
      <c r="K32" s="146"/>
      <c r="L32" s="145"/>
      <c r="M32" s="126">
        <v>19</v>
      </c>
      <c r="N32" s="149">
        <v>27765238448</v>
      </c>
      <c r="O32" s="149">
        <v>3372148370</v>
      </c>
      <c r="P32" s="149">
        <v>1586591198</v>
      </c>
      <c r="Q32" s="125">
        <v>19</v>
      </c>
      <c r="R32" s="129">
        <f>+VLOOKUP(Q32,$T$11:$U$41,2,FALSE)</f>
        <v>728553896</v>
      </c>
      <c r="S32" s="129"/>
      <c r="T32" s="151">
        <v>63</v>
      </c>
      <c r="U32" s="150">
        <v>152284189</v>
      </c>
    </row>
    <row r="33" spans="1:21" s="9" customFormat="1" ht="21">
      <c r="A33" s="80">
        <v>86</v>
      </c>
      <c r="B33" s="78" t="s">
        <v>20</v>
      </c>
      <c r="C33" s="79">
        <f t="shared" si="0"/>
        <v>10167526804</v>
      </c>
      <c r="D33" s="79">
        <f t="shared" si="1"/>
        <v>1235750798</v>
      </c>
      <c r="E33" s="79">
        <f t="shared" si="2"/>
        <v>578904308</v>
      </c>
      <c r="F33" s="77">
        <f t="shared" si="3"/>
        <v>11982181910</v>
      </c>
      <c r="G33" s="77"/>
      <c r="H33" s="77"/>
      <c r="I33" s="79">
        <f t="shared" si="4"/>
        <v>77161703</v>
      </c>
      <c r="J33" s="79">
        <f t="shared" si="5"/>
        <v>12059343613</v>
      </c>
      <c r="K33" s="146"/>
      <c r="L33" s="126"/>
      <c r="M33" s="126">
        <v>20</v>
      </c>
      <c r="N33" s="149">
        <v>15962744219</v>
      </c>
      <c r="O33" s="149">
        <v>2130855551</v>
      </c>
      <c r="P33" s="149">
        <v>1008185220</v>
      </c>
      <c r="Q33" s="125">
        <v>20</v>
      </c>
      <c r="R33" s="129">
        <f>+VLOOKUP(Q33,$T$11:$U$41,2,FALSE)</f>
        <v>219519378</v>
      </c>
      <c r="S33" s="129"/>
      <c r="T33" s="151">
        <v>66</v>
      </c>
      <c r="U33" s="150">
        <v>471393682</v>
      </c>
    </row>
    <row r="34" spans="1:21" s="9" customFormat="1" ht="21">
      <c r="A34" s="80">
        <v>63</v>
      </c>
      <c r="B34" s="78" t="s">
        <v>105</v>
      </c>
      <c r="C34" s="79">
        <f t="shared" si="0"/>
        <v>5970140666</v>
      </c>
      <c r="D34" s="79">
        <f t="shared" si="1"/>
        <v>766713909</v>
      </c>
      <c r="E34" s="79">
        <f t="shared" si="2"/>
        <v>362885632</v>
      </c>
      <c r="F34" s="77">
        <f t="shared" si="3"/>
        <v>7099740207</v>
      </c>
      <c r="G34" s="77"/>
      <c r="H34" s="77"/>
      <c r="I34" s="79">
        <f t="shared" si="4"/>
        <v>152284189</v>
      </c>
      <c r="J34" s="79">
        <f t="shared" si="5"/>
        <v>7252024396</v>
      </c>
      <c r="K34" s="146"/>
      <c r="L34" s="126"/>
      <c r="M34" s="126">
        <v>25175</v>
      </c>
      <c r="N34" s="149">
        <v>1606801468</v>
      </c>
      <c r="O34" s="149">
        <v>204903806</v>
      </c>
      <c r="P34" s="149">
        <v>96816752</v>
      </c>
      <c r="Q34" s="125">
        <v>25175</v>
      </c>
      <c r="R34" s="129"/>
      <c r="S34" s="129"/>
      <c r="T34" s="151">
        <v>88</v>
      </c>
      <c r="U34" s="150">
        <v>116115922</v>
      </c>
    </row>
    <row r="35" spans="1:21" s="9" customFormat="1" ht="21">
      <c r="A35" s="80">
        <v>66</v>
      </c>
      <c r="B35" s="78" t="s">
        <v>14</v>
      </c>
      <c r="C35" s="79">
        <f t="shared" si="0"/>
        <v>6666546160</v>
      </c>
      <c r="D35" s="79">
        <f t="shared" si="1"/>
        <v>810456998</v>
      </c>
      <c r="E35" s="79">
        <f t="shared" si="2"/>
        <v>382022537</v>
      </c>
      <c r="F35" s="77">
        <f t="shared" si="3"/>
        <v>7859025695</v>
      </c>
      <c r="G35" s="77"/>
      <c r="H35" s="77"/>
      <c r="I35" s="79">
        <f t="shared" si="4"/>
        <v>471393682</v>
      </c>
      <c r="J35" s="79">
        <f t="shared" si="5"/>
        <v>8330419377</v>
      </c>
      <c r="K35" s="146"/>
      <c r="L35" s="126"/>
      <c r="M35" s="126">
        <v>27</v>
      </c>
      <c r="N35" s="149">
        <v>10259493903</v>
      </c>
      <c r="O35" s="149">
        <v>1310000567</v>
      </c>
      <c r="P35" s="149">
        <v>614647447</v>
      </c>
      <c r="Q35" s="125">
        <v>27</v>
      </c>
      <c r="R35" s="129">
        <f>+VLOOKUP(Q35,$T$11:$U$41,2,FALSE)</f>
        <v>501080312</v>
      </c>
      <c r="S35" s="129"/>
      <c r="T35" s="151">
        <v>68</v>
      </c>
      <c r="U35" s="150">
        <v>1323690225</v>
      </c>
    </row>
    <row r="36" spans="1:21" s="9" customFormat="1" ht="21">
      <c r="A36" s="80">
        <v>88</v>
      </c>
      <c r="B36" s="84" t="s">
        <v>98</v>
      </c>
      <c r="C36" s="79">
        <f t="shared" si="0"/>
        <v>1459201925</v>
      </c>
      <c r="D36" s="79">
        <f t="shared" si="1"/>
        <v>154037095</v>
      </c>
      <c r="E36" s="79">
        <f t="shared" si="2"/>
        <v>72530312</v>
      </c>
      <c r="F36" s="77">
        <f t="shared" si="3"/>
        <v>1685769332</v>
      </c>
      <c r="G36" s="77"/>
      <c r="H36" s="77"/>
      <c r="I36" s="79">
        <f t="shared" si="4"/>
        <v>116115922</v>
      </c>
      <c r="J36" s="79">
        <f t="shared" si="5"/>
        <v>1801885254</v>
      </c>
      <c r="K36" s="146"/>
      <c r="L36" s="126"/>
      <c r="M36" s="126">
        <v>47189</v>
      </c>
      <c r="N36" s="149">
        <v>3122565347</v>
      </c>
      <c r="O36" s="149">
        <v>369307083</v>
      </c>
      <c r="P36" s="149">
        <v>174387125</v>
      </c>
      <c r="Q36" s="125">
        <v>47189</v>
      </c>
      <c r="R36" s="129"/>
      <c r="S36" s="129"/>
      <c r="T36" s="151">
        <v>70</v>
      </c>
      <c r="U36" s="150">
        <v>222845134</v>
      </c>
    </row>
    <row r="37" spans="1:21" s="9" customFormat="1" ht="21">
      <c r="A37" s="80">
        <v>68</v>
      </c>
      <c r="B37" s="78" t="s">
        <v>15</v>
      </c>
      <c r="C37" s="79">
        <f t="shared" si="0"/>
        <v>21600102342</v>
      </c>
      <c r="D37" s="79">
        <f t="shared" si="1"/>
        <v>2649862653</v>
      </c>
      <c r="E37" s="79">
        <f t="shared" si="2"/>
        <v>1254630306</v>
      </c>
      <c r="F37" s="77">
        <f t="shared" si="3"/>
        <v>25504595301</v>
      </c>
      <c r="G37" s="77"/>
      <c r="H37" s="77"/>
      <c r="I37" s="79">
        <f t="shared" si="4"/>
        <v>1323690225</v>
      </c>
      <c r="J37" s="79">
        <f t="shared" si="5"/>
        <v>26828285526</v>
      </c>
      <c r="K37" s="146"/>
      <c r="L37" s="127"/>
      <c r="M37" s="127">
        <v>23</v>
      </c>
      <c r="N37" s="149">
        <v>25889808025</v>
      </c>
      <c r="O37" s="149">
        <v>3392061648</v>
      </c>
      <c r="P37" s="149">
        <v>1601637248</v>
      </c>
      <c r="Q37" s="125">
        <v>23</v>
      </c>
      <c r="R37" s="129">
        <f>+VLOOKUP(Q37,$T$11:$U$41,2,FALSE)</f>
        <v>371315674</v>
      </c>
      <c r="S37" s="129"/>
      <c r="T37" s="152">
        <v>73</v>
      </c>
      <c r="U37" s="154">
        <v>2109430780</v>
      </c>
    </row>
    <row r="38" spans="1:21" s="9" customFormat="1" ht="21">
      <c r="A38" s="80">
        <v>70</v>
      </c>
      <c r="B38" s="78" t="s">
        <v>16</v>
      </c>
      <c r="C38" s="79">
        <f t="shared" si="0"/>
        <v>18821349935</v>
      </c>
      <c r="D38" s="79">
        <f t="shared" si="1"/>
        <v>2410146594</v>
      </c>
      <c r="E38" s="79">
        <f t="shared" si="2"/>
        <v>1138226415</v>
      </c>
      <c r="F38" s="77">
        <f t="shared" si="3"/>
        <v>22369722944</v>
      </c>
      <c r="G38" s="77"/>
      <c r="H38" s="77"/>
      <c r="I38" s="79">
        <f t="shared" si="4"/>
        <v>222845134</v>
      </c>
      <c r="J38" s="79">
        <f t="shared" si="5"/>
        <v>22592568078</v>
      </c>
      <c r="K38" s="146"/>
      <c r="L38" s="145"/>
      <c r="M38" s="126">
        <v>54001</v>
      </c>
      <c r="N38" s="149">
        <v>11664658043</v>
      </c>
      <c r="O38" s="149">
        <v>1546648942</v>
      </c>
      <c r="P38" s="149">
        <v>733014285</v>
      </c>
      <c r="Q38" s="125">
        <v>54001</v>
      </c>
      <c r="R38" s="129"/>
      <c r="S38" s="129"/>
      <c r="T38" s="151">
        <v>76</v>
      </c>
      <c r="U38" s="150">
        <v>3199677417</v>
      </c>
    </row>
    <row r="39" spans="1:21" s="9" customFormat="1" ht="21">
      <c r="A39" s="80">
        <v>73</v>
      </c>
      <c r="B39" s="78" t="s">
        <v>17</v>
      </c>
      <c r="C39" s="79">
        <f t="shared" si="0"/>
        <v>21599307042</v>
      </c>
      <c r="D39" s="79">
        <f t="shared" si="1"/>
        <v>2736969742</v>
      </c>
      <c r="E39" s="79">
        <f t="shared" si="2"/>
        <v>1291319624</v>
      </c>
      <c r="F39" s="77">
        <f t="shared" si="3"/>
        <v>25627596408</v>
      </c>
      <c r="G39" s="77"/>
      <c r="H39" s="77"/>
      <c r="I39" s="79">
        <f t="shared" si="4"/>
        <v>2109430780</v>
      </c>
      <c r="J39" s="79">
        <f t="shared" si="5"/>
        <v>27737027188</v>
      </c>
      <c r="K39" s="146"/>
      <c r="L39" s="126"/>
      <c r="M39" s="126">
        <v>25</v>
      </c>
      <c r="N39" s="149">
        <v>29871032532</v>
      </c>
      <c r="O39" s="149">
        <v>3963852930</v>
      </c>
      <c r="P39" s="149">
        <v>1869322066</v>
      </c>
      <c r="Q39" s="125">
        <v>25</v>
      </c>
      <c r="R39" s="129">
        <f>+VLOOKUP(Q39,$T$11:$U$41,2,FALSE)</f>
        <v>2875545392</v>
      </c>
      <c r="S39" s="129"/>
      <c r="T39" s="151">
        <v>97</v>
      </c>
      <c r="U39" s="150">
        <v>6354814</v>
      </c>
    </row>
    <row r="40" spans="1:21" s="9" customFormat="1" ht="21">
      <c r="A40" s="80">
        <v>76</v>
      </c>
      <c r="B40" s="83" t="s">
        <v>48</v>
      </c>
      <c r="C40" s="79">
        <f t="shared" si="0"/>
        <v>21199230751</v>
      </c>
      <c r="D40" s="79">
        <f t="shared" si="1"/>
        <v>2503740565</v>
      </c>
      <c r="E40" s="79">
        <f t="shared" si="2"/>
        <v>1180348406</v>
      </c>
      <c r="F40" s="77">
        <f t="shared" si="3"/>
        <v>24883319722</v>
      </c>
      <c r="G40" s="77"/>
      <c r="H40" s="77"/>
      <c r="I40" s="79">
        <f t="shared" si="4"/>
        <v>3199677417</v>
      </c>
      <c r="J40" s="79">
        <f t="shared" si="5"/>
        <v>28082997139</v>
      </c>
      <c r="K40" s="146"/>
      <c r="L40" s="126"/>
      <c r="M40" s="126">
        <v>66170</v>
      </c>
      <c r="N40" s="149">
        <v>2783186119</v>
      </c>
      <c r="O40" s="149">
        <v>376221611</v>
      </c>
      <c r="P40" s="149">
        <v>177996037</v>
      </c>
      <c r="Q40" s="125">
        <v>66170</v>
      </c>
      <c r="R40" s="129"/>
      <c r="S40" s="129"/>
      <c r="T40" s="151">
        <v>99</v>
      </c>
      <c r="U40" s="150">
        <v>19477981</v>
      </c>
    </row>
    <row r="41" spans="1:21" s="9" customFormat="1" ht="21">
      <c r="A41" s="80">
        <v>97</v>
      </c>
      <c r="B41" s="78" t="s">
        <v>97</v>
      </c>
      <c r="C41" s="79">
        <f t="shared" si="0"/>
        <v>1618039789</v>
      </c>
      <c r="D41" s="79">
        <f t="shared" si="1"/>
        <v>101106719</v>
      </c>
      <c r="E41" s="79">
        <f t="shared" si="2"/>
        <v>46835059</v>
      </c>
      <c r="F41" s="77">
        <f t="shared" si="3"/>
        <v>1765981567</v>
      </c>
      <c r="G41" s="77"/>
      <c r="H41" s="77"/>
      <c r="I41" s="79">
        <f t="shared" si="4"/>
        <v>6354814</v>
      </c>
      <c r="J41" s="79">
        <f t="shared" si="5"/>
        <v>1772336381</v>
      </c>
      <c r="K41" s="146"/>
      <c r="L41" s="126"/>
      <c r="M41" s="126">
        <v>15238</v>
      </c>
      <c r="N41" s="149">
        <v>2296523751</v>
      </c>
      <c r="O41" s="149">
        <v>271229867</v>
      </c>
      <c r="P41" s="149">
        <v>128497621</v>
      </c>
      <c r="Q41" s="125">
        <v>15238</v>
      </c>
      <c r="R41" s="129"/>
      <c r="S41" s="129"/>
      <c r="T41" s="151">
        <v>11001</v>
      </c>
      <c r="U41" s="150">
        <v>3328286095</v>
      </c>
    </row>
    <row r="42" spans="1:19" s="9" customFormat="1" ht="21">
      <c r="A42" s="80">
        <v>99</v>
      </c>
      <c r="B42" s="78" t="s">
        <v>23</v>
      </c>
      <c r="C42" s="79">
        <f t="shared" si="0"/>
        <v>2873376171</v>
      </c>
      <c r="D42" s="79">
        <f t="shared" si="1"/>
        <v>169418966</v>
      </c>
      <c r="E42" s="79">
        <f t="shared" si="2"/>
        <v>78115930</v>
      </c>
      <c r="F42" s="77">
        <f t="shared" si="3"/>
        <v>3120911067</v>
      </c>
      <c r="G42" s="77"/>
      <c r="H42" s="77"/>
      <c r="I42" s="79">
        <f t="shared" si="4"/>
        <v>19477981</v>
      </c>
      <c r="J42" s="79">
        <f t="shared" si="5"/>
        <v>3140389048</v>
      </c>
      <c r="K42" s="146"/>
      <c r="L42" s="126"/>
      <c r="M42" s="126">
        <v>5266</v>
      </c>
      <c r="N42" s="149">
        <v>1786630813</v>
      </c>
      <c r="O42" s="149">
        <v>199725930</v>
      </c>
      <c r="P42" s="149">
        <v>94447690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6"/>
      <c r="L43" s="126"/>
      <c r="M43" s="126">
        <v>25269</v>
      </c>
      <c r="N43" s="149">
        <v>1949062042</v>
      </c>
      <c r="O43" s="149">
        <v>259739336</v>
      </c>
      <c r="P43" s="149">
        <v>122821002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6" ref="C44:J44">SUM(C11:C43)</f>
        <v>476201206516</v>
      </c>
      <c r="D44" s="133">
        <f t="shared" si="6"/>
        <v>58673305770</v>
      </c>
      <c r="E44" s="133">
        <f t="shared" si="6"/>
        <v>27583387864</v>
      </c>
      <c r="F44" s="133">
        <f t="shared" si="6"/>
        <v>562457900150</v>
      </c>
      <c r="G44" s="134">
        <f t="shared" si="6"/>
        <v>0</v>
      </c>
      <c r="H44" s="134">
        <f t="shared" si="6"/>
        <v>0</v>
      </c>
      <c r="I44" s="134">
        <f t="shared" si="6"/>
        <v>21846679264</v>
      </c>
      <c r="J44" s="134">
        <f t="shared" si="6"/>
        <v>584304579414</v>
      </c>
      <c r="K44" s="146"/>
      <c r="L44" s="126"/>
      <c r="M44" s="126">
        <v>18001</v>
      </c>
      <c r="N44" s="149">
        <v>4342847818</v>
      </c>
      <c r="O44" s="149">
        <v>521502643</v>
      </c>
      <c r="P44" s="149">
        <v>245133074</v>
      </c>
      <c r="Q44" s="125">
        <v>18001</v>
      </c>
      <c r="R44" s="129"/>
      <c r="S44" s="129"/>
    </row>
    <row r="45" spans="2:19" ht="21">
      <c r="B45" s="26"/>
      <c r="K45" s="146"/>
      <c r="L45" s="126"/>
      <c r="M45" s="126">
        <v>68276</v>
      </c>
      <c r="N45" s="149">
        <v>3328233848</v>
      </c>
      <c r="O45" s="149">
        <v>449612172</v>
      </c>
      <c r="P45" s="149">
        <v>213083376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6"/>
      <c r="L46" s="126"/>
      <c r="M46" s="126">
        <v>25290</v>
      </c>
      <c r="N46" s="149">
        <v>2120091036</v>
      </c>
      <c r="O46" s="149">
        <v>283896028</v>
      </c>
      <c r="P46" s="149">
        <v>134277210</v>
      </c>
      <c r="Q46" s="125">
        <v>25290</v>
      </c>
      <c r="R46" s="129"/>
      <c r="S46" s="129"/>
    </row>
    <row r="47" spans="8:19" ht="21">
      <c r="H47" s="138"/>
      <c r="K47" s="146"/>
      <c r="L47" s="126"/>
      <c r="M47" s="126">
        <v>25307</v>
      </c>
      <c r="N47" s="149">
        <v>1516553994</v>
      </c>
      <c r="O47" s="149">
        <v>186500436</v>
      </c>
      <c r="P47" s="149">
        <v>88390664</v>
      </c>
      <c r="Q47" s="125">
        <v>25307</v>
      </c>
      <c r="R47" s="129"/>
      <c r="S47" s="129"/>
    </row>
    <row r="48" spans="11:19" ht="21">
      <c r="K48" s="146"/>
      <c r="L48" s="126"/>
      <c r="M48" s="126">
        <v>68307</v>
      </c>
      <c r="N48" s="149">
        <v>2276753746</v>
      </c>
      <c r="O48" s="149">
        <v>303735856</v>
      </c>
      <c r="P48" s="149">
        <v>143785279</v>
      </c>
      <c r="Q48" s="125">
        <v>68307</v>
      </c>
      <c r="R48" s="129"/>
      <c r="S48" s="129"/>
    </row>
    <row r="49" spans="11:19" ht="21">
      <c r="K49" s="146"/>
      <c r="L49" s="126"/>
      <c r="M49" s="126">
        <v>94</v>
      </c>
      <c r="N49" s="149">
        <v>1718651001</v>
      </c>
      <c r="O49" s="149">
        <v>118245325</v>
      </c>
      <c r="P49" s="149">
        <v>55409807</v>
      </c>
      <c r="Q49" s="125">
        <v>94</v>
      </c>
      <c r="R49" s="129">
        <f>+VLOOKUP(Q49,$T$11:$U$41,2,FALSE)</f>
        <v>20609684</v>
      </c>
      <c r="S49" s="129"/>
    </row>
    <row r="50" spans="11:19" ht="21">
      <c r="K50" s="146"/>
      <c r="L50" s="126"/>
      <c r="M50" s="126">
        <v>95</v>
      </c>
      <c r="N50" s="149">
        <v>3364573744</v>
      </c>
      <c r="O50" s="149">
        <v>281129850</v>
      </c>
      <c r="P50" s="149">
        <v>131557589</v>
      </c>
      <c r="Q50" s="125">
        <v>95</v>
      </c>
      <c r="R50" s="129">
        <f>+VLOOKUP(Q50,$T$11:$U$41,2,FALSE)</f>
        <v>11543289</v>
      </c>
      <c r="S50" s="129"/>
    </row>
    <row r="51" spans="11:19" ht="21">
      <c r="K51" s="146"/>
      <c r="L51" s="126"/>
      <c r="M51" s="126">
        <v>41</v>
      </c>
      <c r="N51" s="149">
        <v>15639471030</v>
      </c>
      <c r="O51" s="149">
        <v>2073973235</v>
      </c>
      <c r="P51" s="149">
        <v>978367408</v>
      </c>
      <c r="Q51" s="125">
        <v>41</v>
      </c>
      <c r="R51" s="129">
        <f>+VLOOKUP(Q51,$T$11:$U$41,2,FALSE)</f>
        <v>533832904</v>
      </c>
      <c r="S51" s="129"/>
    </row>
    <row r="52" spans="11:19" ht="21">
      <c r="K52" s="146"/>
      <c r="L52" s="126"/>
      <c r="M52" s="126">
        <v>73001</v>
      </c>
      <c r="N52" s="149">
        <v>9475825958</v>
      </c>
      <c r="O52" s="149">
        <v>1241712515</v>
      </c>
      <c r="P52" s="149">
        <v>586927146</v>
      </c>
      <c r="Q52" s="125">
        <v>73001</v>
      </c>
      <c r="R52" s="129"/>
      <c r="S52" s="129"/>
    </row>
    <row r="53" spans="11:19" ht="21">
      <c r="K53" s="146"/>
      <c r="L53" s="126"/>
      <c r="M53" s="126">
        <v>52356</v>
      </c>
      <c r="N53" s="149">
        <v>2675256164</v>
      </c>
      <c r="O53" s="149">
        <v>340952511</v>
      </c>
      <c r="P53" s="149">
        <v>161265427</v>
      </c>
      <c r="Q53" s="125">
        <v>52356</v>
      </c>
      <c r="R53" s="129"/>
      <c r="S53" s="129"/>
    </row>
    <row r="54" spans="11:19" ht="21">
      <c r="K54" s="146"/>
      <c r="L54" s="126"/>
      <c r="M54" s="126">
        <v>5360</v>
      </c>
      <c r="N54" s="149">
        <v>3325885284</v>
      </c>
      <c r="O54" s="149">
        <v>423042034</v>
      </c>
      <c r="P54" s="149">
        <v>199904765</v>
      </c>
      <c r="Q54" s="125">
        <v>5360</v>
      </c>
      <c r="R54" s="129"/>
      <c r="S54" s="129"/>
    </row>
    <row r="55" spans="11:19" ht="21">
      <c r="K55" s="146"/>
      <c r="L55" s="126"/>
      <c r="M55" s="126">
        <v>76364</v>
      </c>
      <c r="N55" s="149">
        <v>1901780671</v>
      </c>
      <c r="O55" s="149">
        <v>210640129</v>
      </c>
      <c r="P55" s="149">
        <v>99200550</v>
      </c>
      <c r="Q55" s="125">
        <v>76364</v>
      </c>
      <c r="R55" s="129"/>
      <c r="S55" s="129"/>
    </row>
    <row r="56" spans="11:19" ht="21">
      <c r="K56" s="146"/>
      <c r="L56" s="145"/>
      <c r="M56" s="126">
        <v>44</v>
      </c>
      <c r="N56" s="149">
        <v>8316346717</v>
      </c>
      <c r="O56" s="149">
        <v>1035221739</v>
      </c>
      <c r="P56" s="149">
        <v>490024397</v>
      </c>
      <c r="Q56" s="125">
        <v>44</v>
      </c>
      <c r="R56" s="129">
        <f>+VLOOKUP(Q56,$T$11:$U$41,2,FALSE)</f>
        <v>131853941</v>
      </c>
      <c r="S56" s="129"/>
    </row>
    <row r="57" spans="11:19" ht="21">
      <c r="K57" s="146"/>
      <c r="L57" s="126"/>
      <c r="M57" s="126">
        <v>23417</v>
      </c>
      <c r="N57" s="149">
        <v>3594365454</v>
      </c>
      <c r="O57" s="149">
        <v>446296402</v>
      </c>
      <c r="P57" s="149">
        <v>211138446</v>
      </c>
      <c r="Q57" s="125">
        <v>23417</v>
      </c>
      <c r="R57" s="129"/>
      <c r="S57" s="129"/>
    </row>
    <row r="58" spans="11:19" ht="21">
      <c r="K58" s="146"/>
      <c r="L58" s="126"/>
      <c r="M58" s="126">
        <v>13430</v>
      </c>
      <c r="N58" s="149">
        <v>3003291874</v>
      </c>
      <c r="O58" s="149">
        <v>417797839</v>
      </c>
      <c r="P58" s="149">
        <v>197328212</v>
      </c>
      <c r="Q58" s="125">
        <v>13430</v>
      </c>
      <c r="R58" s="129"/>
      <c r="S58" s="129"/>
    </row>
    <row r="59" spans="11:19" ht="21">
      <c r="K59" s="146"/>
      <c r="L59" s="126"/>
      <c r="M59" s="126">
        <v>47</v>
      </c>
      <c r="N59" s="149">
        <v>18499008195</v>
      </c>
      <c r="O59" s="149">
        <v>2733090498</v>
      </c>
      <c r="P59" s="149">
        <v>1288129273</v>
      </c>
      <c r="Q59" s="125">
        <v>47</v>
      </c>
      <c r="R59" s="129">
        <f>+VLOOKUP(Q59,$T$11:$U$41,2,FALSE)</f>
        <v>535817826</v>
      </c>
      <c r="S59" s="129"/>
    </row>
    <row r="60" spans="11:19" ht="21">
      <c r="K60" s="146"/>
      <c r="L60" s="126"/>
      <c r="M60" s="126">
        <v>44430</v>
      </c>
      <c r="N60" s="149">
        <v>4079081272</v>
      </c>
      <c r="O60" s="149">
        <v>423711643</v>
      </c>
      <c r="P60" s="149">
        <v>199531035</v>
      </c>
      <c r="Q60" s="125">
        <v>44430</v>
      </c>
      <c r="R60" s="129"/>
      <c r="S60" s="129"/>
    </row>
    <row r="61" spans="11:19" ht="21">
      <c r="K61" s="146"/>
      <c r="L61" s="126"/>
      <c r="M61" s="126">
        <v>8433</v>
      </c>
      <c r="N61" s="149">
        <v>2054042505</v>
      </c>
      <c r="O61" s="149">
        <v>181750349</v>
      </c>
      <c r="P61" s="149">
        <v>85969296</v>
      </c>
      <c r="Q61" s="125">
        <v>8433</v>
      </c>
      <c r="R61" s="129"/>
      <c r="S61" s="129"/>
    </row>
    <row r="62" spans="11:19" ht="21">
      <c r="K62" s="146"/>
      <c r="L62" s="126"/>
      <c r="M62" s="126">
        <v>17001</v>
      </c>
      <c r="N62" s="149">
        <v>6800162143</v>
      </c>
      <c r="O62" s="149">
        <v>889750185</v>
      </c>
      <c r="P62" s="149">
        <v>421480311</v>
      </c>
      <c r="Q62" s="125">
        <v>17001</v>
      </c>
      <c r="R62" s="129"/>
      <c r="S62" s="129"/>
    </row>
    <row r="63" spans="11:19" ht="21">
      <c r="K63" s="146"/>
      <c r="L63" s="126"/>
      <c r="M63" s="126">
        <v>5001</v>
      </c>
      <c r="N63" s="149">
        <v>35188375730</v>
      </c>
      <c r="O63" s="149">
        <v>3859209438</v>
      </c>
      <c r="P63" s="149">
        <v>1833967265</v>
      </c>
      <c r="Q63" s="125">
        <v>5001</v>
      </c>
      <c r="R63" s="129"/>
      <c r="S63" s="129"/>
    </row>
    <row r="64" spans="11:19" ht="21">
      <c r="K64" s="146"/>
      <c r="L64" s="126"/>
      <c r="M64" s="126">
        <v>50</v>
      </c>
      <c r="N64" s="149">
        <v>10237128318</v>
      </c>
      <c r="O64" s="149">
        <v>1206114598</v>
      </c>
      <c r="P64" s="149">
        <v>565387517</v>
      </c>
      <c r="Q64" s="125">
        <v>50</v>
      </c>
      <c r="R64" s="129">
        <f>+VLOOKUP(Q64,$T$11:$U$41,2,FALSE)</f>
        <v>232540642</v>
      </c>
      <c r="S64" s="129"/>
    </row>
    <row r="65" spans="11:19" ht="21">
      <c r="K65" s="146"/>
      <c r="L65" s="126"/>
      <c r="M65" s="126">
        <v>23001</v>
      </c>
      <c r="N65" s="149">
        <v>9203091955</v>
      </c>
      <c r="O65" s="149">
        <v>1156418916</v>
      </c>
      <c r="P65" s="149">
        <v>547507637</v>
      </c>
      <c r="Q65" s="125">
        <v>23001</v>
      </c>
      <c r="R65" s="129"/>
      <c r="S65" s="129"/>
    </row>
    <row r="66" spans="11:19" ht="21">
      <c r="K66" s="146"/>
      <c r="L66" s="126"/>
      <c r="M66" s="126">
        <v>25473</v>
      </c>
      <c r="N66" s="149">
        <v>1275795127</v>
      </c>
      <c r="O66" s="149">
        <v>151360688</v>
      </c>
      <c r="P66" s="149">
        <v>71546618</v>
      </c>
      <c r="Q66" s="125">
        <v>25473</v>
      </c>
      <c r="R66" s="129"/>
      <c r="S66" s="129"/>
    </row>
    <row r="67" spans="11:19" ht="21">
      <c r="K67" s="146"/>
      <c r="L67" s="126"/>
      <c r="M67" s="126">
        <v>52</v>
      </c>
      <c r="N67" s="149">
        <v>24647259827</v>
      </c>
      <c r="O67" s="149">
        <v>2992373673</v>
      </c>
      <c r="P67" s="149">
        <v>1382042787</v>
      </c>
      <c r="Q67" s="125">
        <v>52</v>
      </c>
      <c r="R67" s="129">
        <f>+VLOOKUP(Q67,$T$11:$U$41,2,FALSE)</f>
        <v>931104793</v>
      </c>
      <c r="S67" s="129"/>
    </row>
    <row r="68" spans="11:19" ht="21">
      <c r="K68" s="146"/>
      <c r="L68" s="126"/>
      <c r="M68" s="126">
        <v>41001</v>
      </c>
      <c r="N68" s="149">
        <v>7489196741</v>
      </c>
      <c r="O68" s="149">
        <v>940275434</v>
      </c>
      <c r="P68" s="149">
        <v>444377787</v>
      </c>
      <c r="Q68" s="125">
        <v>41001</v>
      </c>
      <c r="R68" s="129"/>
      <c r="S68" s="129"/>
    </row>
    <row r="69" spans="11:19" ht="21">
      <c r="K69" s="146"/>
      <c r="L69" s="126"/>
      <c r="M69" s="126">
        <v>54</v>
      </c>
      <c r="N69" s="149">
        <v>16793611968</v>
      </c>
      <c r="O69" s="149">
        <v>2125066198</v>
      </c>
      <c r="P69" s="149">
        <v>1006668116</v>
      </c>
      <c r="Q69" s="125">
        <v>54</v>
      </c>
      <c r="R69" s="129">
        <f>+VLOOKUP(Q69,$T$11:$U$41,2,FALSE)</f>
        <v>1179513134</v>
      </c>
      <c r="S69" s="129"/>
    </row>
    <row r="70" spans="11:19" ht="21">
      <c r="K70" s="146"/>
      <c r="L70" s="126"/>
      <c r="M70" s="126">
        <v>76520</v>
      </c>
      <c r="N70" s="149">
        <v>4524159271</v>
      </c>
      <c r="O70" s="149">
        <v>595262469</v>
      </c>
      <c r="P70" s="149">
        <v>280897464</v>
      </c>
      <c r="Q70" s="125">
        <v>76520</v>
      </c>
      <c r="R70" s="129"/>
      <c r="S70" s="129"/>
    </row>
    <row r="71" spans="11:19" ht="21">
      <c r="K71" s="146"/>
      <c r="L71" s="126"/>
      <c r="M71" s="126">
        <v>52001</v>
      </c>
      <c r="N71" s="149">
        <v>8599314597</v>
      </c>
      <c r="O71" s="149">
        <v>1092689848</v>
      </c>
      <c r="P71" s="149">
        <v>517857281</v>
      </c>
      <c r="Q71" s="125">
        <v>52001</v>
      </c>
      <c r="R71" s="129"/>
      <c r="S71" s="129"/>
    </row>
    <row r="72" spans="11:19" ht="21">
      <c r="K72" s="146"/>
      <c r="L72" s="126"/>
      <c r="M72" s="126">
        <v>66001</v>
      </c>
      <c r="N72" s="149">
        <v>8250180668</v>
      </c>
      <c r="O72" s="149">
        <v>1142943042</v>
      </c>
      <c r="P72" s="149">
        <v>541123593</v>
      </c>
      <c r="Q72" s="125">
        <v>66001</v>
      </c>
      <c r="R72" s="129"/>
      <c r="S72" s="129"/>
    </row>
    <row r="73" spans="11:19" ht="21">
      <c r="K73" s="146"/>
      <c r="L73" s="126"/>
      <c r="M73" s="126">
        <v>68547</v>
      </c>
      <c r="N73" s="149">
        <v>3096238524</v>
      </c>
      <c r="O73" s="149">
        <v>386933618</v>
      </c>
      <c r="P73" s="149">
        <v>183620123</v>
      </c>
      <c r="Q73" s="125">
        <v>68547</v>
      </c>
      <c r="R73" s="129"/>
      <c r="S73" s="129"/>
    </row>
    <row r="74" spans="11:19" ht="21">
      <c r="K74" s="146"/>
      <c r="L74" s="126"/>
      <c r="M74" s="126">
        <v>41551</v>
      </c>
      <c r="N74" s="149">
        <v>2872641373</v>
      </c>
      <c r="O74" s="149">
        <v>365725794</v>
      </c>
      <c r="P74" s="149">
        <v>173065816</v>
      </c>
      <c r="Q74" s="125">
        <v>41551</v>
      </c>
      <c r="R74" s="129"/>
      <c r="S74" s="129"/>
    </row>
    <row r="75" spans="11:19" ht="21">
      <c r="K75" s="146"/>
      <c r="L75" s="126"/>
      <c r="M75" s="126">
        <v>19001</v>
      </c>
      <c r="N75" s="149">
        <v>5631455846</v>
      </c>
      <c r="O75" s="149">
        <v>713526231</v>
      </c>
      <c r="P75" s="149">
        <v>337752114</v>
      </c>
      <c r="Q75" s="125">
        <v>19001</v>
      </c>
      <c r="R75" s="129"/>
      <c r="S75" s="129"/>
    </row>
    <row r="76" spans="11:19" ht="21">
      <c r="K76" s="146"/>
      <c r="L76" s="126"/>
      <c r="M76" s="126">
        <v>86</v>
      </c>
      <c r="N76" s="149">
        <v>10167526804</v>
      </c>
      <c r="O76" s="149">
        <v>1235750798</v>
      </c>
      <c r="P76" s="149">
        <v>578904308</v>
      </c>
      <c r="Q76" s="125">
        <v>86</v>
      </c>
      <c r="R76" s="129">
        <f>+VLOOKUP(Q76,$T$11:$U$41,2,FALSE)</f>
        <v>77161703</v>
      </c>
      <c r="S76" s="129"/>
    </row>
    <row r="77" spans="11:19" ht="21">
      <c r="K77" s="146"/>
      <c r="L77" s="128"/>
      <c r="M77" s="126">
        <v>27001</v>
      </c>
      <c r="N77" s="149">
        <v>4834264013</v>
      </c>
      <c r="O77" s="149">
        <v>627680555</v>
      </c>
      <c r="P77" s="149">
        <v>297263254</v>
      </c>
      <c r="Q77" s="125">
        <v>27001</v>
      </c>
      <c r="R77" s="129"/>
      <c r="S77" s="129"/>
    </row>
    <row r="78" spans="11:19" ht="21">
      <c r="K78" s="146"/>
      <c r="L78" s="126"/>
      <c r="M78" s="126">
        <v>63</v>
      </c>
      <c r="N78" s="149">
        <v>5970140666</v>
      </c>
      <c r="O78" s="149">
        <v>766713909</v>
      </c>
      <c r="P78" s="149">
        <v>362885632</v>
      </c>
      <c r="Q78" s="125">
        <v>63</v>
      </c>
      <c r="R78" s="129">
        <f>+VLOOKUP(Q78,$T$11:$U$41,2,FALSE)</f>
        <v>152284189</v>
      </c>
      <c r="S78" s="129"/>
    </row>
    <row r="79" spans="11:19" ht="21">
      <c r="K79" s="146"/>
      <c r="L79" s="126"/>
      <c r="M79" s="126">
        <v>44001</v>
      </c>
      <c r="N79" s="149">
        <v>4475032411</v>
      </c>
      <c r="O79" s="149">
        <v>503580941</v>
      </c>
      <c r="P79" s="149">
        <v>238075265</v>
      </c>
      <c r="Q79" s="125">
        <v>44001</v>
      </c>
      <c r="R79" s="129"/>
      <c r="S79" s="129"/>
    </row>
    <row r="80" spans="11:19" ht="21">
      <c r="K80" s="146"/>
      <c r="L80" s="126"/>
      <c r="M80" s="126">
        <v>5615</v>
      </c>
      <c r="N80" s="149">
        <v>1852001661</v>
      </c>
      <c r="O80" s="149">
        <v>244781638</v>
      </c>
      <c r="P80" s="149">
        <v>115619734</v>
      </c>
      <c r="Q80" s="125">
        <v>5615</v>
      </c>
      <c r="R80" s="129"/>
      <c r="S80" s="129"/>
    </row>
    <row r="81" spans="11:19" ht="21">
      <c r="K81" s="146"/>
      <c r="L81" s="126"/>
      <c r="M81" s="126">
        <v>66</v>
      </c>
      <c r="N81" s="149">
        <v>6666546160</v>
      </c>
      <c r="O81" s="149">
        <v>810456998</v>
      </c>
      <c r="P81" s="149">
        <v>382022537</v>
      </c>
      <c r="Q81" s="125">
        <v>66</v>
      </c>
      <c r="R81" s="129">
        <f>+VLOOKUP(Q81,$T$11:$U$41,2,FALSE)</f>
        <v>471393682</v>
      </c>
      <c r="S81" s="129"/>
    </row>
    <row r="82" spans="11:19" ht="21">
      <c r="K82" s="146"/>
      <c r="L82" s="126"/>
      <c r="M82" s="126">
        <v>5631</v>
      </c>
      <c r="N82" s="149">
        <v>644010847</v>
      </c>
      <c r="O82" s="149">
        <v>88972771</v>
      </c>
      <c r="P82" s="149">
        <v>42135134</v>
      </c>
      <c r="Q82" s="125">
        <v>5631</v>
      </c>
      <c r="R82" s="129"/>
      <c r="S82" s="129"/>
    </row>
    <row r="83" spans="11:19" ht="21">
      <c r="K83" s="146"/>
      <c r="L83" s="126"/>
      <c r="M83" s="126">
        <v>23660</v>
      </c>
      <c r="N83" s="149">
        <v>2648473928</v>
      </c>
      <c r="O83" s="149">
        <v>351303118</v>
      </c>
      <c r="P83" s="149">
        <v>166460792</v>
      </c>
      <c r="Q83" s="125">
        <v>23660</v>
      </c>
      <c r="R83" s="129"/>
      <c r="S83" s="129"/>
    </row>
    <row r="84" spans="11:19" ht="21">
      <c r="K84" s="146"/>
      <c r="L84" s="126"/>
      <c r="M84" s="126">
        <v>88</v>
      </c>
      <c r="N84" s="149">
        <v>1459201925</v>
      </c>
      <c r="O84" s="149">
        <v>154037095</v>
      </c>
      <c r="P84" s="149">
        <v>72530312</v>
      </c>
      <c r="Q84" s="125">
        <v>88</v>
      </c>
      <c r="R84" s="129">
        <f>+VLOOKUP(Q84,$T$11:$U$41,2,FALSE)</f>
        <v>116115922</v>
      </c>
      <c r="S84" s="129"/>
    </row>
    <row r="85" spans="11:19" ht="21">
      <c r="K85" s="146"/>
      <c r="L85" s="126"/>
      <c r="M85" s="126">
        <v>47001</v>
      </c>
      <c r="N85" s="149">
        <v>9135271793</v>
      </c>
      <c r="O85" s="149">
        <v>1206901994</v>
      </c>
      <c r="P85" s="149">
        <v>550724782</v>
      </c>
      <c r="Q85" s="125">
        <v>47001</v>
      </c>
      <c r="R85" s="129"/>
      <c r="S85" s="129"/>
    </row>
    <row r="86" spans="11:19" ht="21">
      <c r="K86" s="146"/>
      <c r="L86" s="145"/>
      <c r="M86" s="126">
        <v>68</v>
      </c>
      <c r="N86" s="149">
        <v>21600102342</v>
      </c>
      <c r="O86" s="149">
        <v>2649862653</v>
      </c>
      <c r="P86" s="149">
        <v>1254630306</v>
      </c>
      <c r="Q86" s="125">
        <v>68</v>
      </c>
      <c r="R86" s="129">
        <f>+VLOOKUP(Q86,$T$11:$U$41,2,FALSE)</f>
        <v>1323690225</v>
      </c>
      <c r="S86" s="129"/>
    </row>
    <row r="87" spans="11:19" ht="21">
      <c r="K87" s="146"/>
      <c r="L87" s="126"/>
      <c r="M87" s="126">
        <v>70001</v>
      </c>
      <c r="N87" s="149">
        <v>6628340715</v>
      </c>
      <c r="O87" s="149">
        <v>727982546</v>
      </c>
      <c r="P87" s="149">
        <v>344360539</v>
      </c>
      <c r="Q87" s="125">
        <v>70001</v>
      </c>
      <c r="R87" s="129"/>
      <c r="S87" s="129"/>
    </row>
    <row r="88" spans="11:19" ht="21">
      <c r="K88" s="146"/>
      <c r="L88" s="126"/>
      <c r="M88" s="126">
        <v>25754</v>
      </c>
      <c r="N88" s="149">
        <v>8529145158</v>
      </c>
      <c r="O88" s="149">
        <v>648701094</v>
      </c>
      <c r="P88" s="149">
        <v>305875315</v>
      </c>
      <c r="Q88" s="125">
        <v>25754</v>
      </c>
      <c r="R88" s="129"/>
      <c r="S88" s="129"/>
    </row>
    <row r="89" spans="11:19" ht="21">
      <c r="K89" s="146"/>
      <c r="L89" s="126"/>
      <c r="M89" s="126">
        <v>15759</v>
      </c>
      <c r="N89" s="149">
        <v>2380404194</v>
      </c>
      <c r="O89" s="149">
        <v>302221751</v>
      </c>
      <c r="P89" s="149">
        <v>142499474</v>
      </c>
      <c r="Q89" s="125">
        <v>15759</v>
      </c>
      <c r="R89" s="129"/>
      <c r="S89" s="129"/>
    </row>
    <row r="90" spans="11:19" ht="21">
      <c r="K90" s="146"/>
      <c r="L90" s="126"/>
      <c r="M90" s="126">
        <v>8758</v>
      </c>
      <c r="N90" s="149">
        <v>7618521492</v>
      </c>
      <c r="O90" s="149">
        <v>579377503</v>
      </c>
      <c r="P90" s="149">
        <v>273451222</v>
      </c>
      <c r="Q90" s="125">
        <v>8758</v>
      </c>
      <c r="R90" s="129"/>
      <c r="S90" s="129"/>
    </row>
    <row r="91" spans="11:19" ht="21">
      <c r="K91" s="146"/>
      <c r="L91" s="126"/>
      <c r="M91" s="126">
        <v>70</v>
      </c>
      <c r="N91" s="149">
        <v>18821349935</v>
      </c>
      <c r="O91" s="149">
        <v>2410146594</v>
      </c>
      <c r="P91" s="149">
        <v>1138226415</v>
      </c>
      <c r="Q91" s="125">
        <v>70</v>
      </c>
      <c r="R91" s="129">
        <f>+VLOOKUP(Q91,$T$11:$U$41,2,FALSE)</f>
        <v>222845134</v>
      </c>
      <c r="S91" s="129"/>
    </row>
    <row r="92" spans="11:19" ht="21">
      <c r="K92" s="146"/>
      <c r="L92" s="126"/>
      <c r="M92" s="126">
        <v>73</v>
      </c>
      <c r="N92" s="149">
        <v>21599307042</v>
      </c>
      <c r="O92" s="149">
        <v>2736969742</v>
      </c>
      <c r="P92" s="149">
        <v>1291319624</v>
      </c>
      <c r="Q92" s="125">
        <v>73</v>
      </c>
      <c r="R92" s="129">
        <f>+VLOOKUP(Q92,$T$11:$U$41,2,FALSE)</f>
        <v>2109430780</v>
      </c>
      <c r="S92" s="129"/>
    </row>
    <row r="93" spans="11:19" ht="21">
      <c r="K93" s="146"/>
      <c r="L93" s="126"/>
      <c r="M93" s="126">
        <v>76834</v>
      </c>
      <c r="N93" s="149">
        <v>3199918237</v>
      </c>
      <c r="O93" s="149">
        <v>397646285</v>
      </c>
      <c r="P93" s="149">
        <v>187900095</v>
      </c>
      <c r="Q93" s="125">
        <v>76834</v>
      </c>
      <c r="R93" s="129"/>
      <c r="S93" s="129"/>
    </row>
    <row r="94" spans="11:19" ht="21">
      <c r="K94" s="146"/>
      <c r="L94" s="126"/>
      <c r="M94" s="126">
        <v>52835</v>
      </c>
      <c r="N94" s="149">
        <v>6269538332</v>
      </c>
      <c r="O94" s="149">
        <v>560678986</v>
      </c>
      <c r="P94" s="149">
        <v>262504832</v>
      </c>
      <c r="Q94" s="125">
        <v>52835</v>
      </c>
      <c r="R94" s="129"/>
      <c r="S94" s="129"/>
    </row>
    <row r="95" spans="11:19" ht="21">
      <c r="K95" s="146"/>
      <c r="L95" s="126"/>
      <c r="M95" s="126">
        <v>15001</v>
      </c>
      <c r="N95" s="149">
        <v>3402893812</v>
      </c>
      <c r="O95" s="149">
        <v>378707554</v>
      </c>
      <c r="P95" s="149">
        <v>179327294</v>
      </c>
      <c r="Q95" s="125">
        <v>15001</v>
      </c>
      <c r="R95" s="129"/>
      <c r="S95" s="129"/>
    </row>
    <row r="96" spans="11:19" ht="21">
      <c r="K96" s="146"/>
      <c r="L96" s="126"/>
      <c r="M96" s="126">
        <v>5837</v>
      </c>
      <c r="N96" s="149">
        <v>4120367854</v>
      </c>
      <c r="O96" s="149">
        <v>456086342</v>
      </c>
      <c r="P96" s="149">
        <v>211222604</v>
      </c>
      <c r="Q96" s="125">
        <v>5837</v>
      </c>
      <c r="R96" s="129"/>
      <c r="S96" s="129"/>
    </row>
    <row r="97" spans="11:19" ht="21">
      <c r="K97" s="146"/>
      <c r="L97" s="126"/>
      <c r="M97" s="126">
        <v>44847</v>
      </c>
      <c r="N97" s="149">
        <v>3072274085</v>
      </c>
      <c r="O97" s="149">
        <v>111468903</v>
      </c>
      <c r="P97" s="149">
        <v>52076345</v>
      </c>
      <c r="Q97" s="125">
        <v>44847</v>
      </c>
      <c r="R97" s="129"/>
      <c r="S97" s="129"/>
    </row>
    <row r="98" spans="11:19" ht="21">
      <c r="K98" s="146"/>
      <c r="L98" s="126"/>
      <c r="M98" s="126">
        <v>76</v>
      </c>
      <c r="N98" s="149">
        <v>21199230751</v>
      </c>
      <c r="O98" s="149">
        <v>2503740565</v>
      </c>
      <c r="P98" s="149">
        <v>1180348406</v>
      </c>
      <c r="Q98" s="125">
        <v>76</v>
      </c>
      <c r="R98" s="129">
        <f>+VLOOKUP(Q98,$T$11:$U$41,2,FALSE)</f>
        <v>3199677417</v>
      </c>
      <c r="S98" s="129"/>
    </row>
    <row r="99" spans="11:19" ht="21">
      <c r="K99" s="146"/>
      <c r="L99" s="126"/>
      <c r="M99" s="126">
        <v>20001</v>
      </c>
      <c r="N99" s="149">
        <v>8806840865</v>
      </c>
      <c r="O99" s="149">
        <v>970297911</v>
      </c>
      <c r="P99" s="149">
        <v>458370285</v>
      </c>
      <c r="Q99" s="125">
        <v>20001</v>
      </c>
      <c r="R99" s="129"/>
      <c r="S99" s="129"/>
    </row>
    <row r="100" spans="11:19" ht="21">
      <c r="K100" s="146"/>
      <c r="L100" s="126"/>
      <c r="M100" s="126">
        <v>97</v>
      </c>
      <c r="N100" s="149">
        <v>1618039789</v>
      </c>
      <c r="O100" s="149">
        <v>101106719</v>
      </c>
      <c r="P100" s="149">
        <v>46835059</v>
      </c>
      <c r="Q100" s="125">
        <v>97</v>
      </c>
      <c r="R100" s="129">
        <f>+VLOOKUP(Q100,$T$11:$U$41,2,FALSE)</f>
        <v>6354814</v>
      </c>
      <c r="S100" s="129"/>
    </row>
    <row r="101" spans="11:19" ht="21">
      <c r="K101" s="146"/>
      <c r="L101" s="126"/>
      <c r="M101" s="126">
        <v>99</v>
      </c>
      <c r="N101" s="149">
        <v>2873376171</v>
      </c>
      <c r="O101" s="149">
        <v>169418966</v>
      </c>
      <c r="P101" s="149">
        <v>78115930</v>
      </c>
      <c r="Q101" s="125">
        <v>99</v>
      </c>
      <c r="R101" s="129">
        <f>+VLOOKUP(Q101,$T$11:$U$41,2,FALSE)</f>
        <v>19477981</v>
      </c>
      <c r="S101" s="129"/>
    </row>
    <row r="102" spans="11:19" ht="21">
      <c r="K102" s="146"/>
      <c r="L102" s="145"/>
      <c r="M102" s="126">
        <v>50001</v>
      </c>
      <c r="N102" s="149">
        <v>8160820275</v>
      </c>
      <c r="O102" s="149">
        <v>1086052144</v>
      </c>
      <c r="P102" s="149">
        <v>512858990</v>
      </c>
      <c r="Q102" s="125">
        <v>50001</v>
      </c>
      <c r="R102" s="129"/>
      <c r="S102" s="129"/>
    </row>
    <row r="103" spans="11:19" ht="21">
      <c r="K103" s="146"/>
      <c r="L103" s="126"/>
      <c r="M103" s="126">
        <v>85001</v>
      </c>
      <c r="N103" s="149">
        <v>3404170773</v>
      </c>
      <c r="O103" s="149">
        <v>463098255</v>
      </c>
      <c r="P103" s="149">
        <v>209697858</v>
      </c>
      <c r="Q103" s="125">
        <v>85001</v>
      </c>
      <c r="R103" s="129"/>
      <c r="S103" s="129"/>
    </row>
    <row r="104" spans="11:19" ht="21">
      <c r="K104" s="146"/>
      <c r="L104" s="126"/>
      <c r="M104" s="126">
        <v>25899</v>
      </c>
      <c r="N104" s="149">
        <v>1752378656</v>
      </c>
      <c r="O104" s="149">
        <v>225382953</v>
      </c>
      <c r="P104" s="149">
        <v>106341720</v>
      </c>
      <c r="Q104" s="125">
        <v>25899</v>
      </c>
      <c r="R104" s="129"/>
      <c r="S104" s="129"/>
    </row>
    <row r="105" spans="14:18" ht="18">
      <c r="N105" s="139">
        <f>SUM(N11:N104)</f>
        <v>917743872463</v>
      </c>
      <c r="O105" s="139">
        <f>SUM(O11:O104)</f>
        <v>110043148629</v>
      </c>
      <c r="P105" s="139">
        <f>SUM(P11:P104)</f>
        <v>51850615873</v>
      </c>
      <c r="R105" s="139">
        <f>SUM(R11:R104)</f>
        <v>25174965359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59" activePane="bottomLeft" state="frozen"/>
      <selection pane="topLeft" activeCell="A1" sqref="A1"/>
      <selection pane="bottomLeft" activeCell="I11" sqref="I11:I72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00" t="s">
        <v>64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5.75">
      <c r="A5" s="200" t="s">
        <v>1107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192" t="s">
        <v>0</v>
      </c>
      <c r="B7" s="195" t="s">
        <v>81</v>
      </c>
      <c r="C7" s="199" t="s">
        <v>61</v>
      </c>
      <c r="D7" s="199"/>
      <c r="E7" s="199"/>
      <c r="F7" s="199"/>
      <c r="G7" s="186" t="s">
        <v>1096</v>
      </c>
      <c r="H7" s="189" t="s">
        <v>1103</v>
      </c>
      <c r="I7" s="206" t="s">
        <v>1104</v>
      </c>
      <c r="J7" s="201" t="s">
        <v>2</v>
      </c>
      <c r="K7" s="169" t="s">
        <v>1105</v>
      </c>
    </row>
    <row r="8" spans="1:11" ht="27.75" customHeight="1" thickBot="1">
      <c r="A8" s="193"/>
      <c r="B8" s="196"/>
      <c r="C8" s="113" t="s">
        <v>66</v>
      </c>
      <c r="D8" s="197" t="s">
        <v>96</v>
      </c>
      <c r="E8" s="198"/>
      <c r="F8" s="204" t="s">
        <v>67</v>
      </c>
      <c r="G8" s="187"/>
      <c r="H8" s="190"/>
      <c r="I8" s="207"/>
      <c r="J8" s="202"/>
      <c r="K8" s="170"/>
    </row>
    <row r="9" spans="1:21" ht="37.5" customHeight="1" thickBot="1">
      <c r="A9" s="194"/>
      <c r="B9" s="179"/>
      <c r="C9" s="114" t="s">
        <v>62</v>
      </c>
      <c r="D9" s="115" t="s">
        <v>88</v>
      </c>
      <c r="E9" s="115" t="s">
        <v>87</v>
      </c>
      <c r="F9" s="205"/>
      <c r="G9" s="188"/>
      <c r="H9" s="191"/>
      <c r="I9" s="208"/>
      <c r="J9" s="203"/>
      <c r="K9" s="171"/>
      <c r="N9" s="123" t="s">
        <v>1098</v>
      </c>
      <c r="O9" s="124" t="s">
        <v>1099</v>
      </c>
      <c r="P9" s="124" t="s">
        <v>88</v>
      </c>
      <c r="Q9" s="124" t="s">
        <v>87</v>
      </c>
      <c r="R9" s="123" t="s">
        <v>1098</v>
      </c>
      <c r="S9" s="124" t="s">
        <v>1100</v>
      </c>
      <c r="T9" s="124" t="s">
        <v>1102</v>
      </c>
      <c r="U9" s="124" t="s">
        <v>1101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86299085109</v>
      </c>
      <c r="D11" s="79">
        <f>+VLOOKUP(A11,$N$11:$Q$104,3,FALSE)</f>
        <v>10507496406</v>
      </c>
      <c r="E11" s="79">
        <f>+VLOOKUP(A11,$N$11:$Q$104,4,FALSE)</f>
        <v>4978077718</v>
      </c>
      <c r="F11" s="73">
        <f>+E11+D11+C11</f>
        <v>101784659233</v>
      </c>
      <c r="G11" s="141"/>
      <c r="H11" s="141"/>
      <c r="I11" s="79"/>
      <c r="J11" s="79">
        <f>+S20</f>
        <v>3328286095</v>
      </c>
      <c r="K11" s="79">
        <f>+F11+H11+I11+J11+G11</f>
        <v>105112945328</v>
      </c>
      <c r="N11" s="126">
        <v>91</v>
      </c>
      <c r="O11" s="129">
        <f>+Dptos!N11</f>
        <v>3432478030</v>
      </c>
      <c r="P11" s="129">
        <f>+Dptos!O11</f>
        <v>235990718</v>
      </c>
      <c r="Q11" s="129">
        <f>+Dptos!P11</f>
        <v>107946669</v>
      </c>
      <c r="R11" s="125">
        <v>91</v>
      </c>
      <c r="S11" s="129">
        <f>+Dptos!R11</f>
        <v>0</v>
      </c>
      <c r="T11" s="129"/>
      <c r="U11" s="125"/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18275871788</v>
      </c>
      <c r="D12" s="79">
        <f aca="true" t="shared" si="1" ref="D12:D72">+VLOOKUP(A12,$N$11:$Q$104,3,FALSE)</f>
        <v>2366220220</v>
      </c>
      <c r="E12" s="79">
        <f aca="true" t="shared" si="2" ref="E12:E72">+VLOOKUP(A12,$N$11:$Q$104,4,FALSE)</f>
        <v>1119695342</v>
      </c>
      <c r="F12" s="73">
        <f aca="true" t="shared" si="3" ref="F12:F72">+E12+D12+C12</f>
        <v>21761787350</v>
      </c>
      <c r="G12" s="141"/>
      <c r="H12" s="141"/>
      <c r="I12" s="79"/>
      <c r="J12" s="79">
        <v>0</v>
      </c>
      <c r="K12" s="79">
        <f aca="true" t="shared" si="4" ref="K12:K72">+F12+H12+I12+J12+G12</f>
        <v>21761787350</v>
      </c>
      <c r="N12" s="126">
        <v>5</v>
      </c>
      <c r="O12" s="129">
        <f>+Dptos!N12</f>
        <v>56936893512</v>
      </c>
      <c r="P12" s="129">
        <f>+Dptos!O12</f>
        <v>6196663923</v>
      </c>
      <c r="Q12" s="129">
        <f>+Dptos!P12</f>
        <v>2882851315</v>
      </c>
      <c r="R12" s="125">
        <v>5</v>
      </c>
      <c r="S12" s="129">
        <f>+Dptos!R12</f>
        <v>2325877206</v>
      </c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f t="shared" si="0"/>
        <v>17062550450</v>
      </c>
      <c r="D13" s="79">
        <f t="shared" si="1"/>
        <v>1781684436</v>
      </c>
      <c r="E13" s="79">
        <f t="shared" si="2"/>
        <v>842225981</v>
      </c>
      <c r="F13" s="73">
        <f t="shared" si="3"/>
        <v>19686460867</v>
      </c>
      <c r="G13" s="141"/>
      <c r="H13" s="141"/>
      <c r="I13" s="79"/>
      <c r="J13" s="79">
        <v>0</v>
      </c>
      <c r="K13" s="79">
        <f t="shared" si="4"/>
        <v>19686460867</v>
      </c>
      <c r="N13" s="126">
        <v>5045</v>
      </c>
      <c r="O13" s="129">
        <f>+Dptos!N13</f>
        <v>3336456740</v>
      </c>
      <c r="P13" s="129">
        <f>+Dptos!O13</f>
        <v>260740957</v>
      </c>
      <c r="Q13" s="129">
        <f>+Dptos!P13</f>
        <v>121346386</v>
      </c>
      <c r="R13" s="125">
        <v>5045</v>
      </c>
      <c r="S13" s="129">
        <f>+Dptos!R13</f>
        <v>0</v>
      </c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f t="shared" si="0"/>
        <v>9135271793</v>
      </c>
      <c r="D14" s="79">
        <f t="shared" si="1"/>
        <v>1206901994</v>
      </c>
      <c r="E14" s="79">
        <f t="shared" si="2"/>
        <v>550724782</v>
      </c>
      <c r="F14" s="73">
        <f t="shared" si="3"/>
        <v>10892898569</v>
      </c>
      <c r="G14" s="141"/>
      <c r="H14" s="141"/>
      <c r="I14" s="79"/>
      <c r="J14" s="79">
        <v>0</v>
      </c>
      <c r="K14" s="79">
        <f t="shared" si="4"/>
        <v>10892898569</v>
      </c>
      <c r="N14" s="126">
        <v>81</v>
      </c>
      <c r="O14" s="129">
        <f>+Dptos!N14</f>
        <v>7050516049</v>
      </c>
      <c r="P14" s="129">
        <f>+Dptos!O14</f>
        <v>922338240</v>
      </c>
      <c r="Q14" s="129">
        <f>+Dptos!P14</f>
        <v>434271489</v>
      </c>
      <c r="R14" s="125">
        <v>81</v>
      </c>
      <c r="S14" s="129">
        <f>+Dptos!R14</f>
        <v>32199210</v>
      </c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f t="shared" si="0"/>
        <v>5438239071</v>
      </c>
      <c r="D15" s="79">
        <f t="shared" si="1"/>
        <v>616840661</v>
      </c>
      <c r="E15" s="79">
        <f t="shared" si="2"/>
        <v>291638922</v>
      </c>
      <c r="F15" s="73">
        <f t="shared" si="3"/>
        <v>6346718654</v>
      </c>
      <c r="G15" s="142"/>
      <c r="H15" s="142"/>
      <c r="I15" s="79"/>
      <c r="J15" s="79">
        <v>0</v>
      </c>
      <c r="K15" s="79">
        <f t="shared" si="4"/>
        <v>6346718654</v>
      </c>
      <c r="N15" s="126">
        <v>63001</v>
      </c>
      <c r="O15" s="129">
        <f>+Dptos!N15</f>
        <v>5438239071</v>
      </c>
      <c r="P15" s="129">
        <f>+Dptos!O15</f>
        <v>616840661</v>
      </c>
      <c r="Q15" s="129">
        <f>+Dptos!P15</f>
        <v>291638922</v>
      </c>
      <c r="R15" s="125">
        <v>63001</v>
      </c>
      <c r="S15" s="129">
        <f>+Dptos!R15</f>
        <v>0</v>
      </c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f t="shared" si="0"/>
        <v>4180651532</v>
      </c>
      <c r="D16" s="79">
        <f t="shared" si="1"/>
        <v>549172236</v>
      </c>
      <c r="E16" s="79">
        <f t="shared" si="2"/>
        <v>259323808</v>
      </c>
      <c r="F16" s="73">
        <f t="shared" si="3"/>
        <v>4989147576</v>
      </c>
      <c r="G16" s="141"/>
      <c r="H16" s="73"/>
      <c r="I16" s="79"/>
      <c r="J16" s="79">
        <v>0</v>
      </c>
      <c r="K16" s="79">
        <f t="shared" si="4"/>
        <v>4989147576</v>
      </c>
      <c r="N16" s="126">
        <v>8</v>
      </c>
      <c r="O16" s="129">
        <f>+Dptos!N16</f>
        <v>11201666513</v>
      </c>
      <c r="P16" s="129">
        <f>+Dptos!O16</f>
        <v>1481445542</v>
      </c>
      <c r="Q16" s="129">
        <f>+Dptos!P16</f>
        <v>698949332</v>
      </c>
      <c r="R16" s="125">
        <v>8</v>
      </c>
      <c r="S16" s="129">
        <f>+Dptos!R16</f>
        <v>888481627</v>
      </c>
      <c r="T16" s="129"/>
      <c r="U16" s="125"/>
    </row>
    <row r="17" spans="1:21" s="44" customFormat="1" ht="21">
      <c r="A17" s="77">
        <v>5088</v>
      </c>
      <c r="B17" s="153" t="s">
        <v>26</v>
      </c>
      <c r="C17" s="79">
        <f t="shared" si="0"/>
        <v>6446850713</v>
      </c>
      <c r="D17" s="79">
        <f t="shared" si="1"/>
        <v>607411708</v>
      </c>
      <c r="E17" s="79">
        <f t="shared" si="2"/>
        <v>286713496</v>
      </c>
      <c r="F17" s="73">
        <f t="shared" si="3"/>
        <v>7340975917</v>
      </c>
      <c r="G17" s="141"/>
      <c r="H17" s="141"/>
      <c r="I17" s="79"/>
      <c r="J17" s="79">
        <v>0</v>
      </c>
      <c r="K17" s="79">
        <f t="shared" si="4"/>
        <v>7340975917</v>
      </c>
      <c r="N17" s="126">
        <v>68081</v>
      </c>
      <c r="O17" s="129">
        <f>+Dptos!N17</f>
        <v>4180651532</v>
      </c>
      <c r="P17" s="129">
        <f>+Dptos!O17</f>
        <v>549172236</v>
      </c>
      <c r="Q17" s="129">
        <f>+Dptos!P17</f>
        <v>259323808</v>
      </c>
      <c r="R17" s="125">
        <v>68081</v>
      </c>
      <c r="S17" s="129">
        <f>+Dptos!R17</f>
        <v>0</v>
      </c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f t="shared" si="0"/>
        <v>8538213404</v>
      </c>
      <c r="D18" s="79">
        <f t="shared" si="1"/>
        <v>1105533937</v>
      </c>
      <c r="E18" s="79">
        <f t="shared" si="2"/>
        <v>523396463</v>
      </c>
      <c r="F18" s="73">
        <f t="shared" si="3"/>
        <v>10167143804</v>
      </c>
      <c r="G18" s="141"/>
      <c r="H18" s="141"/>
      <c r="I18" s="79"/>
      <c r="J18" s="79">
        <v>0</v>
      </c>
      <c r="K18" s="79">
        <f t="shared" si="4"/>
        <v>10167143804</v>
      </c>
      <c r="N18" s="126">
        <v>8001</v>
      </c>
      <c r="O18" s="129">
        <f>+Dptos!N18</f>
        <v>18275871788</v>
      </c>
      <c r="P18" s="129">
        <f>+Dptos!O18</f>
        <v>2366220220</v>
      </c>
      <c r="Q18" s="129">
        <f>+Dptos!P18</f>
        <v>1119695342</v>
      </c>
      <c r="R18" s="125">
        <v>8001</v>
      </c>
      <c r="S18" s="129">
        <f>+Dptos!R18</f>
        <v>0</v>
      </c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f t="shared" si="0"/>
        <v>7454607019</v>
      </c>
      <c r="D19" s="79">
        <f t="shared" si="1"/>
        <v>759856009</v>
      </c>
      <c r="E19" s="79">
        <f t="shared" si="2"/>
        <v>357035639</v>
      </c>
      <c r="F19" s="73">
        <f t="shared" si="3"/>
        <v>8571498667</v>
      </c>
      <c r="G19" s="141"/>
      <c r="H19" s="141"/>
      <c r="I19" s="79"/>
      <c r="J19" s="79">
        <v>0</v>
      </c>
      <c r="K19" s="79">
        <f t="shared" si="4"/>
        <v>8571498667</v>
      </c>
      <c r="N19" s="126">
        <v>5088</v>
      </c>
      <c r="O19" s="129">
        <f>+Dptos!N19</f>
        <v>6446850713</v>
      </c>
      <c r="P19" s="129">
        <f>+Dptos!O19</f>
        <v>607411708</v>
      </c>
      <c r="Q19" s="129">
        <f>+Dptos!P19</f>
        <v>286713496</v>
      </c>
      <c r="R19" s="125">
        <v>5088</v>
      </c>
      <c r="S19" s="129">
        <f>+Dptos!R19</f>
        <v>0</v>
      </c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f t="shared" si="0"/>
        <v>2197956602</v>
      </c>
      <c r="D20" s="79">
        <f t="shared" si="1"/>
        <v>249463336</v>
      </c>
      <c r="E20" s="79">
        <f t="shared" si="2"/>
        <v>117727991</v>
      </c>
      <c r="F20" s="73">
        <f t="shared" si="3"/>
        <v>2565147929</v>
      </c>
      <c r="G20" s="141"/>
      <c r="H20" s="141"/>
      <c r="I20" s="79"/>
      <c r="J20" s="79">
        <v>0</v>
      </c>
      <c r="K20" s="79">
        <f t="shared" si="4"/>
        <v>2565147929</v>
      </c>
      <c r="N20" s="126">
        <v>11001</v>
      </c>
      <c r="O20" s="129">
        <f>+Dptos!N20</f>
        <v>86299085109</v>
      </c>
      <c r="P20" s="129">
        <f>+Dptos!O20</f>
        <v>10507496406</v>
      </c>
      <c r="Q20" s="129">
        <f>+Dptos!P20</f>
        <v>4978077718</v>
      </c>
      <c r="R20" s="125">
        <v>11001</v>
      </c>
      <c r="S20" s="129">
        <f>+Dptos!R20</f>
        <v>3328286095</v>
      </c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f t="shared" si="0"/>
        <v>27360988202</v>
      </c>
      <c r="D21" s="79">
        <f t="shared" si="1"/>
        <v>2404770059</v>
      </c>
      <c r="E21" s="79">
        <f t="shared" si="2"/>
        <v>1135226822</v>
      </c>
      <c r="F21" s="73">
        <f t="shared" si="3"/>
        <v>30900985083</v>
      </c>
      <c r="G21" s="142"/>
      <c r="H21" s="142"/>
      <c r="I21" s="79"/>
      <c r="J21" s="79">
        <v>0</v>
      </c>
      <c r="K21" s="79">
        <f t="shared" si="4"/>
        <v>30900985083</v>
      </c>
      <c r="N21" s="126">
        <v>13</v>
      </c>
      <c r="O21" s="129">
        <f>+Dptos!N21</f>
        <v>24603675552</v>
      </c>
      <c r="P21" s="129">
        <f>+Dptos!O21</f>
        <v>3034542647</v>
      </c>
      <c r="Q21" s="129">
        <f>+Dptos!P21</f>
        <v>1430838064</v>
      </c>
      <c r="R21" s="125">
        <v>13</v>
      </c>
      <c r="S21" s="129">
        <f>+Dptos!R21</f>
        <v>802854051</v>
      </c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f t="shared" si="0"/>
        <v>2182477034</v>
      </c>
      <c r="D22" s="79">
        <f t="shared" si="1"/>
        <v>276706855</v>
      </c>
      <c r="E22" s="79">
        <f t="shared" si="2"/>
        <v>130942906</v>
      </c>
      <c r="F22" s="73">
        <f t="shared" si="3"/>
        <v>2590126795</v>
      </c>
      <c r="G22" s="141"/>
      <c r="H22" s="141"/>
      <c r="I22" s="79"/>
      <c r="J22" s="79">
        <v>0</v>
      </c>
      <c r="K22" s="79">
        <f t="shared" si="4"/>
        <v>2590126795</v>
      </c>
      <c r="N22" s="126">
        <v>15</v>
      </c>
      <c r="O22" s="129">
        <f>+Dptos!N22</f>
        <v>25798575511</v>
      </c>
      <c r="P22" s="129">
        <f>+Dptos!O22</f>
        <v>3106396508</v>
      </c>
      <c r="Q22" s="129">
        <f>+Dptos!P22</f>
        <v>1465969192</v>
      </c>
      <c r="R22" s="125">
        <v>15</v>
      </c>
      <c r="S22" s="129">
        <f>+Dptos!R22</f>
        <v>1573580093</v>
      </c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f t="shared" si="0"/>
        <v>3122565347</v>
      </c>
      <c r="D23" s="79">
        <f t="shared" si="1"/>
        <v>369307083</v>
      </c>
      <c r="E23" s="79">
        <f t="shared" si="2"/>
        <v>174387125</v>
      </c>
      <c r="F23" s="73">
        <f t="shared" si="3"/>
        <v>3666259555</v>
      </c>
      <c r="G23" s="143"/>
      <c r="H23" s="144"/>
      <c r="I23" s="79"/>
      <c r="J23" s="79">
        <v>0</v>
      </c>
      <c r="K23" s="79">
        <f t="shared" si="4"/>
        <v>3666259555</v>
      </c>
      <c r="N23" s="126">
        <v>68001</v>
      </c>
      <c r="O23" s="129">
        <f>+Dptos!N23</f>
        <v>8538213404</v>
      </c>
      <c r="P23" s="129">
        <f>+Dptos!O23</f>
        <v>1105533937</v>
      </c>
      <c r="Q23" s="129">
        <f>+Dptos!P23</f>
        <v>523396463</v>
      </c>
      <c r="R23" s="125">
        <v>68001</v>
      </c>
      <c r="S23" s="129">
        <f>+Dptos!R23</f>
        <v>0</v>
      </c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f t="shared" si="0"/>
        <v>11664658043</v>
      </c>
      <c r="D24" s="79">
        <f t="shared" si="1"/>
        <v>1546648942</v>
      </c>
      <c r="E24" s="79">
        <f t="shared" si="2"/>
        <v>733014285</v>
      </c>
      <c r="F24" s="73">
        <f t="shared" si="3"/>
        <v>13944321270</v>
      </c>
      <c r="G24" s="73"/>
      <c r="H24" s="73"/>
      <c r="I24" s="79"/>
      <c r="J24" s="79">
        <v>0</v>
      </c>
      <c r="K24" s="79">
        <f t="shared" si="4"/>
        <v>13944321270</v>
      </c>
      <c r="N24" s="126">
        <v>76109</v>
      </c>
      <c r="O24" s="129">
        <f>+Dptos!N24</f>
        <v>7454607019</v>
      </c>
      <c r="P24" s="129">
        <f>+Dptos!O24</f>
        <v>759856009</v>
      </c>
      <c r="Q24" s="129">
        <f>+Dptos!P24</f>
        <v>357035639</v>
      </c>
      <c r="R24" s="125">
        <v>76109</v>
      </c>
      <c r="S24" s="129">
        <f>+Dptos!R24</f>
        <v>0</v>
      </c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f t="shared" si="0"/>
        <v>2783186119</v>
      </c>
      <c r="D25" s="79">
        <f t="shared" si="1"/>
        <v>376221611</v>
      </c>
      <c r="E25" s="79">
        <f t="shared" si="2"/>
        <v>177996037</v>
      </c>
      <c r="F25" s="73">
        <f t="shared" si="3"/>
        <v>3337403767</v>
      </c>
      <c r="G25" s="73"/>
      <c r="H25" s="73"/>
      <c r="I25" s="79"/>
      <c r="J25" s="79">
        <v>0</v>
      </c>
      <c r="K25" s="79">
        <f t="shared" si="4"/>
        <v>3337403767</v>
      </c>
      <c r="N25" s="126">
        <v>76111</v>
      </c>
      <c r="O25" s="129">
        <f>+Dptos!N25</f>
        <v>2197956602</v>
      </c>
      <c r="P25" s="129">
        <f>+Dptos!O25</f>
        <v>249463336</v>
      </c>
      <c r="Q25" s="129">
        <f>+Dptos!P25</f>
        <v>117727991</v>
      </c>
      <c r="R25" s="125">
        <v>76111</v>
      </c>
      <c r="S25" s="129">
        <f>+Dptos!R25</f>
        <v>0</v>
      </c>
      <c r="T25" s="129"/>
      <c r="U25" s="125"/>
    </row>
    <row r="26" spans="1:21" s="44" customFormat="1" ht="21">
      <c r="A26" s="77">
        <v>15238</v>
      </c>
      <c r="B26" s="74" t="s">
        <v>29</v>
      </c>
      <c r="C26" s="79">
        <f t="shared" si="0"/>
        <v>2296523751</v>
      </c>
      <c r="D26" s="79">
        <f t="shared" si="1"/>
        <v>271229867</v>
      </c>
      <c r="E26" s="79">
        <f t="shared" si="2"/>
        <v>128497621</v>
      </c>
      <c r="F26" s="73">
        <f t="shared" si="3"/>
        <v>2696251239</v>
      </c>
      <c r="G26" s="73"/>
      <c r="H26" s="73"/>
      <c r="I26" s="79"/>
      <c r="J26" s="79">
        <v>0</v>
      </c>
      <c r="K26" s="79">
        <f t="shared" si="4"/>
        <v>2696251239</v>
      </c>
      <c r="N26" s="126">
        <v>17</v>
      </c>
      <c r="O26" s="129">
        <f>+Dptos!N26</f>
        <v>12768096554</v>
      </c>
      <c r="P26" s="129">
        <f>+Dptos!O26</f>
        <v>1738457828</v>
      </c>
      <c r="Q26" s="129">
        <f>+Dptos!P26</f>
        <v>820524433</v>
      </c>
      <c r="R26" s="125">
        <v>17</v>
      </c>
      <c r="S26" s="129">
        <f>+Dptos!R26</f>
        <v>200463282</v>
      </c>
      <c r="T26" s="129"/>
      <c r="U26" s="125"/>
    </row>
    <row r="27" spans="1:21" s="44" customFormat="1" ht="21">
      <c r="A27" s="77">
        <v>5266</v>
      </c>
      <c r="B27" s="74" t="s">
        <v>27</v>
      </c>
      <c r="C27" s="79">
        <f t="shared" si="0"/>
        <v>1786630813</v>
      </c>
      <c r="D27" s="79">
        <f t="shared" si="1"/>
        <v>199725930</v>
      </c>
      <c r="E27" s="79">
        <f t="shared" si="2"/>
        <v>94447690</v>
      </c>
      <c r="F27" s="73">
        <f t="shared" si="3"/>
        <v>2080804433</v>
      </c>
      <c r="G27" s="73"/>
      <c r="H27" s="73"/>
      <c r="I27" s="79"/>
      <c r="J27" s="79">
        <v>0</v>
      </c>
      <c r="K27" s="79">
        <f t="shared" si="4"/>
        <v>2080804433</v>
      </c>
      <c r="N27" s="126">
        <v>76001</v>
      </c>
      <c r="O27" s="129">
        <f>+Dptos!N27</f>
        <v>27360988202</v>
      </c>
      <c r="P27" s="129">
        <f>+Dptos!O27</f>
        <v>2404770059</v>
      </c>
      <c r="Q27" s="129">
        <f>+Dptos!P27</f>
        <v>1135226822</v>
      </c>
      <c r="R27" s="125">
        <v>76001</v>
      </c>
      <c r="S27" s="129">
        <f>+Dptos!R27</f>
        <v>0</v>
      </c>
      <c r="T27" s="129"/>
      <c r="U27" s="125"/>
    </row>
    <row r="28" spans="1:21" s="44" customFormat="1" ht="21">
      <c r="A28" s="77">
        <v>18001</v>
      </c>
      <c r="B28" s="74" t="s">
        <v>32</v>
      </c>
      <c r="C28" s="79">
        <f t="shared" si="0"/>
        <v>4342847818</v>
      </c>
      <c r="D28" s="79">
        <f t="shared" si="1"/>
        <v>521502643</v>
      </c>
      <c r="E28" s="79">
        <f t="shared" si="2"/>
        <v>245133074</v>
      </c>
      <c r="F28" s="73">
        <f t="shared" si="3"/>
        <v>5109483535</v>
      </c>
      <c r="G28" s="73"/>
      <c r="H28" s="73"/>
      <c r="I28" s="79"/>
      <c r="J28" s="79">
        <v>0</v>
      </c>
      <c r="K28" s="79">
        <f t="shared" si="4"/>
        <v>5109483535</v>
      </c>
      <c r="N28" s="126">
        <v>18</v>
      </c>
      <c r="O28" s="129">
        <f>+Dptos!N28</f>
        <v>7265436236</v>
      </c>
      <c r="P28" s="129">
        <f>+Dptos!O28</f>
        <v>867096038</v>
      </c>
      <c r="Q28" s="129">
        <f>+Dptos!P28</f>
        <v>404064968</v>
      </c>
      <c r="R28" s="125">
        <v>18</v>
      </c>
      <c r="S28" s="129">
        <f>+Dptos!R28</f>
        <v>0</v>
      </c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f t="shared" si="0"/>
        <v>3328233848</v>
      </c>
      <c r="D29" s="79">
        <f t="shared" si="1"/>
        <v>449612172</v>
      </c>
      <c r="E29" s="79">
        <f t="shared" si="2"/>
        <v>213083376</v>
      </c>
      <c r="F29" s="73">
        <f t="shared" si="3"/>
        <v>3990929396</v>
      </c>
      <c r="G29" s="73"/>
      <c r="H29" s="73"/>
      <c r="I29" s="79"/>
      <c r="J29" s="79">
        <v>0</v>
      </c>
      <c r="K29" s="79">
        <f t="shared" si="4"/>
        <v>3990929396</v>
      </c>
      <c r="N29" s="126">
        <v>13001</v>
      </c>
      <c r="O29" s="129">
        <f>+Dptos!N29</f>
        <v>17062550450</v>
      </c>
      <c r="P29" s="129">
        <f>+Dptos!O29</f>
        <v>1781684436</v>
      </c>
      <c r="Q29" s="129">
        <f>+Dptos!P29</f>
        <v>842225981</v>
      </c>
      <c r="R29" s="125">
        <v>13001</v>
      </c>
      <c r="S29" s="129">
        <f>+Dptos!R29</f>
        <v>0</v>
      </c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f t="shared" si="0"/>
        <v>2120091036</v>
      </c>
      <c r="D30" s="79">
        <f t="shared" si="1"/>
        <v>283896028</v>
      </c>
      <c r="E30" s="79">
        <f t="shared" si="2"/>
        <v>134277210</v>
      </c>
      <c r="F30" s="73">
        <f t="shared" si="3"/>
        <v>2538264274</v>
      </c>
      <c r="G30" s="73"/>
      <c r="H30" s="73"/>
      <c r="I30" s="79"/>
      <c r="J30" s="79">
        <v>0</v>
      </c>
      <c r="K30" s="79">
        <f t="shared" si="4"/>
        <v>2538264274</v>
      </c>
      <c r="N30" s="126">
        <v>76147</v>
      </c>
      <c r="O30" s="129">
        <f>+Dptos!N30</f>
        <v>2182477034</v>
      </c>
      <c r="P30" s="129">
        <f>+Dptos!O30</f>
        <v>276706855</v>
      </c>
      <c r="Q30" s="129">
        <f>+Dptos!P30</f>
        <v>130942906</v>
      </c>
      <c r="R30" s="125">
        <v>76147</v>
      </c>
      <c r="S30" s="129">
        <f>+Dptos!R30</f>
        <v>0</v>
      </c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f t="shared" si="0"/>
        <v>1516553994</v>
      </c>
      <c r="D31" s="79">
        <f t="shared" si="1"/>
        <v>186500436</v>
      </c>
      <c r="E31" s="79">
        <f t="shared" si="2"/>
        <v>88390664</v>
      </c>
      <c r="F31" s="73">
        <f t="shared" si="3"/>
        <v>1791445094</v>
      </c>
      <c r="G31" s="73"/>
      <c r="H31" s="73"/>
      <c r="I31" s="79"/>
      <c r="J31" s="79">
        <v>0</v>
      </c>
      <c r="K31" s="79">
        <f t="shared" si="4"/>
        <v>1791445094</v>
      </c>
      <c r="N31" s="126">
        <v>85</v>
      </c>
      <c r="O31" s="129">
        <f>+Dptos!N31</f>
        <v>6204679047</v>
      </c>
      <c r="P31" s="129">
        <f>+Dptos!O31</f>
        <v>818036105</v>
      </c>
      <c r="Q31" s="129">
        <f>+Dptos!P31</f>
        <v>374183800</v>
      </c>
      <c r="R31" s="125">
        <v>85</v>
      </c>
      <c r="S31" s="129">
        <f>+Dptos!R31</f>
        <v>51961083</v>
      </c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f t="shared" si="0"/>
        <v>2276753746</v>
      </c>
      <c r="D32" s="79">
        <f t="shared" si="1"/>
        <v>303735856</v>
      </c>
      <c r="E32" s="79">
        <f t="shared" si="2"/>
        <v>143785279</v>
      </c>
      <c r="F32" s="73">
        <f t="shared" si="3"/>
        <v>2724274881</v>
      </c>
      <c r="G32" s="73"/>
      <c r="H32" s="73"/>
      <c r="I32" s="79"/>
      <c r="J32" s="79">
        <v>0</v>
      </c>
      <c r="K32" s="79">
        <f t="shared" si="4"/>
        <v>2724274881</v>
      </c>
      <c r="N32" s="126">
        <v>19</v>
      </c>
      <c r="O32" s="129">
        <f>+Dptos!N32</f>
        <v>27765238448</v>
      </c>
      <c r="P32" s="129">
        <f>+Dptos!O32</f>
        <v>3372148370</v>
      </c>
      <c r="Q32" s="129">
        <f>+Dptos!P32</f>
        <v>1586591198</v>
      </c>
      <c r="R32" s="125">
        <v>19</v>
      </c>
      <c r="S32" s="129">
        <f>+Dptos!R32</f>
        <v>728553896</v>
      </c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f t="shared" si="0"/>
        <v>9475825958</v>
      </c>
      <c r="D33" s="79">
        <f t="shared" si="1"/>
        <v>1241712515</v>
      </c>
      <c r="E33" s="79">
        <f t="shared" si="2"/>
        <v>586927146</v>
      </c>
      <c r="F33" s="73">
        <f t="shared" si="3"/>
        <v>11304465619</v>
      </c>
      <c r="G33" s="73"/>
      <c r="H33" s="73"/>
      <c r="I33" s="79"/>
      <c r="J33" s="79">
        <v>0</v>
      </c>
      <c r="K33" s="79">
        <f t="shared" si="4"/>
        <v>11304465619</v>
      </c>
      <c r="N33" s="126">
        <v>20</v>
      </c>
      <c r="O33" s="129">
        <f>+Dptos!N33</f>
        <v>15962744219</v>
      </c>
      <c r="P33" s="129">
        <f>+Dptos!O33</f>
        <v>2130855551</v>
      </c>
      <c r="Q33" s="129">
        <f>+Dptos!P33</f>
        <v>1008185220</v>
      </c>
      <c r="R33" s="125">
        <v>20</v>
      </c>
      <c r="S33" s="129">
        <f>+Dptos!R33</f>
        <v>219519378</v>
      </c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f t="shared" si="0"/>
        <v>3325885284</v>
      </c>
      <c r="D34" s="79">
        <f t="shared" si="1"/>
        <v>423042034</v>
      </c>
      <c r="E34" s="79">
        <f t="shared" si="2"/>
        <v>199904765</v>
      </c>
      <c r="F34" s="73">
        <f t="shared" si="3"/>
        <v>3948832083</v>
      </c>
      <c r="G34" s="73"/>
      <c r="H34" s="73"/>
      <c r="I34" s="79"/>
      <c r="J34" s="79">
        <v>0</v>
      </c>
      <c r="K34" s="79">
        <f t="shared" si="4"/>
        <v>3948832083</v>
      </c>
      <c r="N34" s="126">
        <v>25175</v>
      </c>
      <c r="O34" s="129">
        <f>+Dptos!N34</f>
        <v>1606801468</v>
      </c>
      <c r="P34" s="129">
        <f>+Dptos!O34</f>
        <v>204903806</v>
      </c>
      <c r="Q34" s="129">
        <f>+Dptos!P34</f>
        <v>96816752</v>
      </c>
      <c r="R34" s="125">
        <v>25175</v>
      </c>
      <c r="S34" s="129">
        <f>+Dptos!R34</f>
        <v>0</v>
      </c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f t="shared" si="0"/>
        <v>3594365454</v>
      </c>
      <c r="D35" s="79">
        <f t="shared" si="1"/>
        <v>446296402</v>
      </c>
      <c r="E35" s="79">
        <f t="shared" si="2"/>
        <v>211138446</v>
      </c>
      <c r="F35" s="73">
        <f t="shared" si="3"/>
        <v>4251800302</v>
      </c>
      <c r="G35" s="73"/>
      <c r="H35" s="73"/>
      <c r="I35" s="79"/>
      <c r="J35" s="79">
        <v>0</v>
      </c>
      <c r="K35" s="79">
        <f t="shared" si="4"/>
        <v>4251800302</v>
      </c>
      <c r="N35" s="126">
        <v>27</v>
      </c>
      <c r="O35" s="129">
        <f>+Dptos!N35</f>
        <v>10259493903</v>
      </c>
      <c r="P35" s="129">
        <f>+Dptos!O35</f>
        <v>1310000567</v>
      </c>
      <c r="Q35" s="129">
        <f>+Dptos!P35</f>
        <v>614647447</v>
      </c>
      <c r="R35" s="125">
        <v>27</v>
      </c>
      <c r="S35" s="129">
        <f>+Dptos!R35</f>
        <v>501080312</v>
      </c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f t="shared" si="0"/>
        <v>3003291874</v>
      </c>
      <c r="D36" s="79">
        <f t="shared" si="1"/>
        <v>417797839</v>
      </c>
      <c r="E36" s="79">
        <f t="shared" si="2"/>
        <v>197328212</v>
      </c>
      <c r="F36" s="73">
        <f t="shared" si="3"/>
        <v>3618417925</v>
      </c>
      <c r="G36" s="73"/>
      <c r="H36" s="73"/>
      <c r="I36" s="79"/>
      <c r="J36" s="79">
        <v>0</v>
      </c>
      <c r="K36" s="79">
        <f t="shared" si="4"/>
        <v>3618417925</v>
      </c>
      <c r="N36" s="126">
        <v>47189</v>
      </c>
      <c r="O36" s="129">
        <f>+Dptos!N36</f>
        <v>3122565347</v>
      </c>
      <c r="P36" s="129">
        <f>+Dptos!O36</f>
        <v>369307083</v>
      </c>
      <c r="Q36" s="129">
        <f>+Dptos!P36</f>
        <v>174387125</v>
      </c>
      <c r="R36" s="125">
        <v>47189</v>
      </c>
      <c r="S36" s="129">
        <f>+Dptos!R36</f>
        <v>0</v>
      </c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f t="shared" si="0"/>
        <v>4079081272</v>
      </c>
      <c r="D37" s="79">
        <f t="shared" si="1"/>
        <v>423711643</v>
      </c>
      <c r="E37" s="79">
        <f t="shared" si="2"/>
        <v>199531035</v>
      </c>
      <c r="F37" s="73">
        <f t="shared" si="3"/>
        <v>4702323950</v>
      </c>
      <c r="G37" s="73"/>
      <c r="H37" s="73"/>
      <c r="I37" s="79"/>
      <c r="J37" s="79">
        <v>0</v>
      </c>
      <c r="K37" s="79">
        <f t="shared" si="4"/>
        <v>4702323950</v>
      </c>
      <c r="N37" s="127">
        <v>23</v>
      </c>
      <c r="O37" s="129">
        <f>+Dptos!N37</f>
        <v>25889808025</v>
      </c>
      <c r="P37" s="129">
        <f>+Dptos!O37</f>
        <v>3392061648</v>
      </c>
      <c r="Q37" s="129">
        <f>+Dptos!P37</f>
        <v>1601637248</v>
      </c>
      <c r="R37" s="125">
        <v>23</v>
      </c>
      <c r="S37" s="129">
        <f>+Dptos!R37</f>
        <v>371315674</v>
      </c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f t="shared" si="0"/>
        <v>6800162143</v>
      </c>
      <c r="D38" s="79">
        <f t="shared" si="1"/>
        <v>889750185</v>
      </c>
      <c r="E38" s="79">
        <f t="shared" si="2"/>
        <v>421480311</v>
      </c>
      <c r="F38" s="73">
        <f t="shared" si="3"/>
        <v>8111392639</v>
      </c>
      <c r="G38" s="73"/>
      <c r="H38" s="73"/>
      <c r="I38" s="79"/>
      <c r="J38" s="79">
        <v>0</v>
      </c>
      <c r="K38" s="79">
        <f t="shared" si="4"/>
        <v>8111392639</v>
      </c>
      <c r="N38" s="126">
        <v>54001</v>
      </c>
      <c r="O38" s="129">
        <f>+Dptos!N38</f>
        <v>11664658043</v>
      </c>
      <c r="P38" s="129">
        <f>+Dptos!O38</f>
        <v>1546648942</v>
      </c>
      <c r="Q38" s="129">
        <f>+Dptos!P38</f>
        <v>733014285</v>
      </c>
      <c r="R38" s="125">
        <v>54001</v>
      </c>
      <c r="S38" s="129">
        <f>+Dptos!R38</f>
        <v>0</v>
      </c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f t="shared" si="0"/>
        <v>35188375730</v>
      </c>
      <c r="D39" s="79">
        <f t="shared" si="1"/>
        <v>3859209438</v>
      </c>
      <c r="E39" s="79">
        <f t="shared" si="2"/>
        <v>1833967265</v>
      </c>
      <c r="F39" s="73">
        <f t="shared" si="3"/>
        <v>40881552433</v>
      </c>
      <c r="G39" s="73"/>
      <c r="H39" s="73"/>
      <c r="I39" s="79"/>
      <c r="J39" s="79">
        <v>0</v>
      </c>
      <c r="K39" s="79">
        <f t="shared" si="4"/>
        <v>40881552433</v>
      </c>
      <c r="N39" s="126">
        <v>25</v>
      </c>
      <c r="O39" s="129">
        <f>+Dptos!N39</f>
        <v>29871032532</v>
      </c>
      <c r="P39" s="129">
        <f>+Dptos!O39</f>
        <v>3963852930</v>
      </c>
      <c r="Q39" s="129">
        <f>+Dptos!P39</f>
        <v>1869322066</v>
      </c>
      <c r="R39" s="125">
        <v>25</v>
      </c>
      <c r="S39" s="129">
        <f>+Dptos!R39</f>
        <v>2875545392</v>
      </c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f t="shared" si="0"/>
        <v>9203091955</v>
      </c>
      <c r="D40" s="79">
        <f t="shared" si="1"/>
        <v>1156418916</v>
      </c>
      <c r="E40" s="79">
        <f t="shared" si="2"/>
        <v>547507637</v>
      </c>
      <c r="F40" s="73">
        <f t="shared" si="3"/>
        <v>10907018508</v>
      </c>
      <c r="G40" s="73"/>
      <c r="H40" s="73"/>
      <c r="I40" s="79"/>
      <c r="J40" s="79">
        <v>0</v>
      </c>
      <c r="K40" s="79">
        <f t="shared" si="4"/>
        <v>10907018508</v>
      </c>
      <c r="N40" s="126">
        <v>66170</v>
      </c>
      <c r="O40" s="129">
        <f>+Dptos!N40</f>
        <v>2783186119</v>
      </c>
      <c r="P40" s="129">
        <f>+Dptos!O40</f>
        <v>376221611</v>
      </c>
      <c r="Q40" s="129">
        <f>+Dptos!P40</f>
        <v>177996037</v>
      </c>
      <c r="R40" s="125">
        <v>66170</v>
      </c>
      <c r="S40" s="129">
        <f>+Dptos!R40</f>
        <v>0</v>
      </c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f t="shared" si="0"/>
        <v>7489196741</v>
      </c>
      <c r="D41" s="79">
        <f t="shared" si="1"/>
        <v>940275434</v>
      </c>
      <c r="E41" s="79">
        <f t="shared" si="2"/>
        <v>444377787</v>
      </c>
      <c r="F41" s="73">
        <f t="shared" si="3"/>
        <v>8873849962</v>
      </c>
      <c r="G41" s="73"/>
      <c r="H41" s="73"/>
      <c r="I41" s="79"/>
      <c r="J41" s="79">
        <v>0</v>
      </c>
      <c r="K41" s="79">
        <f t="shared" si="4"/>
        <v>8873849962</v>
      </c>
      <c r="N41" s="126">
        <v>15238</v>
      </c>
      <c r="O41" s="129">
        <f>+Dptos!N41</f>
        <v>2296523751</v>
      </c>
      <c r="P41" s="129">
        <f>+Dptos!O41</f>
        <v>271229867</v>
      </c>
      <c r="Q41" s="129">
        <f>+Dptos!P41</f>
        <v>128497621</v>
      </c>
      <c r="R41" s="125">
        <v>15238</v>
      </c>
      <c r="S41" s="129">
        <f>+Dptos!R41</f>
        <v>0</v>
      </c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f t="shared" si="0"/>
        <v>4524159271</v>
      </c>
      <c r="D42" s="79">
        <f t="shared" si="1"/>
        <v>595262469</v>
      </c>
      <c r="E42" s="79">
        <f t="shared" si="2"/>
        <v>280897464</v>
      </c>
      <c r="F42" s="73">
        <f t="shared" si="3"/>
        <v>5400319204</v>
      </c>
      <c r="G42" s="73"/>
      <c r="H42" s="73"/>
      <c r="I42" s="79"/>
      <c r="J42" s="79">
        <v>0</v>
      </c>
      <c r="K42" s="79">
        <f t="shared" si="4"/>
        <v>5400319204</v>
      </c>
      <c r="N42" s="126">
        <v>5266</v>
      </c>
      <c r="O42" s="129">
        <f>+Dptos!N42</f>
        <v>1786630813</v>
      </c>
      <c r="P42" s="129">
        <f>+Dptos!O42</f>
        <v>199725930</v>
      </c>
      <c r="Q42" s="129">
        <f>+Dptos!P42</f>
        <v>94447690</v>
      </c>
      <c r="R42" s="125">
        <v>5266</v>
      </c>
      <c r="S42" s="129">
        <f>+Dptos!R42</f>
        <v>0</v>
      </c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f t="shared" si="0"/>
        <v>8599314597</v>
      </c>
      <c r="D43" s="79">
        <f t="shared" si="1"/>
        <v>1092689848</v>
      </c>
      <c r="E43" s="79">
        <f t="shared" si="2"/>
        <v>517857281</v>
      </c>
      <c r="F43" s="73">
        <f t="shared" si="3"/>
        <v>10209861726</v>
      </c>
      <c r="G43" s="73"/>
      <c r="H43" s="73"/>
      <c r="I43" s="79"/>
      <c r="J43" s="79">
        <v>0</v>
      </c>
      <c r="K43" s="79">
        <f t="shared" si="4"/>
        <v>10209861726</v>
      </c>
      <c r="N43" s="126">
        <v>25269</v>
      </c>
      <c r="O43" s="129">
        <f>+Dptos!N43</f>
        <v>1949062042</v>
      </c>
      <c r="P43" s="129">
        <f>+Dptos!O43</f>
        <v>259739336</v>
      </c>
      <c r="Q43" s="129">
        <f>+Dptos!P43</f>
        <v>122821002</v>
      </c>
      <c r="R43" s="125">
        <v>25269</v>
      </c>
      <c r="S43" s="129">
        <f>+Dptos!R43</f>
        <v>0</v>
      </c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f t="shared" si="0"/>
        <v>8250180668</v>
      </c>
      <c r="D44" s="79">
        <f t="shared" si="1"/>
        <v>1142943042</v>
      </c>
      <c r="E44" s="79">
        <f t="shared" si="2"/>
        <v>541123593</v>
      </c>
      <c r="F44" s="73">
        <f t="shared" si="3"/>
        <v>9934247303</v>
      </c>
      <c r="G44" s="73"/>
      <c r="H44" s="73"/>
      <c r="I44" s="79"/>
      <c r="J44" s="79">
        <v>0</v>
      </c>
      <c r="K44" s="79">
        <f t="shared" si="4"/>
        <v>9934247303</v>
      </c>
      <c r="N44" s="126">
        <v>18001</v>
      </c>
      <c r="O44" s="129">
        <f>+Dptos!N44</f>
        <v>4342847818</v>
      </c>
      <c r="P44" s="129">
        <f>+Dptos!O44</f>
        <v>521502643</v>
      </c>
      <c r="Q44" s="129">
        <f>+Dptos!P44</f>
        <v>245133074</v>
      </c>
      <c r="R44" s="125">
        <v>18001</v>
      </c>
      <c r="S44" s="129">
        <f>+Dptos!R44</f>
        <v>0</v>
      </c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f t="shared" si="0"/>
        <v>5631455846</v>
      </c>
      <c r="D45" s="79">
        <f t="shared" si="1"/>
        <v>713526231</v>
      </c>
      <c r="E45" s="79">
        <f t="shared" si="2"/>
        <v>337752114</v>
      </c>
      <c r="F45" s="73">
        <f t="shared" si="3"/>
        <v>6682734191</v>
      </c>
      <c r="G45" s="73"/>
      <c r="H45" s="73"/>
      <c r="I45" s="79"/>
      <c r="J45" s="79">
        <v>0</v>
      </c>
      <c r="K45" s="79">
        <f t="shared" si="4"/>
        <v>6682734191</v>
      </c>
      <c r="N45" s="126">
        <v>68276</v>
      </c>
      <c r="O45" s="129">
        <f>+Dptos!N45</f>
        <v>3328233848</v>
      </c>
      <c r="P45" s="129">
        <f>+Dptos!O45</f>
        <v>449612172</v>
      </c>
      <c r="Q45" s="129">
        <f>+Dptos!P45</f>
        <v>213083376</v>
      </c>
      <c r="R45" s="125">
        <v>68276</v>
      </c>
      <c r="S45" s="129">
        <f>+Dptos!R45</f>
        <v>0</v>
      </c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f t="shared" si="0"/>
        <v>2648473928</v>
      </c>
      <c r="D46" s="79">
        <f t="shared" si="1"/>
        <v>351303118</v>
      </c>
      <c r="E46" s="79">
        <f t="shared" si="2"/>
        <v>166460792</v>
      </c>
      <c r="F46" s="73">
        <f t="shared" si="3"/>
        <v>3166237838</v>
      </c>
      <c r="G46" s="73"/>
      <c r="H46" s="73"/>
      <c r="I46" s="79"/>
      <c r="J46" s="79">
        <v>0</v>
      </c>
      <c r="K46" s="79">
        <f t="shared" si="4"/>
        <v>3166237838</v>
      </c>
      <c r="N46" s="126">
        <v>25290</v>
      </c>
      <c r="O46" s="129">
        <f>+Dptos!N46</f>
        <v>2120091036</v>
      </c>
      <c r="P46" s="129">
        <f>+Dptos!O46</f>
        <v>283896028</v>
      </c>
      <c r="Q46" s="129">
        <f>+Dptos!P46</f>
        <v>134277210</v>
      </c>
      <c r="R46" s="125">
        <v>25290</v>
      </c>
      <c r="S46" s="129">
        <f>+Dptos!R46</f>
        <v>0</v>
      </c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f t="shared" si="0"/>
        <v>6628340715</v>
      </c>
      <c r="D47" s="79">
        <f t="shared" si="1"/>
        <v>727982546</v>
      </c>
      <c r="E47" s="79">
        <f t="shared" si="2"/>
        <v>344360539</v>
      </c>
      <c r="F47" s="73">
        <f t="shared" si="3"/>
        <v>7700683800</v>
      </c>
      <c r="G47" s="73"/>
      <c r="H47" s="73"/>
      <c r="I47" s="79"/>
      <c r="J47" s="79">
        <v>0</v>
      </c>
      <c r="K47" s="79">
        <f t="shared" si="4"/>
        <v>7700683800</v>
      </c>
      <c r="N47" s="126">
        <v>25307</v>
      </c>
      <c r="O47" s="129">
        <f>+Dptos!N47</f>
        <v>1516553994</v>
      </c>
      <c r="P47" s="129">
        <f>+Dptos!O47</f>
        <v>186500436</v>
      </c>
      <c r="Q47" s="129">
        <f>+Dptos!P47</f>
        <v>88390664</v>
      </c>
      <c r="R47" s="125">
        <v>25307</v>
      </c>
      <c r="S47" s="129">
        <f>+Dptos!R47</f>
        <v>0</v>
      </c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f t="shared" si="0"/>
        <v>8529145158</v>
      </c>
      <c r="D48" s="79">
        <f t="shared" si="1"/>
        <v>648701094</v>
      </c>
      <c r="E48" s="79">
        <f t="shared" si="2"/>
        <v>305875315</v>
      </c>
      <c r="F48" s="73">
        <f t="shared" si="3"/>
        <v>9483721567</v>
      </c>
      <c r="G48" s="73"/>
      <c r="H48" s="73"/>
      <c r="I48" s="79"/>
      <c r="J48" s="79">
        <v>0</v>
      </c>
      <c r="K48" s="79">
        <f t="shared" si="4"/>
        <v>9483721567</v>
      </c>
      <c r="N48" s="126">
        <v>68307</v>
      </c>
      <c r="O48" s="129">
        <f>+Dptos!N48</f>
        <v>2276753746</v>
      </c>
      <c r="P48" s="129">
        <f>+Dptos!O48</f>
        <v>303735856</v>
      </c>
      <c r="Q48" s="129">
        <f>+Dptos!P48</f>
        <v>143785279</v>
      </c>
      <c r="R48" s="125">
        <v>68307</v>
      </c>
      <c r="S48" s="129">
        <f>+Dptos!R48</f>
        <v>0</v>
      </c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f t="shared" si="0"/>
        <v>2380404194</v>
      </c>
      <c r="D49" s="79">
        <f t="shared" si="1"/>
        <v>302221751</v>
      </c>
      <c r="E49" s="79">
        <f t="shared" si="2"/>
        <v>142499474</v>
      </c>
      <c r="F49" s="73">
        <f t="shared" si="3"/>
        <v>2825125419</v>
      </c>
      <c r="G49" s="73"/>
      <c r="H49" s="73"/>
      <c r="I49" s="79"/>
      <c r="J49" s="79">
        <v>0</v>
      </c>
      <c r="K49" s="79">
        <f t="shared" si="4"/>
        <v>2825125419</v>
      </c>
      <c r="N49" s="126">
        <v>94</v>
      </c>
      <c r="O49" s="129">
        <f>+Dptos!N49</f>
        <v>1718651001</v>
      </c>
      <c r="P49" s="129">
        <f>+Dptos!O49</f>
        <v>118245325</v>
      </c>
      <c r="Q49" s="129">
        <f>+Dptos!P49</f>
        <v>55409807</v>
      </c>
      <c r="R49" s="125">
        <v>94</v>
      </c>
      <c r="S49" s="129">
        <f>+Dptos!R49</f>
        <v>20609684</v>
      </c>
      <c r="T49" s="129"/>
      <c r="U49" s="125"/>
    </row>
    <row r="50" spans="1:21" s="44" customFormat="1" ht="21">
      <c r="A50" s="77">
        <v>8758</v>
      </c>
      <c r="B50" s="74" t="s">
        <v>28</v>
      </c>
      <c r="C50" s="79">
        <f t="shared" si="0"/>
        <v>7618521492</v>
      </c>
      <c r="D50" s="79">
        <f t="shared" si="1"/>
        <v>579377503</v>
      </c>
      <c r="E50" s="79">
        <f t="shared" si="2"/>
        <v>273451222</v>
      </c>
      <c r="F50" s="73">
        <f t="shared" si="3"/>
        <v>8471350217</v>
      </c>
      <c r="G50" s="73"/>
      <c r="H50" s="73"/>
      <c r="I50" s="79"/>
      <c r="J50" s="79">
        <v>0</v>
      </c>
      <c r="K50" s="79">
        <f t="shared" si="4"/>
        <v>8471350217</v>
      </c>
      <c r="N50" s="126">
        <v>95</v>
      </c>
      <c r="O50" s="129">
        <f>+Dptos!N50</f>
        <v>3364573744</v>
      </c>
      <c r="P50" s="129">
        <f>+Dptos!O50</f>
        <v>281129850</v>
      </c>
      <c r="Q50" s="129">
        <f>+Dptos!P50</f>
        <v>131557589</v>
      </c>
      <c r="R50" s="125">
        <v>95</v>
      </c>
      <c r="S50" s="129">
        <f>+Dptos!R50</f>
        <v>11543289</v>
      </c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f t="shared" si="0"/>
        <v>3199918237</v>
      </c>
      <c r="D51" s="79">
        <f t="shared" si="1"/>
        <v>397646285</v>
      </c>
      <c r="E51" s="79">
        <f t="shared" si="2"/>
        <v>187900095</v>
      </c>
      <c r="F51" s="73">
        <f t="shared" si="3"/>
        <v>3785464617</v>
      </c>
      <c r="G51" s="73"/>
      <c r="H51" s="73"/>
      <c r="I51" s="79"/>
      <c r="J51" s="79">
        <v>0</v>
      </c>
      <c r="K51" s="79">
        <f t="shared" si="4"/>
        <v>3785464617</v>
      </c>
      <c r="N51" s="126">
        <v>41</v>
      </c>
      <c r="O51" s="129">
        <f>+Dptos!N51</f>
        <v>15639471030</v>
      </c>
      <c r="P51" s="129">
        <f>+Dptos!O51</f>
        <v>2073973235</v>
      </c>
      <c r="Q51" s="129">
        <f>+Dptos!P51</f>
        <v>978367408</v>
      </c>
      <c r="R51" s="125">
        <v>41</v>
      </c>
      <c r="S51" s="129">
        <f>+Dptos!R51</f>
        <v>533832904</v>
      </c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f t="shared" si="0"/>
        <v>6269538332</v>
      </c>
      <c r="D52" s="79">
        <f t="shared" si="1"/>
        <v>560678986</v>
      </c>
      <c r="E52" s="79">
        <f t="shared" si="2"/>
        <v>262504832</v>
      </c>
      <c r="F52" s="73">
        <f t="shared" si="3"/>
        <v>7092722150</v>
      </c>
      <c r="G52" s="73"/>
      <c r="H52" s="73"/>
      <c r="I52" s="79"/>
      <c r="J52" s="79">
        <v>0</v>
      </c>
      <c r="K52" s="79">
        <f t="shared" si="4"/>
        <v>7092722150</v>
      </c>
      <c r="N52" s="126">
        <v>73001</v>
      </c>
      <c r="O52" s="129">
        <f>+Dptos!N52</f>
        <v>9475825958</v>
      </c>
      <c r="P52" s="129">
        <f>+Dptos!O52</f>
        <v>1241712515</v>
      </c>
      <c r="Q52" s="129">
        <f>+Dptos!P52</f>
        <v>586927146</v>
      </c>
      <c r="R52" s="125">
        <v>73001</v>
      </c>
      <c r="S52" s="129">
        <f>+Dptos!R52</f>
        <v>0</v>
      </c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f t="shared" si="0"/>
        <v>3402893812</v>
      </c>
      <c r="D53" s="79">
        <f t="shared" si="1"/>
        <v>378707554</v>
      </c>
      <c r="E53" s="79">
        <f t="shared" si="2"/>
        <v>179327294</v>
      </c>
      <c r="F53" s="73">
        <f t="shared" si="3"/>
        <v>3960928660</v>
      </c>
      <c r="G53" s="73"/>
      <c r="H53" s="73"/>
      <c r="I53" s="79"/>
      <c r="J53" s="79">
        <v>0</v>
      </c>
      <c r="K53" s="79">
        <f t="shared" si="4"/>
        <v>3960928660</v>
      </c>
      <c r="N53" s="126">
        <v>52356</v>
      </c>
      <c r="O53" s="129">
        <f>+Dptos!N53</f>
        <v>2675256164</v>
      </c>
      <c r="P53" s="129">
        <f>+Dptos!O53</f>
        <v>340952511</v>
      </c>
      <c r="Q53" s="129">
        <f>+Dptos!P53</f>
        <v>161265427</v>
      </c>
      <c r="R53" s="125">
        <v>52356</v>
      </c>
      <c r="S53" s="129">
        <f>+Dptos!R53</f>
        <v>0</v>
      </c>
      <c r="T53" s="136"/>
      <c r="U53" s="125"/>
    </row>
    <row r="54" spans="1:21" s="44" customFormat="1" ht="21">
      <c r="A54" s="77">
        <v>5837</v>
      </c>
      <c r="B54" s="74" t="s">
        <v>84</v>
      </c>
      <c r="C54" s="79">
        <f t="shared" si="0"/>
        <v>4120367854</v>
      </c>
      <c r="D54" s="79">
        <f t="shared" si="1"/>
        <v>456086342</v>
      </c>
      <c r="E54" s="79">
        <f t="shared" si="2"/>
        <v>211222604</v>
      </c>
      <c r="F54" s="73">
        <f t="shared" si="3"/>
        <v>4787676800</v>
      </c>
      <c r="G54" s="73"/>
      <c r="H54" s="73"/>
      <c r="I54" s="79"/>
      <c r="J54" s="79">
        <v>0</v>
      </c>
      <c r="K54" s="79">
        <f t="shared" si="4"/>
        <v>4787676800</v>
      </c>
      <c r="N54" s="126">
        <v>5360</v>
      </c>
      <c r="O54" s="129">
        <f>+Dptos!N54</f>
        <v>3325885284</v>
      </c>
      <c r="P54" s="129">
        <f>+Dptos!O54</f>
        <v>423042034</v>
      </c>
      <c r="Q54" s="129">
        <f>+Dptos!P54</f>
        <v>199904765</v>
      </c>
      <c r="R54" s="125">
        <v>5360</v>
      </c>
      <c r="S54" s="129">
        <f>+Dptos!R54</f>
        <v>0</v>
      </c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f t="shared" si="0"/>
        <v>8806840865</v>
      </c>
      <c r="D55" s="79">
        <f t="shared" si="1"/>
        <v>970297911</v>
      </c>
      <c r="E55" s="79">
        <f t="shared" si="2"/>
        <v>458370285</v>
      </c>
      <c r="F55" s="73">
        <f t="shared" si="3"/>
        <v>10235509061</v>
      </c>
      <c r="G55" s="73"/>
      <c r="H55" s="73"/>
      <c r="I55" s="79"/>
      <c r="J55" s="79">
        <v>0</v>
      </c>
      <c r="K55" s="79">
        <f t="shared" si="4"/>
        <v>10235509061</v>
      </c>
      <c r="N55" s="126">
        <v>76364</v>
      </c>
      <c r="O55" s="129">
        <f>+Dptos!N55</f>
        <v>1901780671</v>
      </c>
      <c r="P55" s="129">
        <f>+Dptos!O55</f>
        <v>210640129</v>
      </c>
      <c r="Q55" s="129">
        <f>+Dptos!P55</f>
        <v>99200550</v>
      </c>
      <c r="R55" s="125">
        <v>76364</v>
      </c>
      <c r="S55" s="129">
        <f>+Dptos!R55</f>
        <v>0</v>
      </c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f t="shared" si="0"/>
        <v>8160820275</v>
      </c>
      <c r="D56" s="79">
        <f t="shared" si="1"/>
        <v>1086052144</v>
      </c>
      <c r="E56" s="79">
        <f t="shared" si="2"/>
        <v>512858990</v>
      </c>
      <c r="F56" s="73">
        <f t="shared" si="3"/>
        <v>9759731409</v>
      </c>
      <c r="G56" s="73"/>
      <c r="H56" s="73"/>
      <c r="I56" s="79"/>
      <c r="J56" s="79">
        <v>0</v>
      </c>
      <c r="K56" s="79">
        <f t="shared" si="4"/>
        <v>9759731409</v>
      </c>
      <c r="N56" s="126">
        <v>44</v>
      </c>
      <c r="O56" s="129">
        <f>+Dptos!N56</f>
        <v>8316346717</v>
      </c>
      <c r="P56" s="129">
        <f>+Dptos!O56</f>
        <v>1035221739</v>
      </c>
      <c r="Q56" s="129">
        <f>+Dptos!P56</f>
        <v>490024397</v>
      </c>
      <c r="R56" s="125">
        <v>44</v>
      </c>
      <c r="S56" s="129">
        <f>+Dptos!R56</f>
        <v>131853941</v>
      </c>
      <c r="T56" s="129"/>
      <c r="U56" s="125"/>
    </row>
    <row r="57" spans="1:21" s="44" customFormat="1" ht="21">
      <c r="A57" s="77">
        <v>27001</v>
      </c>
      <c r="B57" s="74" t="s">
        <v>118</v>
      </c>
      <c r="C57" s="79">
        <f t="shared" si="0"/>
        <v>4834264013</v>
      </c>
      <c r="D57" s="79">
        <f t="shared" si="1"/>
        <v>627680555</v>
      </c>
      <c r="E57" s="79">
        <f t="shared" si="2"/>
        <v>297263254</v>
      </c>
      <c r="F57" s="73">
        <f t="shared" si="3"/>
        <v>5759207822</v>
      </c>
      <c r="G57" s="73"/>
      <c r="H57" s="73"/>
      <c r="I57" s="79"/>
      <c r="J57" s="79">
        <v>0</v>
      </c>
      <c r="K57" s="79">
        <f t="shared" si="4"/>
        <v>5759207822</v>
      </c>
      <c r="N57" s="126">
        <v>23417</v>
      </c>
      <c r="O57" s="129">
        <f>+Dptos!N57</f>
        <v>3594365454</v>
      </c>
      <c r="P57" s="129">
        <f>+Dptos!O57</f>
        <v>446296402</v>
      </c>
      <c r="Q57" s="129">
        <f>+Dptos!P57</f>
        <v>211138446</v>
      </c>
      <c r="R57" s="125">
        <v>23417</v>
      </c>
      <c r="S57" s="129">
        <f>+Dptos!R57</f>
        <v>0</v>
      </c>
      <c r="T57" s="129"/>
      <c r="U57" s="125"/>
    </row>
    <row r="58" spans="1:21" s="44" customFormat="1" ht="21">
      <c r="A58" s="77">
        <v>44847</v>
      </c>
      <c r="B58" s="74" t="s">
        <v>123</v>
      </c>
      <c r="C58" s="79">
        <f t="shared" si="0"/>
        <v>3072274085</v>
      </c>
      <c r="D58" s="79">
        <f t="shared" si="1"/>
        <v>111468903</v>
      </c>
      <c r="E58" s="79">
        <f t="shared" si="2"/>
        <v>52076345</v>
      </c>
      <c r="F58" s="73">
        <f t="shared" si="3"/>
        <v>3235819333</v>
      </c>
      <c r="G58" s="73"/>
      <c r="H58" s="73"/>
      <c r="I58" s="79"/>
      <c r="J58" s="79">
        <v>0</v>
      </c>
      <c r="K58" s="79">
        <f t="shared" si="4"/>
        <v>3235819333</v>
      </c>
      <c r="N58" s="126">
        <v>13430</v>
      </c>
      <c r="O58" s="129">
        <f>+Dptos!N58</f>
        <v>3003291874</v>
      </c>
      <c r="P58" s="129">
        <f>+Dptos!O58</f>
        <v>417797839</v>
      </c>
      <c r="Q58" s="129">
        <f>+Dptos!P58</f>
        <v>197328212</v>
      </c>
      <c r="R58" s="125">
        <v>13430</v>
      </c>
      <c r="S58" s="129">
        <f>+Dptos!R58</f>
        <v>0</v>
      </c>
      <c r="T58" s="129"/>
      <c r="U58" s="125"/>
    </row>
    <row r="59" spans="1:21" s="44" customFormat="1" ht="21">
      <c r="A59" s="77">
        <v>5045</v>
      </c>
      <c r="B59" s="74" t="s">
        <v>119</v>
      </c>
      <c r="C59" s="79">
        <f t="shared" si="0"/>
        <v>3336456740</v>
      </c>
      <c r="D59" s="79">
        <f t="shared" si="1"/>
        <v>260740957</v>
      </c>
      <c r="E59" s="79">
        <f t="shared" si="2"/>
        <v>121346386</v>
      </c>
      <c r="F59" s="73">
        <f t="shared" si="3"/>
        <v>3718544083</v>
      </c>
      <c r="G59" s="73"/>
      <c r="H59" s="73"/>
      <c r="I59" s="79"/>
      <c r="J59" s="79">
        <v>0</v>
      </c>
      <c r="K59" s="79">
        <f t="shared" si="4"/>
        <v>3718544083</v>
      </c>
      <c r="N59" s="126">
        <v>47</v>
      </c>
      <c r="O59" s="129">
        <f>+Dptos!N59</f>
        <v>18499008195</v>
      </c>
      <c r="P59" s="129">
        <f>+Dptos!O59</f>
        <v>2733090498</v>
      </c>
      <c r="Q59" s="129">
        <f>+Dptos!P59</f>
        <v>1288129273</v>
      </c>
      <c r="R59" s="125">
        <v>47</v>
      </c>
      <c r="S59" s="129">
        <f>+Dptos!R59</f>
        <v>535817826</v>
      </c>
      <c r="T59" s="129"/>
      <c r="U59" s="125"/>
    </row>
    <row r="60" spans="1:21" s="44" customFormat="1" ht="21">
      <c r="A60" s="77">
        <v>25269</v>
      </c>
      <c r="B60" s="74" t="s">
        <v>120</v>
      </c>
      <c r="C60" s="79">
        <f t="shared" si="0"/>
        <v>1949062042</v>
      </c>
      <c r="D60" s="79">
        <f t="shared" si="1"/>
        <v>259739336</v>
      </c>
      <c r="E60" s="79">
        <f t="shared" si="2"/>
        <v>122821002</v>
      </c>
      <c r="F60" s="73">
        <f t="shared" si="3"/>
        <v>2331622380</v>
      </c>
      <c r="G60" s="73"/>
      <c r="H60" s="73"/>
      <c r="I60" s="79"/>
      <c r="J60" s="79">
        <v>0</v>
      </c>
      <c r="K60" s="79">
        <f t="shared" si="4"/>
        <v>2331622380</v>
      </c>
      <c r="N60" s="126">
        <v>44430</v>
      </c>
      <c r="O60" s="129">
        <f>+Dptos!N60</f>
        <v>4079081272</v>
      </c>
      <c r="P60" s="129">
        <f>+Dptos!O60</f>
        <v>423711643</v>
      </c>
      <c r="Q60" s="129">
        <f>+Dptos!P60</f>
        <v>199531035</v>
      </c>
      <c r="R60" s="125">
        <v>44430</v>
      </c>
      <c r="S60" s="129">
        <f>+Dptos!R60</f>
        <v>0</v>
      </c>
      <c r="T60" s="129"/>
      <c r="U60" s="125"/>
    </row>
    <row r="61" spans="1:21" s="44" customFormat="1" ht="21">
      <c r="A61" s="77">
        <v>44001</v>
      </c>
      <c r="B61" s="74" t="s">
        <v>57</v>
      </c>
      <c r="C61" s="79">
        <f t="shared" si="0"/>
        <v>4475032411</v>
      </c>
      <c r="D61" s="79">
        <f t="shared" si="1"/>
        <v>503580941</v>
      </c>
      <c r="E61" s="79">
        <f t="shared" si="2"/>
        <v>238075265</v>
      </c>
      <c r="F61" s="73">
        <f t="shared" si="3"/>
        <v>5216688617</v>
      </c>
      <c r="G61" s="73"/>
      <c r="H61" s="73"/>
      <c r="I61" s="79"/>
      <c r="J61" s="79">
        <v>0</v>
      </c>
      <c r="K61" s="79">
        <f t="shared" si="4"/>
        <v>5216688617</v>
      </c>
      <c r="N61" s="126">
        <v>8433</v>
      </c>
      <c r="O61" s="129">
        <f>+Dptos!N61</f>
        <v>2054042505</v>
      </c>
      <c r="P61" s="129">
        <f>+Dptos!O61</f>
        <v>181750349</v>
      </c>
      <c r="Q61" s="129">
        <f>+Dptos!P61</f>
        <v>85969296</v>
      </c>
      <c r="R61" s="125">
        <v>8433</v>
      </c>
      <c r="S61" s="129">
        <f>+Dptos!R61</f>
        <v>0</v>
      </c>
      <c r="T61" s="129"/>
      <c r="U61" s="125"/>
    </row>
    <row r="62" spans="1:21" s="44" customFormat="1" ht="21">
      <c r="A62" s="77">
        <v>5615</v>
      </c>
      <c r="B62" s="74" t="s">
        <v>53</v>
      </c>
      <c r="C62" s="79">
        <f t="shared" si="0"/>
        <v>1852001661</v>
      </c>
      <c r="D62" s="79">
        <f t="shared" si="1"/>
        <v>244781638</v>
      </c>
      <c r="E62" s="79">
        <f t="shared" si="2"/>
        <v>115619734</v>
      </c>
      <c r="F62" s="73">
        <f t="shared" si="3"/>
        <v>2212403033</v>
      </c>
      <c r="G62" s="73"/>
      <c r="H62" s="73"/>
      <c r="I62" s="79"/>
      <c r="J62" s="79">
        <v>0</v>
      </c>
      <c r="K62" s="79">
        <f t="shared" si="4"/>
        <v>2212403033</v>
      </c>
      <c r="N62" s="126">
        <v>17001</v>
      </c>
      <c r="O62" s="129">
        <f>+Dptos!N62</f>
        <v>6800162143</v>
      </c>
      <c r="P62" s="129">
        <f>+Dptos!O62</f>
        <v>889750185</v>
      </c>
      <c r="Q62" s="129">
        <f>+Dptos!P62</f>
        <v>421480311</v>
      </c>
      <c r="R62" s="125">
        <v>17001</v>
      </c>
      <c r="S62" s="129">
        <f>+Dptos!R62</f>
        <v>0</v>
      </c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f t="shared" si="0"/>
        <v>1606801468</v>
      </c>
      <c r="D63" s="79">
        <f t="shared" si="1"/>
        <v>204903806</v>
      </c>
      <c r="E63" s="79">
        <f t="shared" si="2"/>
        <v>96816752</v>
      </c>
      <c r="F63" s="73">
        <f t="shared" si="3"/>
        <v>1908522026</v>
      </c>
      <c r="G63" s="73"/>
      <c r="H63" s="73"/>
      <c r="I63" s="79"/>
      <c r="J63" s="79">
        <v>0</v>
      </c>
      <c r="K63" s="79">
        <f t="shared" si="4"/>
        <v>1908522026</v>
      </c>
      <c r="N63" s="126">
        <v>5001</v>
      </c>
      <c r="O63" s="129">
        <f>+Dptos!N63</f>
        <v>35188375730</v>
      </c>
      <c r="P63" s="129">
        <f>+Dptos!O63</f>
        <v>3859209438</v>
      </c>
      <c r="Q63" s="129">
        <f>+Dptos!P63</f>
        <v>1833967265</v>
      </c>
      <c r="R63" s="125">
        <v>5001</v>
      </c>
      <c r="S63" s="129">
        <f>+Dptos!R63</f>
        <v>0</v>
      </c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f t="shared" si="0"/>
        <v>2675256164</v>
      </c>
      <c r="D64" s="79">
        <f t="shared" si="1"/>
        <v>340952511</v>
      </c>
      <c r="E64" s="79">
        <f t="shared" si="2"/>
        <v>161265427</v>
      </c>
      <c r="F64" s="73">
        <f t="shared" si="3"/>
        <v>3177474102</v>
      </c>
      <c r="G64" s="73"/>
      <c r="H64" s="73"/>
      <c r="I64" s="79"/>
      <c r="J64" s="79">
        <v>0</v>
      </c>
      <c r="K64" s="79">
        <f t="shared" si="4"/>
        <v>3177474102</v>
      </c>
      <c r="N64" s="126">
        <v>50</v>
      </c>
      <c r="O64" s="129">
        <f>+Dptos!N64</f>
        <v>10237128318</v>
      </c>
      <c r="P64" s="129">
        <f>+Dptos!O64</f>
        <v>1206114598</v>
      </c>
      <c r="Q64" s="129">
        <f>+Dptos!P64</f>
        <v>565387517</v>
      </c>
      <c r="R64" s="125">
        <v>50</v>
      </c>
      <c r="S64" s="129">
        <f>+Dptos!R64</f>
        <v>232540642</v>
      </c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f t="shared" si="0"/>
        <v>1901780671</v>
      </c>
      <c r="D65" s="79">
        <f t="shared" si="1"/>
        <v>210640129</v>
      </c>
      <c r="E65" s="79">
        <f t="shared" si="2"/>
        <v>99200550</v>
      </c>
      <c r="F65" s="73">
        <f t="shared" si="3"/>
        <v>2211621350</v>
      </c>
      <c r="G65" s="73"/>
      <c r="H65" s="73"/>
      <c r="I65" s="79"/>
      <c r="J65" s="79">
        <v>0</v>
      </c>
      <c r="K65" s="79">
        <f t="shared" si="4"/>
        <v>2211621350</v>
      </c>
      <c r="N65" s="126">
        <v>23001</v>
      </c>
      <c r="O65" s="129">
        <f>+Dptos!N65</f>
        <v>9203091955</v>
      </c>
      <c r="P65" s="129">
        <f>+Dptos!O65</f>
        <v>1156418916</v>
      </c>
      <c r="Q65" s="129">
        <f>+Dptos!P65</f>
        <v>547507637</v>
      </c>
      <c r="R65" s="125">
        <v>23001</v>
      </c>
      <c r="S65" s="129">
        <f>+Dptos!R65</f>
        <v>0</v>
      </c>
      <c r="T65" s="129"/>
      <c r="U65" s="125"/>
    </row>
    <row r="66" spans="1:21" s="44" customFormat="1" ht="21">
      <c r="A66" s="77">
        <v>8433</v>
      </c>
      <c r="B66" s="74" t="s">
        <v>54</v>
      </c>
      <c r="C66" s="79">
        <f t="shared" si="0"/>
        <v>2054042505</v>
      </c>
      <c r="D66" s="79">
        <f t="shared" si="1"/>
        <v>181750349</v>
      </c>
      <c r="E66" s="79">
        <f t="shared" si="2"/>
        <v>85969296</v>
      </c>
      <c r="F66" s="73">
        <f t="shared" si="3"/>
        <v>2321762150</v>
      </c>
      <c r="G66" s="73"/>
      <c r="H66" s="73"/>
      <c r="I66" s="79"/>
      <c r="J66" s="79">
        <v>0</v>
      </c>
      <c r="K66" s="79">
        <f t="shared" si="4"/>
        <v>2321762150</v>
      </c>
      <c r="N66" s="126">
        <v>25473</v>
      </c>
      <c r="O66" s="129">
        <f>+Dptos!N66</f>
        <v>1275795127</v>
      </c>
      <c r="P66" s="129">
        <f>+Dptos!O66</f>
        <v>151360688</v>
      </c>
      <c r="Q66" s="129">
        <f>+Dptos!P66</f>
        <v>71546618</v>
      </c>
      <c r="R66" s="125">
        <v>25473</v>
      </c>
      <c r="S66" s="129">
        <f>+Dptos!R66</f>
        <v>0</v>
      </c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f t="shared" si="0"/>
        <v>1275795127</v>
      </c>
      <c r="D67" s="79">
        <f t="shared" si="1"/>
        <v>151360688</v>
      </c>
      <c r="E67" s="79">
        <f t="shared" si="2"/>
        <v>71546618</v>
      </c>
      <c r="F67" s="73">
        <f t="shared" si="3"/>
        <v>1498702433</v>
      </c>
      <c r="G67" s="73"/>
      <c r="H67" s="73"/>
      <c r="I67" s="79"/>
      <c r="J67" s="79">
        <v>0</v>
      </c>
      <c r="K67" s="79">
        <f t="shared" si="4"/>
        <v>1498702433</v>
      </c>
      <c r="N67" s="126">
        <v>52</v>
      </c>
      <c r="O67" s="129">
        <f>+Dptos!N67</f>
        <v>24647259827</v>
      </c>
      <c r="P67" s="129">
        <f>+Dptos!O67</f>
        <v>2992373673</v>
      </c>
      <c r="Q67" s="129">
        <f>+Dptos!P67</f>
        <v>1382042787</v>
      </c>
      <c r="R67" s="125">
        <v>52</v>
      </c>
      <c r="S67" s="129">
        <f>+Dptos!R67</f>
        <v>931104793</v>
      </c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f t="shared" si="0"/>
        <v>3096238524</v>
      </c>
      <c r="D68" s="79">
        <f t="shared" si="1"/>
        <v>386933618</v>
      </c>
      <c r="E68" s="79">
        <f t="shared" si="2"/>
        <v>183620123</v>
      </c>
      <c r="F68" s="73">
        <f t="shared" si="3"/>
        <v>3666792265</v>
      </c>
      <c r="G68" s="73"/>
      <c r="H68" s="73"/>
      <c r="I68" s="79"/>
      <c r="J68" s="79">
        <v>0</v>
      </c>
      <c r="K68" s="79">
        <f t="shared" si="4"/>
        <v>3666792265</v>
      </c>
      <c r="N68" s="126">
        <v>41001</v>
      </c>
      <c r="O68" s="129">
        <f>+Dptos!N68</f>
        <v>7489196741</v>
      </c>
      <c r="P68" s="129">
        <f>+Dptos!O68</f>
        <v>940275434</v>
      </c>
      <c r="Q68" s="129">
        <f>+Dptos!P68</f>
        <v>444377787</v>
      </c>
      <c r="R68" s="125">
        <v>41001</v>
      </c>
      <c r="S68" s="129">
        <f>+Dptos!R68</f>
        <v>0</v>
      </c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f t="shared" si="0"/>
        <v>2872641373</v>
      </c>
      <c r="D69" s="79">
        <f t="shared" si="1"/>
        <v>365725794</v>
      </c>
      <c r="E69" s="79">
        <f t="shared" si="2"/>
        <v>173065816</v>
      </c>
      <c r="F69" s="73">
        <f t="shared" si="3"/>
        <v>3411432983</v>
      </c>
      <c r="G69" s="73"/>
      <c r="H69" s="73"/>
      <c r="I69" s="79"/>
      <c r="J69" s="79">
        <v>0</v>
      </c>
      <c r="K69" s="79">
        <f t="shared" si="4"/>
        <v>3411432983</v>
      </c>
      <c r="N69" s="126">
        <v>54</v>
      </c>
      <c r="O69" s="129">
        <f>+Dptos!N69</f>
        <v>16793611968</v>
      </c>
      <c r="P69" s="129">
        <f>+Dptos!O69</f>
        <v>2125066198</v>
      </c>
      <c r="Q69" s="129">
        <f>+Dptos!P69</f>
        <v>1006668116</v>
      </c>
      <c r="R69" s="125">
        <v>54</v>
      </c>
      <c r="S69" s="129">
        <f>+Dptos!R69</f>
        <v>1179513134</v>
      </c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f t="shared" si="0"/>
        <v>644010847</v>
      </c>
      <c r="D70" s="79">
        <f t="shared" si="1"/>
        <v>88972771</v>
      </c>
      <c r="E70" s="79">
        <f t="shared" si="2"/>
        <v>42135134</v>
      </c>
      <c r="F70" s="73">
        <f t="shared" si="3"/>
        <v>775118752</v>
      </c>
      <c r="G70" s="73"/>
      <c r="H70" s="73"/>
      <c r="I70" s="79"/>
      <c r="J70" s="79">
        <v>0</v>
      </c>
      <c r="K70" s="79">
        <f t="shared" si="4"/>
        <v>775118752</v>
      </c>
      <c r="N70" s="126">
        <v>76520</v>
      </c>
      <c r="O70" s="129">
        <f>+Dptos!N70</f>
        <v>4524159271</v>
      </c>
      <c r="P70" s="129">
        <f>+Dptos!O70</f>
        <v>595262469</v>
      </c>
      <c r="Q70" s="129">
        <f>+Dptos!P70</f>
        <v>280897464</v>
      </c>
      <c r="R70" s="125">
        <v>76520</v>
      </c>
      <c r="S70" s="129">
        <f>+Dptos!R70</f>
        <v>0</v>
      </c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f t="shared" si="0"/>
        <v>3404170773</v>
      </c>
      <c r="D71" s="79">
        <f t="shared" si="1"/>
        <v>463098255</v>
      </c>
      <c r="E71" s="79">
        <f t="shared" si="2"/>
        <v>209697858</v>
      </c>
      <c r="F71" s="73">
        <f t="shared" si="3"/>
        <v>4076966886</v>
      </c>
      <c r="G71" s="73"/>
      <c r="H71" s="73"/>
      <c r="I71" s="79"/>
      <c r="J71" s="79">
        <v>0</v>
      </c>
      <c r="K71" s="79">
        <f t="shared" si="4"/>
        <v>4076966886</v>
      </c>
      <c r="N71" s="126">
        <v>52001</v>
      </c>
      <c r="O71" s="129">
        <f>+Dptos!N71</f>
        <v>8599314597</v>
      </c>
      <c r="P71" s="129">
        <f>+Dptos!O71</f>
        <v>1092689848</v>
      </c>
      <c r="Q71" s="129">
        <f>+Dptos!P71</f>
        <v>517857281</v>
      </c>
      <c r="R71" s="125">
        <v>52001</v>
      </c>
      <c r="S71" s="129">
        <f>+Dptos!R71</f>
        <v>0</v>
      </c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f t="shared" si="0"/>
        <v>1752378656</v>
      </c>
      <c r="D72" s="79">
        <f t="shared" si="1"/>
        <v>225382953</v>
      </c>
      <c r="E72" s="79">
        <f t="shared" si="2"/>
        <v>106341720</v>
      </c>
      <c r="F72" s="73">
        <f t="shared" si="3"/>
        <v>2084103329</v>
      </c>
      <c r="G72" s="73"/>
      <c r="H72" s="73"/>
      <c r="I72" s="79"/>
      <c r="J72" s="79">
        <v>0</v>
      </c>
      <c r="K72" s="79">
        <f t="shared" si="4"/>
        <v>2084103329</v>
      </c>
      <c r="N72" s="126">
        <v>66001</v>
      </c>
      <c r="O72" s="129">
        <f>+Dptos!N72</f>
        <v>8250180668</v>
      </c>
      <c r="P72" s="129">
        <f>+Dptos!O72</f>
        <v>1142943042</v>
      </c>
      <c r="Q72" s="129">
        <f>+Dptos!P72</f>
        <v>541123593</v>
      </c>
      <c r="R72" s="125">
        <v>66001</v>
      </c>
      <c r="S72" s="129">
        <f>+Dptos!R72</f>
        <v>0</v>
      </c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3096238524</v>
      </c>
      <c r="P73" s="129">
        <f>+Dptos!O73</f>
        <v>386933618</v>
      </c>
      <c r="Q73" s="129">
        <f>+Dptos!P73</f>
        <v>183620123</v>
      </c>
      <c r="R73" s="125">
        <v>68547</v>
      </c>
      <c r="S73" s="129">
        <f>+Dptos!R73</f>
        <v>0</v>
      </c>
      <c r="T73" s="129"/>
      <c r="U73" s="125"/>
    </row>
    <row r="74" spans="1:21" s="40" customFormat="1" ht="30.75" customHeight="1" thickBot="1">
      <c r="A74" s="70"/>
      <c r="B74" s="137" t="s">
        <v>24</v>
      </c>
      <c r="C74" s="131">
        <f>SUM(C11:C73)</f>
        <v>441542665947</v>
      </c>
      <c r="D74" s="131">
        <f aca="true" t="shared" si="5" ref="D74:K74">SUM(D11:D73)</f>
        <v>51369842859</v>
      </c>
      <c r="E74" s="131">
        <f t="shared" si="5"/>
        <v>24267228009</v>
      </c>
      <c r="F74" s="131">
        <f t="shared" si="5"/>
        <v>517179736815</v>
      </c>
      <c r="G74" s="132">
        <f t="shared" si="5"/>
        <v>0</v>
      </c>
      <c r="H74" s="132">
        <f t="shared" si="5"/>
        <v>0</v>
      </c>
      <c r="I74" s="132">
        <f t="shared" si="5"/>
        <v>0</v>
      </c>
      <c r="J74" s="132">
        <f t="shared" si="5"/>
        <v>3328286095</v>
      </c>
      <c r="K74" s="132">
        <f t="shared" si="5"/>
        <v>520508022910</v>
      </c>
      <c r="N74" s="126">
        <v>41551</v>
      </c>
      <c r="O74" s="129">
        <f>+Dptos!N74</f>
        <v>2872641373</v>
      </c>
      <c r="P74" s="129">
        <f>+Dptos!O74</f>
        <v>365725794</v>
      </c>
      <c r="Q74" s="129">
        <f>+Dptos!P74</f>
        <v>173065816</v>
      </c>
      <c r="R74" s="125">
        <v>41551</v>
      </c>
      <c r="S74" s="129">
        <f>+Dptos!R74</f>
        <v>0</v>
      </c>
      <c r="T74" s="129"/>
      <c r="U74" s="125"/>
    </row>
    <row r="75" spans="1:21" ht="21">
      <c r="A75" s="23"/>
      <c r="N75" s="126">
        <v>19001</v>
      </c>
      <c r="O75" s="129">
        <f>+Dptos!N75</f>
        <v>5631455846</v>
      </c>
      <c r="P75" s="129">
        <f>+Dptos!O75</f>
        <v>713526231</v>
      </c>
      <c r="Q75" s="129">
        <f>+Dptos!P75</f>
        <v>337752114</v>
      </c>
      <c r="R75" s="125">
        <v>19001</v>
      </c>
      <c r="S75" s="129">
        <f>+Dptos!R75</f>
        <v>0</v>
      </c>
      <c r="T75" s="129"/>
      <c r="U75" s="125"/>
    </row>
    <row r="76" spans="1:21" ht="21">
      <c r="A76" s="71"/>
      <c r="C76" s="148">
        <f>+C74+Dptos!C44</f>
        <v>917743872463</v>
      </c>
      <c r="D76" s="148">
        <f>+D74+Dptos!D44</f>
        <v>110043148629</v>
      </c>
      <c r="E76" s="148">
        <f>+E74+Dptos!E44</f>
        <v>51850615873</v>
      </c>
      <c r="F76" s="148">
        <f>+F74+Dptos!F44</f>
        <v>1079637636965</v>
      </c>
      <c r="G76" s="148">
        <f>+G74+Dptos!G44</f>
        <v>0</v>
      </c>
      <c r="H76" s="148">
        <f>+H74+Dptos!H44</f>
        <v>0</v>
      </c>
      <c r="I76" s="138"/>
      <c r="N76" s="126">
        <v>86</v>
      </c>
      <c r="O76" s="129">
        <f>+Dptos!N76</f>
        <v>10167526804</v>
      </c>
      <c r="P76" s="129">
        <f>+Dptos!O76</f>
        <v>1235750798</v>
      </c>
      <c r="Q76" s="129">
        <f>+Dptos!P76</f>
        <v>578904308</v>
      </c>
      <c r="R76" s="125">
        <v>86</v>
      </c>
      <c r="S76" s="129">
        <f>+Dptos!R76</f>
        <v>77161703</v>
      </c>
      <c r="T76" s="129"/>
      <c r="U76" s="125"/>
    </row>
    <row r="77" spans="1:21" ht="21">
      <c r="A77" s="23"/>
      <c r="N77" s="128">
        <v>27001</v>
      </c>
      <c r="O77" s="129">
        <f>+Dptos!N77</f>
        <v>4834264013</v>
      </c>
      <c r="P77" s="129">
        <f>+Dptos!O77</f>
        <v>627680555</v>
      </c>
      <c r="Q77" s="129">
        <f>+Dptos!P77</f>
        <v>297263254</v>
      </c>
      <c r="R77" s="125">
        <v>27001</v>
      </c>
      <c r="S77" s="129">
        <f>+Dptos!R77</f>
        <v>0</v>
      </c>
      <c r="T77" s="129"/>
      <c r="U77" s="125"/>
    </row>
    <row r="78" spans="1:21" ht="21">
      <c r="A78" s="23"/>
      <c r="N78" s="126">
        <v>63</v>
      </c>
      <c r="O78" s="129">
        <f>+Dptos!N78</f>
        <v>5970140666</v>
      </c>
      <c r="P78" s="129">
        <f>+Dptos!O78</f>
        <v>766713909</v>
      </c>
      <c r="Q78" s="129">
        <f>+Dptos!P78</f>
        <v>362885632</v>
      </c>
      <c r="R78" s="125">
        <v>63</v>
      </c>
      <c r="S78" s="129">
        <f>+Dptos!R78</f>
        <v>152284189</v>
      </c>
      <c r="T78" s="129"/>
      <c r="U78" s="125"/>
    </row>
    <row r="79" spans="1:21" ht="21">
      <c r="A79" s="23"/>
      <c r="N79" s="126">
        <v>44001</v>
      </c>
      <c r="O79" s="129">
        <f>+Dptos!N79</f>
        <v>4475032411</v>
      </c>
      <c r="P79" s="129">
        <f>+Dptos!O79</f>
        <v>503580941</v>
      </c>
      <c r="Q79" s="129">
        <f>+Dptos!P79</f>
        <v>238075265</v>
      </c>
      <c r="R79" s="125">
        <v>44001</v>
      </c>
      <c r="S79" s="129">
        <f>+Dptos!R79</f>
        <v>0</v>
      </c>
      <c r="T79" s="129"/>
      <c r="U79" s="125"/>
    </row>
    <row r="80" spans="1:21" ht="21">
      <c r="A80" s="23"/>
      <c r="N80" s="126">
        <v>5615</v>
      </c>
      <c r="O80" s="129">
        <f>+Dptos!N80</f>
        <v>1852001661</v>
      </c>
      <c r="P80" s="129">
        <f>+Dptos!O80</f>
        <v>244781638</v>
      </c>
      <c r="Q80" s="129">
        <f>+Dptos!P80</f>
        <v>115619734</v>
      </c>
      <c r="R80" s="125">
        <v>5615</v>
      </c>
      <c r="S80" s="129">
        <f>+Dptos!R80</f>
        <v>0</v>
      </c>
      <c r="T80" s="129"/>
      <c r="U80" s="125"/>
    </row>
    <row r="81" spans="1:21" ht="21">
      <c r="A81" s="23"/>
      <c r="N81" s="126">
        <v>66</v>
      </c>
      <c r="O81" s="129">
        <f>+Dptos!N81</f>
        <v>6666546160</v>
      </c>
      <c r="P81" s="129">
        <f>+Dptos!O81</f>
        <v>810456998</v>
      </c>
      <c r="Q81" s="129">
        <f>+Dptos!P81</f>
        <v>382022537</v>
      </c>
      <c r="R81" s="125">
        <v>66</v>
      </c>
      <c r="S81" s="129">
        <f>+Dptos!R81</f>
        <v>471393682</v>
      </c>
      <c r="T81" s="129"/>
      <c r="U81" s="125"/>
    </row>
    <row r="82" spans="1:21" ht="21">
      <c r="A82" s="23"/>
      <c r="N82" s="126">
        <v>5631</v>
      </c>
      <c r="O82" s="129">
        <f>+Dptos!N82</f>
        <v>644010847</v>
      </c>
      <c r="P82" s="129">
        <f>+Dptos!O82</f>
        <v>88972771</v>
      </c>
      <c r="Q82" s="129">
        <f>+Dptos!P82</f>
        <v>42135134</v>
      </c>
      <c r="R82" s="125">
        <v>5631</v>
      </c>
      <c r="S82" s="129">
        <f>+Dptos!R82</f>
        <v>0</v>
      </c>
      <c r="T82" s="129"/>
      <c r="U82" s="125"/>
    </row>
    <row r="83" spans="1:21" ht="21">
      <c r="A83" s="23"/>
      <c r="N83" s="126">
        <v>23660</v>
      </c>
      <c r="O83" s="129">
        <f>+Dptos!N83</f>
        <v>2648473928</v>
      </c>
      <c r="P83" s="129">
        <f>+Dptos!O83</f>
        <v>351303118</v>
      </c>
      <c r="Q83" s="129">
        <f>+Dptos!P83</f>
        <v>166460792</v>
      </c>
      <c r="R83" s="125">
        <v>23660</v>
      </c>
      <c r="S83" s="129">
        <f>+Dptos!R83</f>
        <v>0</v>
      </c>
      <c r="T83" s="129"/>
      <c r="U83" s="125"/>
    </row>
    <row r="84" spans="1:21" ht="21">
      <c r="A84" s="23"/>
      <c r="N84" s="126">
        <v>88</v>
      </c>
      <c r="O84" s="129">
        <f>+Dptos!N84</f>
        <v>1459201925</v>
      </c>
      <c r="P84" s="129">
        <f>+Dptos!O84</f>
        <v>154037095</v>
      </c>
      <c r="Q84" s="129">
        <f>+Dptos!P84</f>
        <v>72530312</v>
      </c>
      <c r="R84" s="125">
        <v>88</v>
      </c>
      <c r="S84" s="129">
        <f>+Dptos!R84</f>
        <v>116115922</v>
      </c>
      <c r="T84" s="129"/>
      <c r="U84" s="125"/>
    </row>
    <row r="85" spans="1:21" ht="21">
      <c r="A85" s="23"/>
      <c r="N85" s="126">
        <v>47001</v>
      </c>
      <c r="O85" s="129">
        <f>+Dptos!N85</f>
        <v>9135271793</v>
      </c>
      <c r="P85" s="129">
        <f>+Dptos!O85</f>
        <v>1206901994</v>
      </c>
      <c r="Q85" s="129">
        <f>+Dptos!P85</f>
        <v>550724782</v>
      </c>
      <c r="R85" s="125">
        <v>47001</v>
      </c>
      <c r="S85" s="129">
        <f>+Dptos!R85</f>
        <v>0</v>
      </c>
      <c r="T85" s="129"/>
      <c r="U85" s="125"/>
    </row>
    <row r="86" spans="1:21" ht="21">
      <c r="A86" s="23"/>
      <c r="N86" s="126">
        <v>68</v>
      </c>
      <c r="O86" s="129">
        <f>+Dptos!N86</f>
        <v>21600102342</v>
      </c>
      <c r="P86" s="129">
        <f>+Dptos!O86</f>
        <v>2649862653</v>
      </c>
      <c r="Q86" s="129">
        <f>+Dptos!P86</f>
        <v>1254630306</v>
      </c>
      <c r="R86" s="125">
        <v>68</v>
      </c>
      <c r="S86" s="129">
        <f>+Dptos!R86</f>
        <v>1323690225</v>
      </c>
      <c r="T86" s="129"/>
      <c r="U86" s="125"/>
    </row>
    <row r="87" spans="1:21" ht="21">
      <c r="A87" s="23"/>
      <c r="N87" s="126">
        <v>70001</v>
      </c>
      <c r="O87" s="129">
        <f>+Dptos!N87</f>
        <v>6628340715</v>
      </c>
      <c r="P87" s="129">
        <f>+Dptos!O87</f>
        <v>727982546</v>
      </c>
      <c r="Q87" s="129">
        <f>+Dptos!P87</f>
        <v>344360539</v>
      </c>
      <c r="R87" s="125">
        <v>70001</v>
      </c>
      <c r="S87" s="129">
        <f>+Dptos!R87</f>
        <v>0</v>
      </c>
      <c r="T87" s="129"/>
      <c r="U87" s="125"/>
    </row>
    <row r="88" spans="1:21" ht="21">
      <c r="A88" s="23"/>
      <c r="N88" s="126">
        <v>25754</v>
      </c>
      <c r="O88" s="129">
        <f>+Dptos!N88</f>
        <v>8529145158</v>
      </c>
      <c r="P88" s="129">
        <f>+Dptos!O88</f>
        <v>648701094</v>
      </c>
      <c r="Q88" s="129">
        <f>+Dptos!P88</f>
        <v>305875315</v>
      </c>
      <c r="R88" s="125">
        <v>25754</v>
      </c>
      <c r="S88" s="129">
        <f>+Dptos!R88</f>
        <v>0</v>
      </c>
      <c r="T88" s="129"/>
      <c r="U88" s="125"/>
    </row>
    <row r="89" spans="1:21" ht="21">
      <c r="A89" s="23"/>
      <c r="N89" s="126">
        <v>15759</v>
      </c>
      <c r="O89" s="129">
        <f>+Dptos!N89</f>
        <v>2380404194</v>
      </c>
      <c r="P89" s="129">
        <f>+Dptos!O89</f>
        <v>302221751</v>
      </c>
      <c r="Q89" s="129">
        <f>+Dptos!P89</f>
        <v>142499474</v>
      </c>
      <c r="R89" s="125">
        <v>15759</v>
      </c>
      <c r="S89" s="129">
        <f>+Dptos!R89</f>
        <v>0</v>
      </c>
      <c r="T89" s="129"/>
      <c r="U89" s="125"/>
    </row>
    <row r="90" spans="1:21" ht="21">
      <c r="A90" s="23"/>
      <c r="N90" s="126">
        <v>8758</v>
      </c>
      <c r="O90" s="129">
        <f>+Dptos!N90</f>
        <v>7618521492</v>
      </c>
      <c r="P90" s="129">
        <f>+Dptos!O90</f>
        <v>579377503</v>
      </c>
      <c r="Q90" s="129">
        <f>+Dptos!P90</f>
        <v>273451222</v>
      </c>
      <c r="R90" s="125">
        <v>8758</v>
      </c>
      <c r="S90" s="129">
        <f>+Dptos!R90</f>
        <v>0</v>
      </c>
      <c r="T90" s="129"/>
      <c r="U90" s="125"/>
    </row>
    <row r="91" spans="1:21" ht="21">
      <c r="A91" s="23"/>
      <c r="N91" s="126">
        <v>70</v>
      </c>
      <c r="O91" s="129">
        <f>+Dptos!N91</f>
        <v>18821349935</v>
      </c>
      <c r="P91" s="129">
        <f>+Dptos!O91</f>
        <v>2410146594</v>
      </c>
      <c r="Q91" s="129">
        <f>+Dptos!P91</f>
        <v>1138226415</v>
      </c>
      <c r="R91" s="125">
        <v>70</v>
      </c>
      <c r="S91" s="129">
        <f>+Dptos!R91</f>
        <v>222845134</v>
      </c>
      <c r="T91" s="129"/>
      <c r="U91" s="125"/>
    </row>
    <row r="92" spans="1:21" ht="21">
      <c r="A92" s="23"/>
      <c r="N92" s="126">
        <v>73</v>
      </c>
      <c r="O92" s="129">
        <f>+Dptos!N92</f>
        <v>21599307042</v>
      </c>
      <c r="P92" s="129">
        <f>+Dptos!O92</f>
        <v>2736969742</v>
      </c>
      <c r="Q92" s="129">
        <f>+Dptos!P92</f>
        <v>1291319624</v>
      </c>
      <c r="R92" s="125">
        <v>73</v>
      </c>
      <c r="S92" s="129">
        <f>+Dptos!R92</f>
        <v>2109430780</v>
      </c>
      <c r="T92" s="129"/>
      <c r="U92" s="125"/>
    </row>
    <row r="93" spans="1:21" ht="21">
      <c r="A93" s="23"/>
      <c r="N93" s="126">
        <v>76834</v>
      </c>
      <c r="O93" s="129">
        <f>+Dptos!N93</f>
        <v>3199918237</v>
      </c>
      <c r="P93" s="129">
        <f>+Dptos!O93</f>
        <v>397646285</v>
      </c>
      <c r="Q93" s="129">
        <f>+Dptos!P93</f>
        <v>187900095</v>
      </c>
      <c r="R93" s="125">
        <v>76834</v>
      </c>
      <c r="S93" s="129">
        <f>+Dptos!R93</f>
        <v>0</v>
      </c>
      <c r="T93" s="129"/>
      <c r="U93" s="125"/>
    </row>
    <row r="94" spans="1:21" ht="21">
      <c r="A94" s="23"/>
      <c r="N94" s="126">
        <v>52835</v>
      </c>
      <c r="O94" s="129">
        <f>+Dptos!N94</f>
        <v>6269538332</v>
      </c>
      <c r="P94" s="129">
        <f>+Dptos!O94</f>
        <v>560678986</v>
      </c>
      <c r="Q94" s="129">
        <f>+Dptos!P94</f>
        <v>262504832</v>
      </c>
      <c r="R94" s="125">
        <v>52835</v>
      </c>
      <c r="S94" s="129">
        <f>+Dptos!R94</f>
        <v>0</v>
      </c>
      <c r="T94" s="129"/>
      <c r="U94" s="125"/>
    </row>
    <row r="95" spans="1:21" ht="21">
      <c r="A95" s="23"/>
      <c r="N95" s="126">
        <v>15001</v>
      </c>
      <c r="O95" s="129">
        <f>+Dptos!N95</f>
        <v>3402893812</v>
      </c>
      <c r="P95" s="129">
        <f>+Dptos!O95</f>
        <v>378707554</v>
      </c>
      <c r="Q95" s="129">
        <f>+Dptos!P95</f>
        <v>179327294</v>
      </c>
      <c r="R95" s="125">
        <v>15001</v>
      </c>
      <c r="S95" s="129">
        <f>+Dptos!R95</f>
        <v>0</v>
      </c>
      <c r="T95" s="129"/>
      <c r="U95" s="125"/>
    </row>
    <row r="96" spans="1:21" ht="21">
      <c r="A96" s="23"/>
      <c r="N96" s="126">
        <v>5837</v>
      </c>
      <c r="O96" s="129">
        <f>+Dptos!N96</f>
        <v>4120367854</v>
      </c>
      <c r="P96" s="129">
        <f>+Dptos!O96</f>
        <v>456086342</v>
      </c>
      <c r="Q96" s="129">
        <f>+Dptos!P96</f>
        <v>211222604</v>
      </c>
      <c r="R96" s="125">
        <v>5837</v>
      </c>
      <c r="S96" s="129">
        <f>+Dptos!R96</f>
        <v>0</v>
      </c>
      <c r="T96" s="129"/>
      <c r="U96" s="125"/>
    </row>
    <row r="97" spans="1:21" ht="21">
      <c r="A97" s="23"/>
      <c r="N97" s="126">
        <v>44847</v>
      </c>
      <c r="O97" s="129">
        <f>+Dptos!N97</f>
        <v>3072274085</v>
      </c>
      <c r="P97" s="129">
        <f>+Dptos!O97</f>
        <v>111468903</v>
      </c>
      <c r="Q97" s="129">
        <f>+Dptos!P97</f>
        <v>52076345</v>
      </c>
      <c r="R97" s="125">
        <v>44847</v>
      </c>
      <c r="S97" s="129">
        <f>+Dptos!R97</f>
        <v>0</v>
      </c>
      <c r="T97" s="129"/>
      <c r="U97" s="125"/>
    </row>
    <row r="98" spans="1:21" ht="21">
      <c r="A98" s="23"/>
      <c r="N98" s="126">
        <v>76</v>
      </c>
      <c r="O98" s="129">
        <f>+Dptos!N98</f>
        <v>21199230751</v>
      </c>
      <c r="P98" s="129">
        <f>+Dptos!O98</f>
        <v>2503740565</v>
      </c>
      <c r="Q98" s="129">
        <f>+Dptos!P98</f>
        <v>1180348406</v>
      </c>
      <c r="R98" s="125">
        <v>76</v>
      </c>
      <c r="S98" s="129">
        <f>+Dptos!R98</f>
        <v>3199677417</v>
      </c>
      <c r="T98" s="129"/>
      <c r="U98" s="125"/>
    </row>
    <row r="99" spans="1:21" ht="21">
      <c r="A99" s="23"/>
      <c r="N99" s="126">
        <v>20001</v>
      </c>
      <c r="O99" s="129">
        <f>+Dptos!N99</f>
        <v>8806840865</v>
      </c>
      <c r="P99" s="129">
        <f>+Dptos!O99</f>
        <v>970297911</v>
      </c>
      <c r="Q99" s="129">
        <f>+Dptos!P99</f>
        <v>458370285</v>
      </c>
      <c r="R99" s="125">
        <v>20001</v>
      </c>
      <c r="S99" s="129">
        <f>+Dptos!R99</f>
        <v>0</v>
      </c>
      <c r="T99" s="129"/>
      <c r="U99" s="125"/>
    </row>
    <row r="100" spans="1:21" ht="21">
      <c r="A100" s="23"/>
      <c r="N100" s="126">
        <v>97</v>
      </c>
      <c r="O100" s="129">
        <f>+Dptos!N100</f>
        <v>1618039789</v>
      </c>
      <c r="P100" s="129">
        <f>+Dptos!O100</f>
        <v>101106719</v>
      </c>
      <c r="Q100" s="129">
        <f>+Dptos!P100</f>
        <v>46835059</v>
      </c>
      <c r="R100" s="125">
        <v>97</v>
      </c>
      <c r="S100" s="129">
        <f>+Dptos!R100</f>
        <v>6354814</v>
      </c>
      <c r="T100" s="129"/>
      <c r="U100" s="125"/>
    </row>
    <row r="101" spans="1:21" ht="21">
      <c r="A101" s="23"/>
      <c r="N101" s="126">
        <v>99</v>
      </c>
      <c r="O101" s="129">
        <f>+Dptos!N101</f>
        <v>2873376171</v>
      </c>
      <c r="P101" s="129">
        <f>+Dptos!O101</f>
        <v>169418966</v>
      </c>
      <c r="Q101" s="129">
        <f>+Dptos!P101</f>
        <v>78115930</v>
      </c>
      <c r="R101" s="125">
        <v>99</v>
      </c>
      <c r="S101" s="129">
        <f>+Dptos!R101</f>
        <v>19477981</v>
      </c>
      <c r="T101" s="129"/>
      <c r="U101" s="125"/>
    </row>
    <row r="102" spans="1:21" ht="21">
      <c r="A102" s="23"/>
      <c r="N102" s="126">
        <v>50001</v>
      </c>
      <c r="O102" s="129">
        <f>+Dptos!N102</f>
        <v>8160820275</v>
      </c>
      <c r="P102" s="129">
        <f>+Dptos!O102</f>
        <v>1086052144</v>
      </c>
      <c r="Q102" s="129">
        <f>+Dptos!P102</f>
        <v>512858990</v>
      </c>
      <c r="R102" s="125">
        <v>50001</v>
      </c>
      <c r="S102" s="129">
        <f>+Dptos!R102</f>
        <v>0</v>
      </c>
      <c r="T102" s="129"/>
      <c r="U102" s="125"/>
    </row>
    <row r="103" spans="1:21" ht="21">
      <c r="A103" s="23"/>
      <c r="N103" s="126">
        <v>85001</v>
      </c>
      <c r="O103" s="129">
        <f>+Dptos!N103</f>
        <v>3404170773</v>
      </c>
      <c r="P103" s="129">
        <f>+Dptos!O103</f>
        <v>463098255</v>
      </c>
      <c r="Q103" s="129">
        <f>+Dptos!P103</f>
        <v>209697858</v>
      </c>
      <c r="R103" s="125">
        <v>85001</v>
      </c>
      <c r="S103" s="129">
        <f>+Dptos!R103</f>
        <v>0</v>
      </c>
      <c r="T103" s="129"/>
      <c r="U103" s="125"/>
    </row>
    <row r="104" spans="1:21" ht="21">
      <c r="A104" s="23"/>
      <c r="N104" s="126">
        <v>25899</v>
      </c>
      <c r="O104" s="129">
        <f>+Dptos!N104</f>
        <v>1752378656</v>
      </c>
      <c r="P104" s="129">
        <f>+Dptos!O104</f>
        <v>225382953</v>
      </c>
      <c r="Q104" s="129">
        <f>+Dptos!P104</f>
        <v>106341720</v>
      </c>
      <c r="R104" s="125">
        <v>25899</v>
      </c>
      <c r="S104" s="129">
        <f>+Dptos!R104</f>
        <v>0</v>
      </c>
      <c r="T104" s="129"/>
      <c r="U104" s="125"/>
    </row>
    <row r="105" spans="19:21" ht="12.75">
      <c r="S105" s="147">
        <f>SUM(S11:S104)</f>
        <v>25174965359</v>
      </c>
      <c r="U105" s="147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38" activePane="bottomLeft" state="frozen"/>
      <selection pane="topLeft" activeCell="A1" sqref="A1"/>
      <selection pane="bottomLeft" activeCell="F10" sqref="F10:F1051"/>
    </sheetView>
  </sheetViews>
  <sheetFormatPr defaultColWidth="8.421875" defaultRowHeight="12.75"/>
  <cols>
    <col min="1" max="1" width="9.8515625" style="164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156" t="s">
        <v>63</v>
      </c>
      <c r="B1" s="1"/>
      <c r="C1" s="1"/>
      <c r="D1" s="18"/>
      <c r="E1" s="46"/>
    </row>
    <row r="2" spans="1:5" ht="15.75">
      <c r="A2" s="156" t="s">
        <v>77</v>
      </c>
      <c r="B2" s="1"/>
      <c r="C2" s="1"/>
      <c r="D2" s="18"/>
      <c r="E2" s="46"/>
    </row>
    <row r="3" spans="1:5" ht="15.75">
      <c r="A3" s="157"/>
      <c r="B3" s="1"/>
      <c r="C3" s="1"/>
      <c r="D3" s="18"/>
      <c r="E3" s="46"/>
    </row>
    <row r="4" spans="1:6" ht="15.75">
      <c r="A4" s="200" t="s">
        <v>64</v>
      </c>
      <c r="B4" s="200"/>
      <c r="C4" s="200"/>
      <c r="D4" s="200"/>
      <c r="E4" s="200"/>
      <c r="F4" s="200"/>
    </row>
    <row r="5" spans="1:5" ht="15.75">
      <c r="A5" s="158" t="s">
        <v>1108</v>
      </c>
      <c r="B5" s="1"/>
      <c r="C5" s="1"/>
      <c r="D5" s="57"/>
      <c r="E5" s="48"/>
    </row>
    <row r="6" spans="1:5" ht="16.5" thickBot="1">
      <c r="A6" s="159"/>
      <c r="B6" s="16"/>
      <c r="C6" s="16"/>
      <c r="D6" s="57"/>
      <c r="E6" s="48"/>
    </row>
    <row r="7" spans="1:6" ht="49.5" customHeight="1" thickBot="1">
      <c r="A7" s="160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61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62">
        <v>5002</v>
      </c>
      <c r="B9" s="107" t="s">
        <v>4</v>
      </c>
      <c r="C9" s="107" t="s">
        <v>126</v>
      </c>
      <c r="D9" s="107">
        <v>28330414</v>
      </c>
      <c r="E9" s="108"/>
      <c r="F9" s="135">
        <v>0</v>
      </c>
      <c r="G9" s="93"/>
    </row>
    <row r="10" spans="1:7" ht="18">
      <c r="A10" s="162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0</v>
      </c>
      <c r="G10" s="93"/>
    </row>
    <row r="11" spans="1:7" ht="18">
      <c r="A11" s="162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0</v>
      </c>
      <c r="G11" s="93"/>
    </row>
    <row r="12" spans="1:7" ht="18">
      <c r="A12" s="162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0</v>
      </c>
      <c r="G12" s="93"/>
    </row>
    <row r="13" spans="1:7" ht="18">
      <c r="A13" s="162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0</v>
      </c>
      <c r="G13" s="93"/>
    </row>
    <row r="14" spans="1:7" ht="18">
      <c r="A14" s="162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0</v>
      </c>
      <c r="G14" s="93"/>
    </row>
    <row r="15" spans="1:7" ht="18">
      <c r="A15" s="162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0</v>
      </c>
      <c r="G15" s="93"/>
    </row>
    <row r="16" spans="1:7" ht="18">
      <c r="A16" s="162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0</v>
      </c>
      <c r="G16" s="93"/>
    </row>
    <row r="17" spans="1:7" ht="18">
      <c r="A17" s="162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0</v>
      </c>
      <c r="G17" s="93"/>
    </row>
    <row r="18" spans="1:7" ht="18">
      <c r="A18" s="162">
        <v>5042</v>
      </c>
      <c r="B18" s="107" t="s">
        <v>4</v>
      </c>
      <c r="C18" s="107" t="s">
        <v>4</v>
      </c>
      <c r="D18" s="107">
        <v>34564476</v>
      </c>
      <c r="E18" s="108"/>
      <c r="F18" s="135">
        <v>0</v>
      </c>
      <c r="G18" s="93"/>
    </row>
    <row r="19" spans="1:7" ht="18">
      <c r="A19" s="162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0</v>
      </c>
      <c r="G19" s="93"/>
    </row>
    <row r="20" spans="1:7" ht="18">
      <c r="A20" s="162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0</v>
      </c>
      <c r="G20" s="93"/>
    </row>
    <row r="21" spans="1:7" ht="18">
      <c r="A21" s="162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0</v>
      </c>
      <c r="G21" s="93"/>
    </row>
    <row r="22" spans="1:7" ht="18">
      <c r="A22" s="162">
        <v>5059</v>
      </c>
      <c r="B22" s="107" t="s">
        <v>4</v>
      </c>
      <c r="C22" s="107" t="s">
        <v>42</v>
      </c>
      <c r="D22" s="107">
        <v>6620525</v>
      </c>
      <c r="E22" s="108"/>
      <c r="F22" s="135">
        <v>0</v>
      </c>
      <c r="G22" s="93"/>
    </row>
    <row r="23" spans="1:7" ht="18">
      <c r="A23" s="162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0</v>
      </c>
      <c r="G23" s="93"/>
    </row>
    <row r="24" spans="1:7" ht="18">
      <c r="A24" s="162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0</v>
      </c>
      <c r="G24" s="93"/>
    </row>
    <row r="25" spans="1:7" ht="18">
      <c r="A25" s="162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0</v>
      </c>
      <c r="G25" s="93"/>
    </row>
    <row r="26" spans="1:7" ht="18">
      <c r="A26" s="162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0</v>
      </c>
      <c r="G26" s="93"/>
    </row>
    <row r="27" spans="1:7" ht="18">
      <c r="A27" s="162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0</v>
      </c>
      <c r="G27" s="93"/>
    </row>
    <row r="28" spans="1:7" ht="18">
      <c r="A28" s="162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0</v>
      </c>
      <c r="G28" s="93"/>
    </row>
    <row r="29" spans="1:7" ht="18">
      <c r="A29" s="162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0</v>
      </c>
      <c r="G29" s="93"/>
    </row>
    <row r="30" spans="1:7" ht="18">
      <c r="A30" s="162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0</v>
      </c>
      <c r="G30" s="93"/>
    </row>
    <row r="31" spans="1:7" ht="18">
      <c r="A31" s="162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0</v>
      </c>
      <c r="G31" s="93"/>
    </row>
    <row r="32" spans="1:7" ht="18">
      <c r="A32" s="162">
        <v>5129</v>
      </c>
      <c r="B32" s="107" t="s">
        <v>4</v>
      </c>
      <c r="C32" s="107" t="s">
        <v>5</v>
      </c>
      <c r="D32" s="107">
        <v>58140241</v>
      </c>
      <c r="E32" s="108"/>
      <c r="F32" s="135">
        <v>0</v>
      </c>
      <c r="G32" s="93"/>
    </row>
    <row r="33" spans="1:7" ht="18">
      <c r="A33" s="162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0</v>
      </c>
      <c r="G33" s="93"/>
    </row>
    <row r="34" spans="1:7" ht="18">
      <c r="A34" s="162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0</v>
      </c>
      <c r="G34" s="93"/>
    </row>
    <row r="35" spans="1:7" ht="18">
      <c r="A35" s="162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0</v>
      </c>
      <c r="G35" s="93"/>
    </row>
    <row r="36" spans="1:7" ht="18">
      <c r="A36" s="162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0</v>
      </c>
      <c r="G36" s="93"/>
    </row>
    <row r="37" spans="1:7" ht="18">
      <c r="A37" s="162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0</v>
      </c>
      <c r="G37" s="93"/>
    </row>
    <row r="38" spans="1:7" ht="18">
      <c r="A38" s="162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0</v>
      </c>
      <c r="G38" s="93"/>
    </row>
    <row r="39" spans="1:7" ht="18">
      <c r="A39" s="162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0</v>
      </c>
      <c r="G39" s="93"/>
    </row>
    <row r="40" spans="1:7" ht="18">
      <c r="A40" s="162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0</v>
      </c>
      <c r="G40" s="93"/>
    </row>
    <row r="41" spans="1:7" ht="18">
      <c r="A41" s="162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0</v>
      </c>
      <c r="G41" s="93"/>
    </row>
    <row r="42" spans="1:7" ht="18">
      <c r="A42" s="162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0</v>
      </c>
      <c r="G42" s="93"/>
    </row>
    <row r="43" spans="1:7" ht="18">
      <c r="A43" s="162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0</v>
      </c>
      <c r="G43" s="93"/>
    </row>
    <row r="44" spans="1:7" ht="18">
      <c r="A44" s="162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0</v>
      </c>
      <c r="G44" s="93"/>
    </row>
    <row r="45" spans="1:7" ht="18">
      <c r="A45" s="162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0</v>
      </c>
      <c r="G45" s="93"/>
    </row>
    <row r="46" spans="1:7" ht="18">
      <c r="A46" s="162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0</v>
      </c>
      <c r="G46" s="93"/>
    </row>
    <row r="47" spans="1:7" ht="18">
      <c r="A47" s="162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0</v>
      </c>
      <c r="G47" s="93"/>
    </row>
    <row r="48" spans="1:7" ht="18">
      <c r="A48" s="162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0</v>
      </c>
      <c r="G48" s="93"/>
    </row>
    <row r="49" spans="1:7" ht="18">
      <c r="A49" s="162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0</v>
      </c>
      <c r="G49" s="93"/>
    </row>
    <row r="50" spans="1:7" ht="18">
      <c r="A50" s="162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0</v>
      </c>
      <c r="G50" s="93"/>
    </row>
    <row r="51" spans="1:7" ht="18">
      <c r="A51" s="162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0</v>
      </c>
      <c r="G51" s="93"/>
    </row>
    <row r="52" spans="1:7" ht="18">
      <c r="A52" s="162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0</v>
      </c>
      <c r="G52" s="93"/>
    </row>
    <row r="53" spans="1:7" ht="18">
      <c r="A53" s="162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0</v>
      </c>
      <c r="G53" s="93"/>
    </row>
    <row r="54" spans="1:7" ht="18">
      <c r="A54" s="162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0</v>
      </c>
      <c r="G54" s="93"/>
    </row>
    <row r="55" spans="1:7" ht="18">
      <c r="A55" s="162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0</v>
      </c>
      <c r="G55" s="93"/>
    </row>
    <row r="56" spans="1:7" ht="18">
      <c r="A56" s="162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0</v>
      </c>
      <c r="G56" s="93"/>
    </row>
    <row r="57" spans="1:7" ht="18">
      <c r="A57" s="162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0</v>
      </c>
      <c r="G57" s="93"/>
    </row>
    <row r="58" spans="1:7" ht="18">
      <c r="A58" s="162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0</v>
      </c>
      <c r="G58" s="93"/>
    </row>
    <row r="59" spans="1:7" ht="18">
      <c r="A59" s="162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0</v>
      </c>
      <c r="G59" s="93"/>
    </row>
    <row r="60" spans="1:7" ht="18">
      <c r="A60" s="162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0</v>
      </c>
      <c r="G60" s="93"/>
    </row>
    <row r="61" spans="1:7" ht="18">
      <c r="A61" s="162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0</v>
      </c>
      <c r="G61" s="93"/>
    </row>
    <row r="62" spans="1:7" ht="18">
      <c r="A62" s="162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0</v>
      </c>
      <c r="G62" s="93"/>
    </row>
    <row r="63" spans="1:7" ht="18">
      <c r="A63" s="162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0</v>
      </c>
      <c r="G63" s="93"/>
    </row>
    <row r="64" spans="1:7" ht="18">
      <c r="A64" s="162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0</v>
      </c>
      <c r="G64" s="93"/>
    </row>
    <row r="65" spans="1:7" ht="18">
      <c r="A65" s="162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0</v>
      </c>
      <c r="G65" s="93"/>
    </row>
    <row r="66" spans="1:7" ht="18">
      <c r="A66" s="162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0</v>
      </c>
      <c r="G66" s="93"/>
    </row>
    <row r="67" spans="1:7" ht="18">
      <c r="A67" s="162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0</v>
      </c>
      <c r="G67" s="93"/>
    </row>
    <row r="68" spans="1:7" ht="18">
      <c r="A68" s="162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0</v>
      </c>
      <c r="G68" s="93"/>
    </row>
    <row r="69" spans="1:7" ht="18">
      <c r="A69" s="162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0</v>
      </c>
      <c r="G69" s="93"/>
    </row>
    <row r="70" spans="1:7" ht="18">
      <c r="A70" s="162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0</v>
      </c>
      <c r="G70" s="93"/>
    </row>
    <row r="71" spans="1:7" ht="18">
      <c r="A71" s="162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0</v>
      </c>
      <c r="G71" s="93"/>
    </row>
    <row r="72" spans="1:7" ht="18">
      <c r="A72" s="162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0</v>
      </c>
      <c r="G72" s="93"/>
    </row>
    <row r="73" spans="1:7" ht="18">
      <c r="A73" s="162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0</v>
      </c>
      <c r="G73" s="93"/>
    </row>
    <row r="74" spans="1:7" ht="18">
      <c r="A74" s="162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0</v>
      </c>
      <c r="G74" s="93"/>
    </row>
    <row r="75" spans="1:7" ht="18">
      <c r="A75" s="162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0</v>
      </c>
      <c r="G75" s="93"/>
    </row>
    <row r="76" spans="1:7" ht="18">
      <c r="A76" s="162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0</v>
      </c>
      <c r="G76" s="93"/>
    </row>
    <row r="77" spans="1:7" ht="18">
      <c r="A77" s="162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0</v>
      </c>
      <c r="G77" s="93"/>
    </row>
    <row r="78" spans="1:7" ht="18">
      <c r="A78" s="162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0</v>
      </c>
      <c r="G78" s="93"/>
    </row>
    <row r="79" spans="1:7" ht="18">
      <c r="A79" s="162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0</v>
      </c>
      <c r="G79" s="93"/>
    </row>
    <row r="80" spans="1:7" ht="18">
      <c r="A80" s="162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0</v>
      </c>
      <c r="G80" s="93"/>
    </row>
    <row r="81" spans="1:7" ht="18">
      <c r="A81" s="162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0</v>
      </c>
      <c r="G81" s="93"/>
    </row>
    <row r="82" spans="1:7" ht="18">
      <c r="A82" s="162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0</v>
      </c>
      <c r="G82" s="93"/>
    </row>
    <row r="83" spans="1:7" ht="18">
      <c r="A83" s="162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0</v>
      </c>
      <c r="G83" s="93"/>
    </row>
    <row r="84" spans="1:7" ht="18">
      <c r="A84" s="162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0</v>
      </c>
      <c r="G84" s="93"/>
    </row>
    <row r="85" spans="1:7" ht="18">
      <c r="A85" s="162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0</v>
      </c>
      <c r="G85" s="93"/>
    </row>
    <row r="86" spans="1:7" ht="18">
      <c r="A86" s="162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0</v>
      </c>
      <c r="G86" s="93"/>
    </row>
    <row r="87" spans="1:7" ht="18">
      <c r="A87" s="162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0</v>
      </c>
      <c r="G87" s="93"/>
    </row>
    <row r="88" spans="1:7" ht="18">
      <c r="A88" s="162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0</v>
      </c>
      <c r="G88" s="93"/>
    </row>
    <row r="89" spans="1:7" ht="18">
      <c r="A89" s="162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0</v>
      </c>
      <c r="G89" s="93"/>
    </row>
    <row r="90" spans="1:7" ht="18">
      <c r="A90" s="162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0</v>
      </c>
      <c r="G90" s="93"/>
    </row>
    <row r="91" spans="1:7" ht="18">
      <c r="A91" s="162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0</v>
      </c>
      <c r="G91" s="93"/>
    </row>
    <row r="92" spans="1:7" ht="18">
      <c r="A92" s="162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0</v>
      </c>
      <c r="G92" s="93"/>
    </row>
    <row r="93" spans="1:7" ht="18">
      <c r="A93" s="162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0</v>
      </c>
      <c r="G93" s="93"/>
    </row>
    <row r="94" spans="1:7" ht="18">
      <c r="A94" s="162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0</v>
      </c>
      <c r="G94" s="93"/>
    </row>
    <row r="95" spans="1:7" ht="18">
      <c r="A95" s="162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0</v>
      </c>
      <c r="G95" s="93"/>
    </row>
    <row r="96" spans="1:7" ht="18">
      <c r="A96" s="162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0</v>
      </c>
      <c r="G96" s="93"/>
    </row>
    <row r="97" spans="1:7" ht="18">
      <c r="A97" s="162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0</v>
      </c>
      <c r="G97" s="93"/>
    </row>
    <row r="98" spans="1:7" ht="18">
      <c r="A98" s="162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0</v>
      </c>
      <c r="G98" s="93"/>
    </row>
    <row r="99" spans="1:7" ht="18">
      <c r="A99" s="162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0</v>
      </c>
      <c r="G99" s="93"/>
    </row>
    <row r="100" spans="1:7" ht="18">
      <c r="A100" s="162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0</v>
      </c>
      <c r="G100" s="93"/>
    </row>
    <row r="101" spans="1:7" ht="18">
      <c r="A101" s="162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0</v>
      </c>
      <c r="G101" s="93"/>
    </row>
    <row r="102" spans="1:7" ht="18">
      <c r="A102" s="162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0</v>
      </c>
      <c r="G102" s="93"/>
    </row>
    <row r="103" spans="1:7" ht="18">
      <c r="A103" s="162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0</v>
      </c>
      <c r="G103" s="93"/>
    </row>
    <row r="104" spans="1:7" ht="18">
      <c r="A104" s="162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0</v>
      </c>
      <c r="G104" s="93"/>
    </row>
    <row r="105" spans="1:7" ht="18">
      <c r="A105" s="162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0</v>
      </c>
      <c r="G105" s="93"/>
    </row>
    <row r="106" spans="1:7" ht="18">
      <c r="A106" s="162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0</v>
      </c>
      <c r="G106" s="93"/>
    </row>
    <row r="107" spans="1:7" ht="18">
      <c r="A107" s="162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0</v>
      </c>
      <c r="G107" s="93"/>
    </row>
    <row r="108" spans="1:7" ht="18">
      <c r="A108" s="162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0</v>
      </c>
      <c r="G108" s="93"/>
    </row>
    <row r="109" spans="1:7" ht="18">
      <c r="A109" s="162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0</v>
      </c>
      <c r="G109" s="93"/>
    </row>
    <row r="110" spans="1:7" ht="18">
      <c r="A110" s="162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0</v>
      </c>
      <c r="G110" s="93"/>
    </row>
    <row r="111" spans="1:7" ht="18">
      <c r="A111" s="162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0</v>
      </c>
      <c r="G111" s="93"/>
    </row>
    <row r="112" spans="1:7" ht="18">
      <c r="A112" s="162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0</v>
      </c>
      <c r="G112" s="93"/>
    </row>
    <row r="113" spans="1:7" ht="18">
      <c r="A113" s="162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0</v>
      </c>
      <c r="G113" s="93"/>
    </row>
    <row r="114" spans="1:7" ht="18">
      <c r="A114" s="162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0</v>
      </c>
      <c r="G114" s="93"/>
    </row>
    <row r="115" spans="1:7" ht="18">
      <c r="A115" s="162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0</v>
      </c>
      <c r="G115" s="93"/>
    </row>
    <row r="116" spans="1:7" ht="18">
      <c r="A116" s="162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0</v>
      </c>
      <c r="G116" s="93"/>
    </row>
    <row r="117" spans="1:7" ht="18">
      <c r="A117" s="162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0</v>
      </c>
      <c r="G117" s="93"/>
    </row>
    <row r="118" spans="1:7" ht="18">
      <c r="A118" s="162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0</v>
      </c>
      <c r="G118" s="93"/>
    </row>
    <row r="119" spans="1:7" ht="18">
      <c r="A119" s="162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0</v>
      </c>
      <c r="G119" s="93"/>
    </row>
    <row r="120" spans="1:7" ht="18">
      <c r="A120" s="162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0</v>
      </c>
      <c r="G120" s="93"/>
    </row>
    <row r="121" spans="1:7" ht="18">
      <c r="A121" s="162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0</v>
      </c>
      <c r="G121" s="93"/>
    </row>
    <row r="122" spans="1:7" ht="18">
      <c r="A122" s="162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0</v>
      </c>
      <c r="G122" s="93"/>
    </row>
    <row r="123" spans="1:7" ht="18">
      <c r="A123" s="162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0</v>
      </c>
      <c r="G123" s="93"/>
    </row>
    <row r="124" spans="1:7" ht="18">
      <c r="A124" s="162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0</v>
      </c>
      <c r="G124" s="93"/>
    </row>
    <row r="125" spans="1:7" ht="18">
      <c r="A125" s="162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0</v>
      </c>
      <c r="G125" s="93"/>
    </row>
    <row r="126" spans="1:7" ht="18">
      <c r="A126" s="162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0</v>
      </c>
      <c r="G126" s="93"/>
    </row>
    <row r="127" spans="1:7" ht="18">
      <c r="A127" s="162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0</v>
      </c>
      <c r="G127" s="93"/>
    </row>
    <row r="128" spans="1:7" ht="18">
      <c r="A128" s="162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0</v>
      </c>
      <c r="G128" s="93"/>
    </row>
    <row r="129" spans="1:7" ht="18">
      <c r="A129" s="162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0</v>
      </c>
      <c r="G129" s="93"/>
    </row>
    <row r="130" spans="1:7" ht="18">
      <c r="A130" s="162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0</v>
      </c>
      <c r="G130" s="93"/>
    </row>
    <row r="131" spans="1:7" ht="18">
      <c r="A131" s="162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0</v>
      </c>
      <c r="G131" s="93"/>
    </row>
    <row r="132" spans="1:7" ht="18">
      <c r="A132" s="162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0</v>
      </c>
      <c r="G132" s="93"/>
    </row>
    <row r="133" spans="1:7" ht="18">
      <c r="A133" s="162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0</v>
      </c>
      <c r="G133" s="93"/>
    </row>
    <row r="134" spans="1:7" ht="18">
      <c r="A134" s="162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0</v>
      </c>
      <c r="G134" s="93"/>
    </row>
    <row r="135" spans="1:7" ht="18">
      <c r="A135" s="162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0</v>
      </c>
      <c r="G135" s="93"/>
    </row>
    <row r="136" spans="1:7" ht="18">
      <c r="A136" s="162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0</v>
      </c>
      <c r="G136" s="93"/>
    </row>
    <row r="137" spans="1:7" ht="18">
      <c r="A137" s="162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0</v>
      </c>
      <c r="G137" s="93"/>
    </row>
    <row r="138" spans="1:7" ht="18">
      <c r="A138" s="162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0</v>
      </c>
      <c r="G138" s="93"/>
    </row>
    <row r="139" spans="1:7" ht="18">
      <c r="A139" s="162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0</v>
      </c>
      <c r="G139" s="93"/>
    </row>
    <row r="140" spans="1:7" ht="18">
      <c r="A140" s="162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0</v>
      </c>
      <c r="G140" s="93"/>
    </row>
    <row r="141" spans="1:7" ht="18">
      <c r="A141" s="162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0</v>
      </c>
      <c r="G141" s="93"/>
    </row>
    <row r="142" spans="1:7" ht="18">
      <c r="A142" s="162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0</v>
      </c>
      <c r="G142" s="93"/>
    </row>
    <row r="143" spans="1:7" ht="18">
      <c r="A143" s="162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0</v>
      </c>
      <c r="G143" s="93"/>
    </row>
    <row r="144" spans="1:7" ht="18">
      <c r="A144" s="162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0</v>
      </c>
      <c r="G144" s="93"/>
    </row>
    <row r="145" spans="1:7" ht="18">
      <c r="A145" s="162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0</v>
      </c>
      <c r="G145" s="93"/>
    </row>
    <row r="146" spans="1:7" ht="18">
      <c r="A146" s="162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0</v>
      </c>
      <c r="G146" s="93"/>
    </row>
    <row r="147" spans="1:7" ht="18">
      <c r="A147" s="162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0</v>
      </c>
      <c r="G147" s="93"/>
    </row>
    <row r="148" spans="1:7" ht="18">
      <c r="A148" s="162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0</v>
      </c>
      <c r="G148" s="93"/>
    </row>
    <row r="149" spans="1:7" ht="18">
      <c r="A149" s="162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0</v>
      </c>
      <c r="G149" s="93"/>
    </row>
    <row r="150" spans="1:7" ht="18">
      <c r="A150" s="162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0</v>
      </c>
      <c r="G150" s="93"/>
    </row>
    <row r="151" spans="1:7" ht="18">
      <c r="A151" s="162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0</v>
      </c>
      <c r="G151" s="93"/>
    </row>
    <row r="152" spans="1:7" ht="18">
      <c r="A152" s="162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0</v>
      </c>
      <c r="G152" s="93"/>
    </row>
    <row r="153" spans="1:7" ht="18">
      <c r="A153" s="162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0</v>
      </c>
      <c r="G153" s="93"/>
    </row>
    <row r="154" spans="1:7" ht="18">
      <c r="A154" s="162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0</v>
      </c>
      <c r="G154" s="93"/>
    </row>
    <row r="155" spans="1:7" ht="18">
      <c r="A155" s="162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0</v>
      </c>
      <c r="G155" s="93"/>
    </row>
    <row r="156" spans="1:7" ht="18">
      <c r="A156" s="162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0</v>
      </c>
      <c r="G156" s="93"/>
    </row>
    <row r="157" spans="1:7" ht="18">
      <c r="A157" s="162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0</v>
      </c>
      <c r="G157" s="93"/>
    </row>
    <row r="158" spans="1:7" ht="18">
      <c r="A158" s="162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0</v>
      </c>
      <c r="G158" s="93"/>
    </row>
    <row r="159" spans="1:7" ht="18">
      <c r="A159" s="162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0</v>
      </c>
      <c r="G159" s="93"/>
    </row>
    <row r="160" spans="1:7" ht="18">
      <c r="A160" s="162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0</v>
      </c>
      <c r="G160" s="93"/>
    </row>
    <row r="161" spans="1:7" ht="18">
      <c r="A161" s="162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0</v>
      </c>
      <c r="G161" s="93"/>
    </row>
    <row r="162" spans="1:7" ht="18">
      <c r="A162" s="162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0</v>
      </c>
      <c r="G162" s="93"/>
    </row>
    <row r="163" spans="1:7" ht="18">
      <c r="A163" s="162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0</v>
      </c>
      <c r="G163" s="93"/>
    </row>
    <row r="164" spans="1:7" ht="18">
      <c r="A164" s="162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0</v>
      </c>
      <c r="G164" s="93"/>
    </row>
    <row r="165" spans="1:7" ht="18">
      <c r="A165" s="162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0</v>
      </c>
      <c r="G165" s="93"/>
    </row>
    <row r="166" spans="1:7" ht="18">
      <c r="A166" s="162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0</v>
      </c>
      <c r="G166" s="93"/>
    </row>
    <row r="167" spans="1:7" ht="18">
      <c r="A167" s="162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0</v>
      </c>
      <c r="G167" s="93"/>
    </row>
    <row r="168" spans="1:7" ht="18">
      <c r="A168" s="162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0</v>
      </c>
      <c r="G168" s="93"/>
    </row>
    <row r="169" spans="1:7" ht="18">
      <c r="A169" s="162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0</v>
      </c>
      <c r="G169" s="93"/>
    </row>
    <row r="170" spans="1:7" ht="18">
      <c r="A170" s="162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0</v>
      </c>
      <c r="G170" s="93"/>
    </row>
    <row r="171" spans="1:7" ht="18">
      <c r="A171" s="162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0</v>
      </c>
      <c r="G171" s="93"/>
    </row>
    <row r="172" spans="1:7" ht="18">
      <c r="A172" s="162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0</v>
      </c>
      <c r="G172" s="93"/>
    </row>
    <row r="173" spans="1:7" ht="18">
      <c r="A173" s="162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0</v>
      </c>
      <c r="G173" s="93"/>
    </row>
    <row r="174" spans="1:7" ht="18">
      <c r="A174" s="162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0</v>
      </c>
      <c r="G174" s="93"/>
    </row>
    <row r="175" spans="1:7" ht="18">
      <c r="A175" s="162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0</v>
      </c>
      <c r="G175" s="93"/>
    </row>
    <row r="176" spans="1:7" ht="18">
      <c r="A176" s="162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0</v>
      </c>
      <c r="G176" s="93"/>
    </row>
    <row r="177" spans="1:7" ht="18">
      <c r="A177" s="162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0</v>
      </c>
      <c r="G177" s="93"/>
    </row>
    <row r="178" spans="1:7" ht="18">
      <c r="A178" s="162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0</v>
      </c>
      <c r="G178" s="93"/>
    </row>
    <row r="179" spans="1:7" ht="18">
      <c r="A179" s="162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0</v>
      </c>
      <c r="G179" s="93"/>
    </row>
    <row r="180" spans="1:7" ht="18">
      <c r="A180" s="162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0</v>
      </c>
      <c r="G180" s="93"/>
    </row>
    <row r="181" spans="1:7" ht="18">
      <c r="A181" s="162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0</v>
      </c>
      <c r="G181" s="93"/>
    </row>
    <row r="182" spans="1:7" ht="18">
      <c r="A182" s="162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0</v>
      </c>
      <c r="G182" s="93"/>
    </row>
    <row r="183" spans="1:7" ht="18">
      <c r="A183" s="162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0</v>
      </c>
      <c r="G183" s="93"/>
    </row>
    <row r="184" spans="1:7" ht="18">
      <c r="A184" s="162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0</v>
      </c>
      <c r="G184" s="93"/>
    </row>
    <row r="185" spans="1:7" ht="18">
      <c r="A185" s="162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0</v>
      </c>
      <c r="G185" s="93"/>
    </row>
    <row r="186" spans="1:7" ht="18">
      <c r="A186" s="162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0</v>
      </c>
      <c r="G186" s="93"/>
    </row>
    <row r="187" spans="1:7" ht="18">
      <c r="A187" s="162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0</v>
      </c>
      <c r="G187" s="93"/>
    </row>
    <row r="188" spans="1:7" ht="18">
      <c r="A188" s="162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0</v>
      </c>
      <c r="G188" s="93"/>
    </row>
    <row r="189" spans="1:7" ht="18">
      <c r="A189" s="162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0</v>
      </c>
      <c r="G189" s="93"/>
    </row>
    <row r="190" spans="1:7" ht="18">
      <c r="A190" s="162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0</v>
      </c>
      <c r="G190" s="93"/>
    </row>
    <row r="191" spans="1:7" ht="18">
      <c r="A191" s="162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0</v>
      </c>
      <c r="G191" s="93"/>
    </row>
    <row r="192" spans="1:7" ht="18">
      <c r="A192" s="162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0</v>
      </c>
      <c r="G192" s="93"/>
    </row>
    <row r="193" spans="1:7" ht="18">
      <c r="A193" s="162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0</v>
      </c>
      <c r="G193" s="93"/>
    </row>
    <row r="194" spans="1:7" ht="18">
      <c r="A194" s="162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0</v>
      </c>
      <c r="G194" s="93"/>
    </row>
    <row r="195" spans="1:7" ht="18">
      <c r="A195" s="162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0</v>
      </c>
      <c r="G195" s="93"/>
    </row>
    <row r="196" spans="1:7" ht="18">
      <c r="A196" s="162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0</v>
      </c>
      <c r="G196" s="93"/>
    </row>
    <row r="197" spans="1:7" ht="18">
      <c r="A197" s="162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0</v>
      </c>
      <c r="G197" s="93"/>
    </row>
    <row r="198" spans="1:7" ht="18">
      <c r="A198" s="162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0</v>
      </c>
      <c r="G198" s="93"/>
    </row>
    <row r="199" spans="1:7" ht="18">
      <c r="A199" s="162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0</v>
      </c>
      <c r="G199" s="93"/>
    </row>
    <row r="200" spans="1:7" ht="18">
      <c r="A200" s="162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0</v>
      </c>
      <c r="G200" s="93"/>
    </row>
    <row r="201" spans="1:7" ht="18">
      <c r="A201" s="162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0</v>
      </c>
      <c r="G201" s="93"/>
    </row>
    <row r="202" spans="1:7" ht="18">
      <c r="A202" s="162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0</v>
      </c>
      <c r="G202" s="93"/>
    </row>
    <row r="203" spans="1:7" ht="18">
      <c r="A203" s="162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0</v>
      </c>
      <c r="G203" s="93"/>
    </row>
    <row r="204" spans="1:7" ht="18">
      <c r="A204" s="162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0</v>
      </c>
      <c r="G204" s="93"/>
    </row>
    <row r="205" spans="1:7" ht="18">
      <c r="A205" s="162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0</v>
      </c>
      <c r="G205" s="93"/>
    </row>
    <row r="206" spans="1:7" ht="18">
      <c r="A206" s="162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0</v>
      </c>
      <c r="G206" s="93"/>
    </row>
    <row r="207" spans="1:7" ht="18">
      <c r="A207" s="162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0</v>
      </c>
      <c r="G207" s="93"/>
    </row>
    <row r="208" spans="1:7" ht="18">
      <c r="A208" s="162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0</v>
      </c>
      <c r="G208" s="93"/>
    </row>
    <row r="209" spans="1:7" ht="18">
      <c r="A209" s="162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0</v>
      </c>
      <c r="G209" s="93"/>
    </row>
    <row r="210" spans="1:7" ht="18">
      <c r="A210" s="162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0</v>
      </c>
      <c r="G210" s="93"/>
    </row>
    <row r="211" spans="1:7" ht="18">
      <c r="A211" s="162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0</v>
      </c>
      <c r="G211" s="93"/>
    </row>
    <row r="212" spans="1:7" ht="18">
      <c r="A212" s="162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0</v>
      </c>
      <c r="G212" s="93"/>
    </row>
    <row r="213" spans="1:7" ht="18">
      <c r="A213" s="162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0</v>
      </c>
      <c r="G213" s="93"/>
    </row>
    <row r="214" spans="1:7" ht="18">
      <c r="A214" s="162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0</v>
      </c>
      <c r="G214" s="93"/>
    </row>
    <row r="215" spans="1:7" ht="18">
      <c r="A215" s="162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0</v>
      </c>
      <c r="G215" s="93"/>
    </row>
    <row r="216" spans="1:7" ht="18">
      <c r="A216" s="162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0</v>
      </c>
      <c r="G216" s="93"/>
    </row>
    <row r="217" spans="1:7" ht="18">
      <c r="A217" s="162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0</v>
      </c>
      <c r="G217" s="93"/>
    </row>
    <row r="218" spans="1:7" ht="18">
      <c r="A218" s="162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0</v>
      </c>
      <c r="G218" s="93"/>
    </row>
    <row r="219" spans="1:7" ht="18">
      <c r="A219" s="162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0</v>
      </c>
      <c r="G219" s="93"/>
    </row>
    <row r="220" spans="1:7" ht="18">
      <c r="A220" s="162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0</v>
      </c>
      <c r="G220" s="93"/>
    </row>
    <row r="221" spans="1:7" ht="18">
      <c r="A221" s="162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0</v>
      </c>
      <c r="G221" s="93"/>
    </row>
    <row r="222" spans="1:7" ht="18">
      <c r="A222" s="162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0</v>
      </c>
      <c r="G222" s="93"/>
    </row>
    <row r="223" spans="1:7" ht="18">
      <c r="A223" s="162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0</v>
      </c>
      <c r="G223" s="93"/>
    </row>
    <row r="224" spans="1:7" ht="18">
      <c r="A224" s="162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0</v>
      </c>
      <c r="G224" s="93"/>
    </row>
    <row r="225" spans="1:7" ht="18">
      <c r="A225" s="162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0</v>
      </c>
      <c r="G225" s="93"/>
    </row>
    <row r="226" spans="1:7" ht="18">
      <c r="A226" s="162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0</v>
      </c>
      <c r="G226" s="93"/>
    </row>
    <row r="227" spans="1:7" ht="18">
      <c r="A227" s="162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0</v>
      </c>
      <c r="G227" s="93"/>
    </row>
    <row r="228" spans="1:7" ht="18">
      <c r="A228" s="162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0</v>
      </c>
      <c r="G228" s="93"/>
    </row>
    <row r="229" spans="1:7" ht="18">
      <c r="A229" s="162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0</v>
      </c>
      <c r="G229" s="93"/>
    </row>
    <row r="230" spans="1:7" ht="18">
      <c r="A230" s="162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0</v>
      </c>
      <c r="G230" s="93"/>
    </row>
    <row r="231" spans="1:7" ht="18">
      <c r="A231" s="162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0</v>
      </c>
      <c r="G231" s="93"/>
    </row>
    <row r="232" spans="1:7" ht="18">
      <c r="A232" s="162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0</v>
      </c>
      <c r="G232" s="93"/>
    </row>
    <row r="233" spans="1:7" ht="18">
      <c r="A233" s="162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0</v>
      </c>
      <c r="G233" s="93"/>
    </row>
    <row r="234" spans="1:7" ht="18">
      <c r="A234" s="162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0</v>
      </c>
      <c r="G234" s="93"/>
    </row>
    <row r="235" spans="1:7" ht="18">
      <c r="A235" s="162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0</v>
      </c>
      <c r="G235" s="93"/>
    </row>
    <row r="236" spans="1:7" ht="18">
      <c r="A236" s="162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0</v>
      </c>
      <c r="G236" s="93"/>
    </row>
    <row r="237" spans="1:7" ht="18">
      <c r="A237" s="162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0</v>
      </c>
      <c r="G237" s="93"/>
    </row>
    <row r="238" spans="1:7" ht="18">
      <c r="A238" s="162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0</v>
      </c>
      <c r="G238" s="93"/>
    </row>
    <row r="239" spans="1:7" ht="18">
      <c r="A239" s="162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0</v>
      </c>
      <c r="G239" s="93"/>
    </row>
    <row r="240" spans="1:7" ht="18">
      <c r="A240" s="162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0</v>
      </c>
      <c r="G240" s="93"/>
    </row>
    <row r="241" spans="1:7" ht="18">
      <c r="A241" s="162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0</v>
      </c>
      <c r="G241" s="93"/>
    </row>
    <row r="242" spans="1:7" ht="18">
      <c r="A242" s="162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0</v>
      </c>
      <c r="G242" s="93"/>
    </row>
    <row r="243" spans="1:7" ht="18">
      <c r="A243" s="162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0</v>
      </c>
      <c r="G243" s="93"/>
    </row>
    <row r="244" spans="1:7" ht="18">
      <c r="A244" s="162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0</v>
      </c>
      <c r="G244" s="93"/>
    </row>
    <row r="245" spans="1:7" ht="18">
      <c r="A245" s="162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0</v>
      </c>
      <c r="G245" s="93"/>
    </row>
    <row r="246" spans="1:7" ht="18">
      <c r="A246" s="162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0</v>
      </c>
      <c r="G246" s="93"/>
    </row>
    <row r="247" spans="1:7" ht="18">
      <c r="A247" s="162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0</v>
      </c>
      <c r="G247" s="93"/>
    </row>
    <row r="248" spans="1:7" ht="18">
      <c r="A248" s="162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0</v>
      </c>
      <c r="G248" s="93"/>
    </row>
    <row r="249" spans="1:7" ht="18">
      <c r="A249" s="162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0</v>
      </c>
      <c r="G249" s="93"/>
    </row>
    <row r="250" spans="1:7" ht="18">
      <c r="A250" s="162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0</v>
      </c>
      <c r="G250" s="93"/>
    </row>
    <row r="251" spans="1:7" ht="18">
      <c r="A251" s="162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0</v>
      </c>
      <c r="G251" s="93"/>
    </row>
    <row r="252" spans="1:7" ht="18">
      <c r="A252" s="162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0</v>
      </c>
      <c r="G252" s="93"/>
    </row>
    <row r="253" spans="1:7" ht="18">
      <c r="A253" s="162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0</v>
      </c>
      <c r="G253" s="93"/>
    </row>
    <row r="254" spans="1:7" ht="18">
      <c r="A254" s="162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0</v>
      </c>
      <c r="G254" s="93"/>
    </row>
    <row r="255" spans="1:7" ht="18">
      <c r="A255" s="162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0</v>
      </c>
      <c r="G255" s="93"/>
    </row>
    <row r="256" spans="1:7" ht="18">
      <c r="A256" s="162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0</v>
      </c>
      <c r="G256" s="93"/>
    </row>
    <row r="257" spans="1:7" ht="18">
      <c r="A257" s="162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0</v>
      </c>
      <c r="G257" s="93"/>
    </row>
    <row r="258" spans="1:7" ht="18">
      <c r="A258" s="162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0</v>
      </c>
      <c r="G258" s="93"/>
    </row>
    <row r="259" spans="1:7" ht="18">
      <c r="A259" s="162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0</v>
      </c>
      <c r="G259" s="93"/>
    </row>
    <row r="260" spans="1:7" ht="18">
      <c r="A260" s="162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0</v>
      </c>
      <c r="G260" s="93"/>
    </row>
    <row r="261" spans="1:7" ht="18">
      <c r="A261" s="162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0</v>
      </c>
      <c r="G261" s="93"/>
    </row>
    <row r="262" spans="1:7" ht="18">
      <c r="A262" s="162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0</v>
      </c>
      <c r="G262" s="93"/>
    </row>
    <row r="263" spans="1:7" ht="18">
      <c r="A263" s="162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0</v>
      </c>
      <c r="G263" s="93"/>
    </row>
    <row r="264" spans="1:7" ht="18">
      <c r="A264" s="162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0</v>
      </c>
      <c r="G264" s="93"/>
    </row>
    <row r="265" spans="1:7" ht="18">
      <c r="A265" s="162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0</v>
      </c>
      <c r="G265" s="93"/>
    </row>
    <row r="266" spans="1:7" ht="18">
      <c r="A266" s="162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0</v>
      </c>
      <c r="G266" s="93"/>
    </row>
    <row r="267" spans="1:7" ht="18">
      <c r="A267" s="162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0</v>
      </c>
      <c r="G267" s="93"/>
    </row>
    <row r="268" spans="1:7" ht="18">
      <c r="A268" s="162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0</v>
      </c>
      <c r="G268" s="93"/>
    </row>
    <row r="269" spans="1:7" ht="18">
      <c r="A269" s="162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0</v>
      </c>
      <c r="G269" s="93"/>
    </row>
    <row r="270" spans="1:7" ht="18">
      <c r="A270" s="162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0</v>
      </c>
      <c r="G270" s="93"/>
    </row>
    <row r="271" spans="1:7" ht="18">
      <c r="A271" s="162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0</v>
      </c>
      <c r="G271" s="93"/>
    </row>
    <row r="272" spans="1:7" ht="18">
      <c r="A272" s="162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0</v>
      </c>
      <c r="G272" s="93"/>
    </row>
    <row r="273" spans="1:7" ht="18">
      <c r="A273" s="162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0</v>
      </c>
      <c r="G273" s="93"/>
    </row>
    <row r="274" spans="1:7" ht="18">
      <c r="A274" s="162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0</v>
      </c>
      <c r="G274" s="93"/>
    </row>
    <row r="275" spans="1:7" ht="18">
      <c r="A275" s="162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0</v>
      </c>
      <c r="G275" s="93"/>
    </row>
    <row r="276" spans="1:7" ht="18">
      <c r="A276" s="162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0</v>
      </c>
      <c r="G276" s="93"/>
    </row>
    <row r="277" spans="1:7" ht="18">
      <c r="A277" s="162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0</v>
      </c>
      <c r="G277" s="93"/>
    </row>
    <row r="278" spans="1:7" ht="18">
      <c r="A278" s="162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0</v>
      </c>
      <c r="G278" s="93"/>
    </row>
    <row r="279" spans="1:7" ht="18">
      <c r="A279" s="162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0</v>
      </c>
      <c r="G279" s="93"/>
    </row>
    <row r="280" spans="1:7" ht="18">
      <c r="A280" s="162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0</v>
      </c>
      <c r="G280" s="93"/>
    </row>
    <row r="281" spans="1:7" ht="18">
      <c r="A281" s="162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0</v>
      </c>
      <c r="G281" s="93"/>
    </row>
    <row r="282" spans="1:7" ht="18">
      <c r="A282" s="162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0</v>
      </c>
      <c r="G282" s="93"/>
    </row>
    <row r="283" spans="1:7" ht="18">
      <c r="A283" s="162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0</v>
      </c>
      <c r="G283" s="93"/>
    </row>
    <row r="284" spans="1:7" ht="18">
      <c r="A284" s="162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0</v>
      </c>
      <c r="G284" s="93"/>
    </row>
    <row r="285" spans="1:7" ht="18">
      <c r="A285" s="162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0</v>
      </c>
      <c r="G285" s="93"/>
    </row>
    <row r="286" spans="1:7" ht="18">
      <c r="A286" s="162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0</v>
      </c>
      <c r="G286" s="93"/>
    </row>
    <row r="287" spans="1:7" ht="18">
      <c r="A287" s="162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0</v>
      </c>
      <c r="G287" s="93"/>
    </row>
    <row r="288" spans="1:7" ht="18">
      <c r="A288" s="162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0</v>
      </c>
      <c r="G288" s="93"/>
    </row>
    <row r="289" spans="1:7" ht="18">
      <c r="A289" s="162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0</v>
      </c>
      <c r="G289" s="93"/>
    </row>
    <row r="290" spans="1:7" ht="18">
      <c r="A290" s="162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0</v>
      </c>
      <c r="G290" s="93"/>
    </row>
    <row r="291" spans="1:7" ht="18">
      <c r="A291" s="162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0</v>
      </c>
      <c r="G291" s="93"/>
    </row>
    <row r="292" spans="1:7" ht="18">
      <c r="A292" s="162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0</v>
      </c>
      <c r="G292" s="93"/>
    </row>
    <row r="293" spans="1:7" ht="18">
      <c r="A293" s="162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0</v>
      </c>
      <c r="G293" s="93"/>
    </row>
    <row r="294" spans="1:7" ht="18">
      <c r="A294" s="162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0</v>
      </c>
      <c r="G294" s="93"/>
    </row>
    <row r="295" spans="1:7" ht="18">
      <c r="A295" s="162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0</v>
      </c>
      <c r="G295" s="93"/>
    </row>
    <row r="296" spans="1:7" ht="18">
      <c r="A296" s="162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0</v>
      </c>
      <c r="G296" s="93"/>
    </row>
    <row r="297" spans="1:7" ht="18">
      <c r="A297" s="162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0</v>
      </c>
      <c r="G297" s="93"/>
    </row>
    <row r="298" spans="1:7" ht="18">
      <c r="A298" s="162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0</v>
      </c>
      <c r="G298" s="93"/>
    </row>
    <row r="299" spans="1:7" ht="18">
      <c r="A299" s="162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0</v>
      </c>
      <c r="G299" s="93"/>
    </row>
    <row r="300" spans="1:7" ht="18">
      <c r="A300" s="162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0</v>
      </c>
      <c r="G300" s="93"/>
    </row>
    <row r="301" spans="1:7" ht="18">
      <c r="A301" s="162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0</v>
      </c>
      <c r="G301" s="93"/>
    </row>
    <row r="302" spans="1:7" ht="18">
      <c r="A302" s="162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0</v>
      </c>
      <c r="G302" s="93"/>
    </row>
    <row r="303" spans="1:7" ht="18">
      <c r="A303" s="162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0</v>
      </c>
      <c r="G303" s="93"/>
    </row>
    <row r="304" spans="1:7" ht="18">
      <c r="A304" s="162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0</v>
      </c>
      <c r="G304" s="93"/>
    </row>
    <row r="305" spans="1:7" ht="18">
      <c r="A305" s="162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0</v>
      </c>
      <c r="G305" s="93"/>
    </row>
    <row r="306" spans="1:7" ht="18">
      <c r="A306" s="162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0</v>
      </c>
      <c r="G306" s="93"/>
    </row>
    <row r="307" spans="1:7" ht="18">
      <c r="A307" s="162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0</v>
      </c>
      <c r="G307" s="93"/>
    </row>
    <row r="308" spans="1:7" ht="18">
      <c r="A308" s="162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0</v>
      </c>
      <c r="G308" s="93"/>
    </row>
    <row r="309" spans="1:7" ht="18">
      <c r="A309" s="162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0</v>
      </c>
      <c r="G309" s="93"/>
    </row>
    <row r="310" spans="1:7" ht="18">
      <c r="A310" s="162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0</v>
      </c>
      <c r="G310" s="93"/>
    </row>
    <row r="311" spans="1:7" ht="18">
      <c r="A311" s="162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0</v>
      </c>
      <c r="G311" s="93"/>
    </row>
    <row r="312" spans="1:7" ht="18">
      <c r="A312" s="162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0</v>
      </c>
      <c r="G312" s="93"/>
    </row>
    <row r="313" spans="1:7" ht="18">
      <c r="A313" s="162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0</v>
      </c>
      <c r="G313" s="93"/>
    </row>
    <row r="314" spans="1:7" ht="18">
      <c r="A314" s="162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0</v>
      </c>
      <c r="G314" s="93"/>
    </row>
    <row r="315" spans="1:7" ht="18">
      <c r="A315" s="162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0</v>
      </c>
      <c r="G315" s="93"/>
    </row>
    <row r="316" spans="1:7" ht="18">
      <c r="A316" s="162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0</v>
      </c>
      <c r="G316" s="93"/>
    </row>
    <row r="317" spans="1:7" ht="18">
      <c r="A317" s="162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0</v>
      </c>
      <c r="G317" s="93"/>
    </row>
    <row r="318" spans="1:7" ht="18">
      <c r="A318" s="162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0</v>
      </c>
      <c r="G318" s="93"/>
    </row>
    <row r="319" spans="1:7" ht="18">
      <c r="A319" s="162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0</v>
      </c>
      <c r="G319" s="93"/>
    </row>
    <row r="320" spans="1:7" ht="18">
      <c r="A320" s="162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0</v>
      </c>
      <c r="G320" s="93"/>
    </row>
    <row r="321" spans="1:7" ht="18">
      <c r="A321" s="162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0</v>
      </c>
      <c r="G321" s="93"/>
    </row>
    <row r="322" spans="1:7" ht="18">
      <c r="A322" s="162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0</v>
      </c>
      <c r="G322" s="93"/>
    </row>
    <row r="323" spans="1:7" ht="18">
      <c r="A323" s="162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0</v>
      </c>
      <c r="G323" s="93"/>
    </row>
    <row r="324" spans="1:7" ht="18">
      <c r="A324" s="162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0</v>
      </c>
      <c r="G324" s="93"/>
    </row>
    <row r="325" spans="1:7" ht="18">
      <c r="A325" s="162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0</v>
      </c>
      <c r="G325" s="93"/>
    </row>
    <row r="326" spans="1:7" ht="18">
      <c r="A326" s="162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0</v>
      </c>
      <c r="G326" s="93"/>
    </row>
    <row r="327" spans="1:7" ht="18">
      <c r="A327" s="162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0</v>
      </c>
      <c r="G327" s="93"/>
    </row>
    <row r="328" spans="1:7" ht="18">
      <c r="A328" s="162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0</v>
      </c>
      <c r="G328" s="93"/>
    </row>
    <row r="329" spans="1:7" ht="18">
      <c r="A329" s="162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0</v>
      </c>
      <c r="G329" s="93"/>
    </row>
    <row r="330" spans="1:7" ht="18">
      <c r="A330" s="162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0</v>
      </c>
      <c r="G330" s="93"/>
    </row>
    <row r="331" spans="1:7" ht="18">
      <c r="A331" s="162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0</v>
      </c>
      <c r="G331" s="93"/>
    </row>
    <row r="332" spans="1:7" ht="18">
      <c r="A332" s="162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0</v>
      </c>
      <c r="G332" s="93"/>
    </row>
    <row r="333" spans="1:7" ht="18">
      <c r="A333" s="162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0</v>
      </c>
      <c r="G333" s="93"/>
    </row>
    <row r="334" spans="1:7" ht="18">
      <c r="A334" s="162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0</v>
      </c>
      <c r="G334" s="93"/>
    </row>
    <row r="335" spans="1:7" ht="18">
      <c r="A335" s="162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0</v>
      </c>
      <c r="G335" s="93"/>
    </row>
    <row r="336" spans="1:7" ht="18">
      <c r="A336" s="162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0</v>
      </c>
      <c r="G336" s="93"/>
    </row>
    <row r="337" spans="1:7" ht="18">
      <c r="A337" s="162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0</v>
      </c>
      <c r="G337" s="93"/>
    </row>
    <row r="338" spans="1:7" ht="18">
      <c r="A338" s="162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0</v>
      </c>
      <c r="G338" s="93"/>
    </row>
    <row r="339" spans="1:7" ht="18">
      <c r="A339" s="162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0</v>
      </c>
      <c r="G339" s="93"/>
    </row>
    <row r="340" spans="1:7" ht="18">
      <c r="A340" s="162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0</v>
      </c>
      <c r="G340" s="93"/>
    </row>
    <row r="341" spans="1:7" ht="18">
      <c r="A341" s="162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0</v>
      </c>
      <c r="G341" s="93"/>
    </row>
    <row r="342" spans="1:7" ht="18">
      <c r="A342" s="162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0</v>
      </c>
      <c r="G342" s="93"/>
    </row>
    <row r="343" spans="1:7" ht="18">
      <c r="A343" s="162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0</v>
      </c>
      <c r="G343" s="93"/>
    </row>
    <row r="344" spans="1:7" ht="18">
      <c r="A344" s="162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0</v>
      </c>
      <c r="G344" s="93"/>
    </row>
    <row r="345" spans="1:7" ht="18">
      <c r="A345" s="162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0</v>
      </c>
      <c r="G345" s="93"/>
    </row>
    <row r="346" spans="1:7" ht="18">
      <c r="A346" s="162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0</v>
      </c>
      <c r="G346" s="93"/>
    </row>
    <row r="347" spans="1:7" ht="18">
      <c r="A347" s="162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0</v>
      </c>
      <c r="G347" s="93"/>
    </row>
    <row r="348" spans="1:7" ht="18">
      <c r="A348" s="162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0</v>
      </c>
      <c r="G348" s="93"/>
    </row>
    <row r="349" spans="1:7" ht="18">
      <c r="A349" s="162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0</v>
      </c>
      <c r="G349" s="93"/>
    </row>
    <row r="350" spans="1:7" ht="18">
      <c r="A350" s="162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0</v>
      </c>
      <c r="G350" s="93"/>
    </row>
    <row r="351" spans="1:7" ht="18">
      <c r="A351" s="162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0</v>
      </c>
      <c r="G351" s="93"/>
    </row>
    <row r="352" spans="1:7" ht="18">
      <c r="A352" s="162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0</v>
      </c>
      <c r="G352" s="93"/>
    </row>
    <row r="353" spans="1:7" ht="18">
      <c r="A353" s="162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0</v>
      </c>
      <c r="G353" s="93"/>
    </row>
    <row r="354" spans="1:7" ht="18">
      <c r="A354" s="162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0</v>
      </c>
      <c r="G354" s="93"/>
    </row>
    <row r="355" spans="1:7" ht="18">
      <c r="A355" s="162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0</v>
      </c>
      <c r="G355" s="93"/>
    </row>
    <row r="356" spans="1:7" ht="18">
      <c r="A356" s="162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0</v>
      </c>
      <c r="G356" s="93"/>
    </row>
    <row r="357" spans="1:7" ht="18">
      <c r="A357" s="162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0</v>
      </c>
      <c r="G357" s="93"/>
    </row>
    <row r="358" spans="1:7" ht="18">
      <c r="A358" s="162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0</v>
      </c>
      <c r="G358" s="93"/>
    </row>
    <row r="359" spans="1:7" ht="18">
      <c r="A359" s="162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0</v>
      </c>
      <c r="G359" s="93"/>
    </row>
    <row r="360" spans="1:7" ht="18">
      <c r="A360" s="162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0</v>
      </c>
      <c r="G360" s="93"/>
    </row>
    <row r="361" spans="1:7" ht="18">
      <c r="A361" s="162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0</v>
      </c>
      <c r="G361" s="93"/>
    </row>
    <row r="362" spans="1:7" ht="18">
      <c r="A362" s="162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0</v>
      </c>
      <c r="G362" s="93"/>
    </row>
    <row r="363" spans="1:7" ht="18">
      <c r="A363" s="162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0</v>
      </c>
      <c r="G363" s="93"/>
    </row>
    <row r="364" spans="1:7" ht="18">
      <c r="A364" s="162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0</v>
      </c>
      <c r="G364" s="93"/>
    </row>
    <row r="365" spans="1:7" ht="18">
      <c r="A365" s="162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0</v>
      </c>
      <c r="G365" s="93"/>
    </row>
    <row r="366" spans="1:7" ht="18">
      <c r="A366" s="162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0</v>
      </c>
      <c r="G366" s="93"/>
    </row>
    <row r="367" spans="1:7" ht="18">
      <c r="A367" s="162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0</v>
      </c>
      <c r="G367" s="93"/>
    </row>
    <row r="368" spans="1:7" ht="18">
      <c r="A368" s="162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0</v>
      </c>
      <c r="G368" s="93"/>
    </row>
    <row r="369" spans="1:7" ht="18">
      <c r="A369" s="162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0</v>
      </c>
      <c r="G369" s="93"/>
    </row>
    <row r="370" spans="1:7" ht="18">
      <c r="A370" s="162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0</v>
      </c>
      <c r="G370" s="93"/>
    </row>
    <row r="371" spans="1:7" ht="18">
      <c r="A371" s="162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0</v>
      </c>
      <c r="G371" s="93"/>
    </row>
    <row r="372" spans="1:7" ht="18">
      <c r="A372" s="162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0</v>
      </c>
      <c r="G372" s="93"/>
    </row>
    <row r="373" spans="1:7" ht="18">
      <c r="A373" s="162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0</v>
      </c>
      <c r="G373" s="93"/>
    </row>
    <row r="374" spans="1:7" ht="18">
      <c r="A374" s="162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0</v>
      </c>
      <c r="G374" s="93"/>
    </row>
    <row r="375" spans="1:7" ht="18">
      <c r="A375" s="162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0</v>
      </c>
      <c r="G375" s="93"/>
    </row>
    <row r="376" spans="1:7" ht="18">
      <c r="A376" s="162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0</v>
      </c>
      <c r="G376" s="93"/>
    </row>
    <row r="377" spans="1:7" ht="18">
      <c r="A377" s="162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0</v>
      </c>
      <c r="G377" s="93"/>
    </row>
    <row r="378" spans="1:7" ht="18">
      <c r="A378" s="162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0</v>
      </c>
      <c r="G378" s="93"/>
    </row>
    <row r="379" spans="1:7" ht="18">
      <c r="A379" s="162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0</v>
      </c>
      <c r="G379" s="93"/>
    </row>
    <row r="380" spans="1:7" ht="18">
      <c r="A380" s="162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0</v>
      </c>
      <c r="G380" s="93"/>
    </row>
    <row r="381" spans="1:7" ht="18">
      <c r="A381" s="162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0</v>
      </c>
      <c r="G381" s="93"/>
    </row>
    <row r="382" spans="1:7" ht="18">
      <c r="A382" s="162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0</v>
      </c>
      <c r="G382" s="93"/>
    </row>
    <row r="383" spans="1:7" ht="18">
      <c r="A383" s="162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0</v>
      </c>
      <c r="G383" s="93"/>
    </row>
    <row r="384" spans="1:7" ht="18">
      <c r="A384" s="162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0</v>
      </c>
      <c r="G384" s="93"/>
    </row>
    <row r="385" spans="1:7" ht="18">
      <c r="A385" s="162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0</v>
      </c>
      <c r="G385" s="93"/>
    </row>
    <row r="386" spans="1:7" ht="18">
      <c r="A386" s="162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0</v>
      </c>
      <c r="G386" s="93"/>
    </row>
    <row r="387" spans="1:7" ht="18">
      <c r="A387" s="162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0</v>
      </c>
      <c r="G387" s="93"/>
    </row>
    <row r="388" spans="1:7" ht="18">
      <c r="A388" s="162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0</v>
      </c>
      <c r="G388" s="93"/>
    </row>
    <row r="389" spans="1:7" ht="18">
      <c r="A389" s="162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0</v>
      </c>
      <c r="G389" s="93"/>
    </row>
    <row r="390" spans="1:7" ht="18">
      <c r="A390" s="162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0</v>
      </c>
      <c r="G390" s="93"/>
    </row>
    <row r="391" spans="1:7" ht="18">
      <c r="A391" s="162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0</v>
      </c>
      <c r="G391" s="93"/>
    </row>
    <row r="392" spans="1:7" ht="18">
      <c r="A392" s="162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0</v>
      </c>
      <c r="G392" s="93"/>
    </row>
    <row r="393" spans="1:7" ht="18">
      <c r="A393" s="162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0</v>
      </c>
      <c r="G393" s="93"/>
    </row>
    <row r="394" spans="1:7" ht="18">
      <c r="A394" s="162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0</v>
      </c>
      <c r="G394" s="93"/>
    </row>
    <row r="395" spans="1:7" ht="18">
      <c r="A395" s="162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0</v>
      </c>
      <c r="G395" s="93"/>
    </row>
    <row r="396" spans="1:7" ht="18">
      <c r="A396" s="162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0</v>
      </c>
      <c r="G396" s="93"/>
    </row>
    <row r="397" spans="1:7" ht="18">
      <c r="A397" s="162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0</v>
      </c>
      <c r="G397" s="93"/>
    </row>
    <row r="398" spans="1:7" ht="18">
      <c r="A398" s="162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0</v>
      </c>
      <c r="G398" s="93"/>
    </row>
    <row r="399" spans="1:7" ht="18">
      <c r="A399" s="162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0</v>
      </c>
      <c r="G399" s="93"/>
    </row>
    <row r="400" spans="1:7" ht="18">
      <c r="A400" s="162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0</v>
      </c>
      <c r="G400" s="93"/>
    </row>
    <row r="401" spans="1:7" ht="18">
      <c r="A401" s="162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0</v>
      </c>
      <c r="G401" s="93"/>
    </row>
    <row r="402" spans="1:7" ht="18">
      <c r="A402" s="162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0</v>
      </c>
      <c r="G402" s="93"/>
    </row>
    <row r="403" spans="1:7" ht="18">
      <c r="A403" s="162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0</v>
      </c>
      <c r="G403" s="93"/>
    </row>
    <row r="404" spans="1:7" ht="18">
      <c r="A404" s="162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0</v>
      </c>
      <c r="G404" s="93"/>
    </row>
    <row r="405" spans="1:7" ht="18">
      <c r="A405" s="162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0</v>
      </c>
      <c r="G405" s="93"/>
    </row>
    <row r="406" spans="1:7" ht="18">
      <c r="A406" s="162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0</v>
      </c>
      <c r="G406" s="93"/>
    </row>
    <row r="407" spans="1:7" ht="18">
      <c r="A407" s="162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0</v>
      </c>
      <c r="G407" s="93"/>
    </row>
    <row r="408" spans="1:7" ht="18">
      <c r="A408" s="162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0</v>
      </c>
      <c r="G408" s="93"/>
    </row>
    <row r="409" spans="1:7" ht="18">
      <c r="A409" s="162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0</v>
      </c>
      <c r="G409" s="93"/>
    </row>
    <row r="410" spans="1:7" ht="18">
      <c r="A410" s="162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0</v>
      </c>
      <c r="G410" s="93"/>
    </row>
    <row r="411" spans="1:7" ht="18">
      <c r="A411" s="162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0</v>
      </c>
      <c r="G411" s="93"/>
    </row>
    <row r="412" spans="1:7" ht="18">
      <c r="A412" s="162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0</v>
      </c>
      <c r="G412" s="93"/>
    </row>
    <row r="413" spans="1:7" ht="18">
      <c r="A413" s="162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0</v>
      </c>
      <c r="G413" s="93"/>
    </row>
    <row r="414" spans="1:7" ht="18">
      <c r="A414" s="162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0</v>
      </c>
      <c r="G414" s="93"/>
    </row>
    <row r="415" spans="1:7" ht="18">
      <c r="A415" s="162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0</v>
      </c>
      <c r="G415" s="93"/>
    </row>
    <row r="416" spans="1:7" ht="18">
      <c r="A416" s="162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0</v>
      </c>
      <c r="G416" s="93"/>
    </row>
    <row r="417" spans="1:7" ht="18">
      <c r="A417" s="162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0</v>
      </c>
      <c r="G417" s="93"/>
    </row>
    <row r="418" spans="1:7" ht="18">
      <c r="A418" s="162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0</v>
      </c>
      <c r="G418" s="93"/>
    </row>
    <row r="419" spans="1:7" ht="18">
      <c r="A419" s="162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0</v>
      </c>
      <c r="G419" s="93"/>
    </row>
    <row r="420" spans="1:7" ht="18">
      <c r="A420" s="162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0</v>
      </c>
      <c r="G420" s="93"/>
    </row>
    <row r="421" spans="1:7" ht="18">
      <c r="A421" s="162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0</v>
      </c>
      <c r="G421" s="93"/>
    </row>
    <row r="422" spans="1:7" ht="18">
      <c r="A422" s="162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0</v>
      </c>
      <c r="G422" s="93"/>
    </row>
    <row r="423" spans="1:7" ht="18">
      <c r="A423" s="162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0</v>
      </c>
      <c r="G423" s="93"/>
    </row>
    <row r="424" spans="1:7" ht="18">
      <c r="A424" s="162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0</v>
      </c>
      <c r="G424" s="93"/>
    </row>
    <row r="425" spans="1:7" ht="18">
      <c r="A425" s="162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0</v>
      </c>
      <c r="G425" s="93"/>
    </row>
    <row r="426" spans="1:7" ht="18">
      <c r="A426" s="162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0</v>
      </c>
      <c r="G426" s="93"/>
    </row>
    <row r="427" spans="1:7" ht="18">
      <c r="A427" s="162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0</v>
      </c>
      <c r="G427" s="93"/>
    </row>
    <row r="428" spans="1:7" ht="18">
      <c r="A428" s="162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0</v>
      </c>
      <c r="G428" s="93"/>
    </row>
    <row r="429" spans="1:7" ht="18">
      <c r="A429" s="162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0</v>
      </c>
      <c r="G429" s="93"/>
    </row>
    <row r="430" spans="1:7" ht="18">
      <c r="A430" s="162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0</v>
      </c>
      <c r="G430" s="93"/>
    </row>
    <row r="431" spans="1:7" ht="18">
      <c r="A431" s="162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0</v>
      </c>
      <c r="G431" s="93"/>
    </row>
    <row r="432" spans="1:7" ht="18">
      <c r="A432" s="162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0</v>
      </c>
      <c r="G432" s="93"/>
    </row>
    <row r="433" spans="1:7" ht="18">
      <c r="A433" s="162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0</v>
      </c>
      <c r="G433" s="93"/>
    </row>
    <row r="434" spans="1:7" s="39" customFormat="1" ht="18">
      <c r="A434" s="162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0</v>
      </c>
      <c r="G434" s="93"/>
    </row>
    <row r="435" spans="1:7" ht="18">
      <c r="A435" s="162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0</v>
      </c>
      <c r="G435" s="93"/>
    </row>
    <row r="436" spans="1:7" ht="18">
      <c r="A436" s="162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0</v>
      </c>
      <c r="G436" s="93"/>
    </row>
    <row r="437" spans="1:7" ht="18">
      <c r="A437" s="162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0</v>
      </c>
      <c r="G437" s="93"/>
    </row>
    <row r="438" spans="1:7" s="39" customFormat="1" ht="18">
      <c r="A438" s="162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0</v>
      </c>
      <c r="G438" s="93"/>
    </row>
    <row r="439" spans="1:7" ht="18">
      <c r="A439" s="162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0</v>
      </c>
      <c r="G439" s="93"/>
    </row>
    <row r="440" spans="1:7" s="39" customFormat="1" ht="18">
      <c r="A440" s="162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0</v>
      </c>
      <c r="G440" s="93"/>
    </row>
    <row r="441" spans="1:7" ht="18">
      <c r="A441" s="162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0</v>
      </c>
      <c r="G441" s="93"/>
    </row>
    <row r="442" spans="1:7" ht="18">
      <c r="A442" s="162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0</v>
      </c>
      <c r="G442" s="93"/>
    </row>
    <row r="443" spans="1:7" ht="18">
      <c r="A443" s="162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0</v>
      </c>
      <c r="G443" s="93"/>
    </row>
    <row r="444" spans="1:7" ht="18">
      <c r="A444" s="162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0</v>
      </c>
      <c r="G444" s="93"/>
    </row>
    <row r="445" spans="1:7" ht="18">
      <c r="A445" s="162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0</v>
      </c>
      <c r="G445" s="93"/>
    </row>
    <row r="446" spans="1:7" ht="18">
      <c r="A446" s="162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0</v>
      </c>
      <c r="G446" s="93"/>
    </row>
    <row r="447" spans="1:7" ht="18">
      <c r="A447" s="162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0</v>
      </c>
      <c r="G447" s="93"/>
    </row>
    <row r="448" spans="1:7" ht="18">
      <c r="A448" s="162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0</v>
      </c>
      <c r="G448" s="93"/>
    </row>
    <row r="449" spans="1:7" ht="18">
      <c r="A449" s="162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0</v>
      </c>
      <c r="G449" s="93"/>
    </row>
    <row r="450" spans="1:7" ht="18">
      <c r="A450" s="162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0</v>
      </c>
      <c r="G450" s="93"/>
    </row>
    <row r="451" spans="1:7" ht="18">
      <c r="A451" s="162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0</v>
      </c>
      <c r="G451" s="93"/>
    </row>
    <row r="452" spans="1:7" ht="18">
      <c r="A452" s="162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0</v>
      </c>
      <c r="G452" s="93"/>
    </row>
    <row r="453" spans="1:7" ht="18">
      <c r="A453" s="162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0</v>
      </c>
      <c r="G453" s="93"/>
    </row>
    <row r="454" spans="1:7" ht="18">
      <c r="A454" s="162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0</v>
      </c>
      <c r="G454" s="93"/>
    </row>
    <row r="455" spans="1:7" ht="18">
      <c r="A455" s="162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0</v>
      </c>
      <c r="G455" s="93"/>
    </row>
    <row r="456" spans="1:7" ht="18">
      <c r="A456" s="162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0</v>
      </c>
      <c r="G456" s="93"/>
    </row>
    <row r="457" spans="1:7" ht="18">
      <c r="A457" s="162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0</v>
      </c>
      <c r="G457" s="93"/>
    </row>
    <row r="458" spans="1:7" ht="18">
      <c r="A458" s="162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0</v>
      </c>
      <c r="G458" s="93"/>
    </row>
    <row r="459" spans="1:7" ht="18">
      <c r="A459" s="162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0</v>
      </c>
      <c r="G459" s="93"/>
    </row>
    <row r="460" spans="1:7" ht="18">
      <c r="A460" s="162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0</v>
      </c>
      <c r="G460" s="93"/>
    </row>
    <row r="461" spans="1:7" ht="18">
      <c r="A461" s="162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0</v>
      </c>
      <c r="G461" s="93"/>
    </row>
    <row r="462" spans="1:7" ht="18">
      <c r="A462" s="162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0</v>
      </c>
      <c r="G462" s="93"/>
    </row>
    <row r="463" spans="1:7" ht="18">
      <c r="A463" s="162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0</v>
      </c>
      <c r="G463" s="93"/>
    </row>
    <row r="464" spans="1:7" ht="18">
      <c r="A464" s="162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0</v>
      </c>
      <c r="G464" s="93"/>
    </row>
    <row r="465" spans="1:7" ht="18">
      <c r="A465" s="162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0</v>
      </c>
      <c r="G465" s="93"/>
    </row>
    <row r="466" spans="1:7" ht="18">
      <c r="A466" s="162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0</v>
      </c>
      <c r="G466" s="93"/>
    </row>
    <row r="467" spans="1:7" ht="18">
      <c r="A467" s="162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0</v>
      </c>
      <c r="G467" s="93"/>
    </row>
    <row r="468" spans="1:7" ht="18">
      <c r="A468" s="162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0</v>
      </c>
      <c r="G468" s="93"/>
    </row>
    <row r="469" spans="1:7" ht="18">
      <c r="A469" s="162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0</v>
      </c>
      <c r="G469" s="93"/>
    </row>
    <row r="470" spans="1:7" ht="18">
      <c r="A470" s="162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0</v>
      </c>
      <c r="G470" s="93"/>
    </row>
    <row r="471" spans="1:7" ht="18">
      <c r="A471" s="162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0</v>
      </c>
      <c r="G471" s="93"/>
    </row>
    <row r="472" spans="1:7" ht="18">
      <c r="A472" s="162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0</v>
      </c>
      <c r="G472" s="93"/>
    </row>
    <row r="473" spans="1:7" ht="18">
      <c r="A473" s="162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0</v>
      </c>
      <c r="G473" s="93"/>
    </row>
    <row r="474" spans="1:7" ht="18">
      <c r="A474" s="162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0</v>
      </c>
      <c r="G474" s="93"/>
    </row>
    <row r="475" spans="1:7" ht="18">
      <c r="A475" s="162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0</v>
      </c>
      <c r="G475" s="93"/>
    </row>
    <row r="476" spans="1:7" ht="18">
      <c r="A476" s="162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0</v>
      </c>
      <c r="G476" s="93"/>
    </row>
    <row r="477" spans="1:7" ht="18">
      <c r="A477" s="162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0</v>
      </c>
      <c r="G477" s="93"/>
    </row>
    <row r="478" spans="1:7" ht="18">
      <c r="A478" s="162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0</v>
      </c>
      <c r="G478" s="93"/>
    </row>
    <row r="479" spans="1:7" ht="18">
      <c r="A479" s="162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0</v>
      </c>
      <c r="G479" s="93"/>
    </row>
    <row r="480" spans="1:7" ht="18">
      <c r="A480" s="162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0</v>
      </c>
      <c r="G480" s="93"/>
    </row>
    <row r="481" spans="1:7" ht="18">
      <c r="A481" s="162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0</v>
      </c>
      <c r="G481" s="93"/>
    </row>
    <row r="482" spans="1:7" ht="18">
      <c r="A482" s="162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0</v>
      </c>
      <c r="G482" s="93"/>
    </row>
    <row r="483" spans="1:7" ht="18">
      <c r="A483" s="162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0</v>
      </c>
      <c r="G483" s="93"/>
    </row>
    <row r="484" spans="1:7" ht="18">
      <c r="A484" s="162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0</v>
      </c>
      <c r="G484" s="93"/>
    </row>
    <row r="485" spans="1:7" ht="18">
      <c r="A485" s="162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0</v>
      </c>
      <c r="G485" s="93"/>
    </row>
    <row r="486" spans="1:7" ht="18">
      <c r="A486" s="162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0</v>
      </c>
      <c r="G486" s="93"/>
    </row>
    <row r="487" spans="1:7" ht="18">
      <c r="A487" s="162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0</v>
      </c>
      <c r="G487" s="93"/>
    </row>
    <row r="488" spans="1:7" ht="18">
      <c r="A488" s="162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0</v>
      </c>
      <c r="G488" s="93"/>
    </row>
    <row r="489" spans="1:7" ht="18">
      <c r="A489" s="162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0</v>
      </c>
      <c r="G489" s="93"/>
    </row>
    <row r="490" spans="1:7" ht="18">
      <c r="A490" s="162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0</v>
      </c>
      <c r="G490" s="93"/>
    </row>
    <row r="491" spans="1:7" ht="18">
      <c r="A491" s="162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0</v>
      </c>
      <c r="G491" s="93"/>
    </row>
    <row r="492" spans="1:7" ht="18">
      <c r="A492" s="162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0</v>
      </c>
      <c r="G492" s="93"/>
    </row>
    <row r="493" spans="1:7" ht="18">
      <c r="A493" s="162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0</v>
      </c>
      <c r="G493" s="93"/>
    </row>
    <row r="494" spans="1:7" ht="18">
      <c r="A494" s="162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0</v>
      </c>
      <c r="G494" s="93"/>
    </row>
    <row r="495" spans="1:7" ht="18">
      <c r="A495" s="162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0</v>
      </c>
      <c r="G495" s="93"/>
    </row>
    <row r="496" spans="1:7" ht="18">
      <c r="A496" s="162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0</v>
      </c>
      <c r="G496" s="93"/>
    </row>
    <row r="497" spans="1:7" ht="18">
      <c r="A497" s="162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0</v>
      </c>
      <c r="G497" s="93"/>
    </row>
    <row r="498" spans="1:7" ht="18">
      <c r="A498" s="162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0</v>
      </c>
      <c r="G498" s="93"/>
    </row>
    <row r="499" spans="1:7" ht="18">
      <c r="A499" s="162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0</v>
      </c>
      <c r="G499" s="93"/>
    </row>
    <row r="500" spans="1:7" ht="18">
      <c r="A500" s="162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0</v>
      </c>
      <c r="G500" s="93"/>
    </row>
    <row r="501" spans="1:7" ht="18">
      <c r="A501" s="162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0</v>
      </c>
      <c r="G501" s="93"/>
    </row>
    <row r="502" spans="1:7" ht="18">
      <c r="A502" s="162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0</v>
      </c>
      <c r="G502" s="93"/>
    </row>
    <row r="503" spans="1:7" ht="18">
      <c r="A503" s="162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0</v>
      </c>
      <c r="G503" s="93"/>
    </row>
    <row r="504" spans="1:7" ht="18">
      <c r="A504" s="162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0</v>
      </c>
      <c r="G504" s="93"/>
    </row>
    <row r="505" spans="1:7" ht="18">
      <c r="A505" s="162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0</v>
      </c>
      <c r="G505" s="93"/>
    </row>
    <row r="506" spans="1:7" ht="18">
      <c r="A506" s="162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0</v>
      </c>
      <c r="G506" s="93"/>
    </row>
    <row r="507" spans="1:7" ht="18">
      <c r="A507" s="162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0</v>
      </c>
      <c r="G507" s="93"/>
    </row>
    <row r="508" spans="1:7" ht="18">
      <c r="A508" s="162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0</v>
      </c>
      <c r="G508" s="93"/>
    </row>
    <row r="509" spans="1:7" ht="18">
      <c r="A509" s="162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0</v>
      </c>
      <c r="G509" s="93"/>
    </row>
    <row r="510" spans="1:7" ht="18">
      <c r="A510" s="162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0</v>
      </c>
      <c r="G510" s="93"/>
    </row>
    <row r="511" spans="1:7" ht="18">
      <c r="A511" s="162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0</v>
      </c>
      <c r="G511" s="93"/>
    </row>
    <row r="512" spans="1:7" ht="18">
      <c r="A512" s="162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0</v>
      </c>
      <c r="G512" s="93"/>
    </row>
    <row r="513" spans="1:7" ht="18">
      <c r="A513" s="162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0</v>
      </c>
      <c r="G513" s="93"/>
    </row>
    <row r="514" spans="1:7" ht="18">
      <c r="A514" s="162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0</v>
      </c>
      <c r="G514" s="93"/>
    </row>
    <row r="515" spans="1:7" ht="18">
      <c r="A515" s="162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0</v>
      </c>
      <c r="G515" s="93"/>
    </row>
    <row r="516" spans="1:7" ht="18">
      <c r="A516" s="162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0</v>
      </c>
      <c r="G516" s="93"/>
    </row>
    <row r="517" spans="1:7" ht="18">
      <c r="A517" s="162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0</v>
      </c>
      <c r="G517" s="93"/>
    </row>
    <row r="518" spans="1:7" ht="18">
      <c r="A518" s="162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0</v>
      </c>
      <c r="G518" s="93"/>
    </row>
    <row r="519" spans="1:7" ht="18">
      <c r="A519" s="162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0</v>
      </c>
      <c r="G519" s="93"/>
    </row>
    <row r="520" spans="1:7" ht="18">
      <c r="A520" s="162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0</v>
      </c>
      <c r="G520" s="93"/>
    </row>
    <row r="521" spans="1:7" ht="18">
      <c r="A521" s="162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0</v>
      </c>
      <c r="G521" s="93"/>
    </row>
    <row r="522" spans="1:7" ht="18">
      <c r="A522" s="162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0</v>
      </c>
      <c r="G522" s="93"/>
    </row>
    <row r="523" spans="1:7" ht="18">
      <c r="A523" s="162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0</v>
      </c>
      <c r="G523" s="93"/>
    </row>
    <row r="524" spans="1:7" ht="18">
      <c r="A524" s="162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0</v>
      </c>
      <c r="G524" s="93"/>
    </row>
    <row r="525" spans="1:7" ht="18">
      <c r="A525" s="162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0</v>
      </c>
      <c r="G525" s="93"/>
    </row>
    <row r="526" spans="1:7" ht="18">
      <c r="A526" s="162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0</v>
      </c>
      <c r="G526" s="93"/>
    </row>
    <row r="527" spans="1:7" ht="18">
      <c r="A527" s="162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0</v>
      </c>
      <c r="G527" s="93"/>
    </row>
    <row r="528" spans="1:7" ht="18">
      <c r="A528" s="162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0</v>
      </c>
      <c r="G528" s="93"/>
    </row>
    <row r="529" spans="1:7" ht="18">
      <c r="A529" s="162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0</v>
      </c>
      <c r="G529" s="93"/>
    </row>
    <row r="530" spans="1:7" ht="18">
      <c r="A530" s="162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0</v>
      </c>
      <c r="G530" s="93"/>
    </row>
    <row r="531" spans="1:7" ht="18">
      <c r="A531" s="162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0</v>
      </c>
      <c r="G531" s="93"/>
    </row>
    <row r="532" spans="1:7" ht="18">
      <c r="A532" s="162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0</v>
      </c>
      <c r="G532" s="93"/>
    </row>
    <row r="533" spans="1:7" ht="18">
      <c r="A533" s="162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0</v>
      </c>
      <c r="G533" s="93"/>
    </row>
    <row r="534" spans="1:7" ht="18">
      <c r="A534" s="162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0</v>
      </c>
      <c r="G534" s="93"/>
    </row>
    <row r="535" spans="1:7" ht="18">
      <c r="A535" s="162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0</v>
      </c>
      <c r="G535" s="93"/>
    </row>
    <row r="536" spans="1:7" ht="18">
      <c r="A536" s="162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0</v>
      </c>
      <c r="G536" s="93"/>
    </row>
    <row r="537" spans="1:7" ht="18">
      <c r="A537" s="162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0</v>
      </c>
      <c r="G537" s="93"/>
    </row>
    <row r="538" spans="1:7" ht="18">
      <c r="A538" s="162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0</v>
      </c>
      <c r="G538" s="93"/>
    </row>
    <row r="539" spans="1:7" ht="18">
      <c r="A539" s="162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0</v>
      </c>
      <c r="G539" s="93"/>
    </row>
    <row r="540" spans="1:7" ht="18">
      <c r="A540" s="162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0</v>
      </c>
      <c r="G540" s="93"/>
    </row>
    <row r="541" spans="1:7" ht="18">
      <c r="A541" s="162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0</v>
      </c>
      <c r="G541" s="93"/>
    </row>
    <row r="542" spans="1:7" ht="18">
      <c r="A542" s="162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0</v>
      </c>
      <c r="G542" s="93"/>
    </row>
    <row r="543" spans="1:7" ht="18">
      <c r="A543" s="162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0</v>
      </c>
      <c r="G543" s="93"/>
    </row>
    <row r="544" spans="1:7" ht="18">
      <c r="A544" s="162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0</v>
      </c>
      <c r="G544" s="93"/>
    </row>
    <row r="545" spans="1:7" ht="18">
      <c r="A545" s="162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0</v>
      </c>
      <c r="G545" s="93"/>
    </row>
    <row r="546" spans="1:7" ht="18">
      <c r="A546" s="162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0</v>
      </c>
      <c r="G546" s="93"/>
    </row>
    <row r="547" spans="1:7" ht="18">
      <c r="A547" s="162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0</v>
      </c>
      <c r="G547" s="93"/>
    </row>
    <row r="548" spans="1:7" ht="18">
      <c r="A548" s="162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0</v>
      </c>
      <c r="G548" s="93"/>
    </row>
    <row r="549" spans="1:7" ht="18">
      <c r="A549" s="162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0</v>
      </c>
      <c r="G549" s="93"/>
    </row>
    <row r="550" spans="1:7" ht="18">
      <c r="A550" s="162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0</v>
      </c>
      <c r="G550" s="93"/>
    </row>
    <row r="551" spans="1:7" ht="18">
      <c r="A551" s="162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0</v>
      </c>
      <c r="G551" s="93"/>
    </row>
    <row r="552" spans="1:7" ht="18">
      <c r="A552" s="162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0</v>
      </c>
      <c r="G552" s="93"/>
    </row>
    <row r="553" spans="1:7" ht="18">
      <c r="A553" s="162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0</v>
      </c>
      <c r="G553" s="93"/>
    </row>
    <row r="554" spans="1:7" ht="18">
      <c r="A554" s="162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0</v>
      </c>
      <c r="G554" s="93"/>
    </row>
    <row r="555" spans="1:7" ht="18">
      <c r="A555" s="162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0</v>
      </c>
      <c r="G555" s="93"/>
    </row>
    <row r="556" spans="1:7" ht="18">
      <c r="A556" s="162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0</v>
      </c>
      <c r="G556" s="93"/>
    </row>
    <row r="557" spans="1:7" ht="18">
      <c r="A557" s="162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0</v>
      </c>
      <c r="G557" s="93"/>
    </row>
    <row r="558" spans="1:7" ht="18">
      <c r="A558" s="162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0</v>
      </c>
      <c r="G558" s="93"/>
    </row>
    <row r="559" spans="1:7" ht="18">
      <c r="A559" s="162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0</v>
      </c>
      <c r="G559" s="93"/>
    </row>
    <row r="560" spans="1:7" ht="18">
      <c r="A560" s="162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0</v>
      </c>
      <c r="G560" s="93"/>
    </row>
    <row r="561" spans="1:7" ht="18">
      <c r="A561" s="162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0</v>
      </c>
      <c r="G561" s="93"/>
    </row>
    <row r="562" spans="1:7" ht="18">
      <c r="A562" s="162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0</v>
      </c>
      <c r="G562" s="93"/>
    </row>
    <row r="563" spans="1:7" ht="18">
      <c r="A563" s="162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0</v>
      </c>
      <c r="G563" s="93"/>
    </row>
    <row r="564" spans="1:7" ht="18">
      <c r="A564" s="162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0</v>
      </c>
      <c r="G564" s="93"/>
    </row>
    <row r="565" spans="1:7" ht="18">
      <c r="A565" s="162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0</v>
      </c>
      <c r="G565" s="93"/>
    </row>
    <row r="566" spans="1:7" ht="18">
      <c r="A566" s="162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0</v>
      </c>
      <c r="G566" s="93"/>
    </row>
    <row r="567" spans="1:7" ht="18">
      <c r="A567" s="162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0</v>
      </c>
      <c r="G567" s="93"/>
    </row>
    <row r="568" spans="1:7" ht="18">
      <c r="A568" s="162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0</v>
      </c>
      <c r="G568" s="93"/>
    </row>
    <row r="569" spans="1:7" ht="18">
      <c r="A569" s="162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0</v>
      </c>
      <c r="G569" s="93"/>
    </row>
    <row r="570" spans="1:7" ht="18">
      <c r="A570" s="162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0</v>
      </c>
      <c r="G570" s="93"/>
    </row>
    <row r="571" spans="1:7" ht="18">
      <c r="A571" s="162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0</v>
      </c>
      <c r="G571" s="93"/>
    </row>
    <row r="572" spans="1:7" ht="18">
      <c r="A572" s="162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0</v>
      </c>
      <c r="G572" s="93"/>
    </row>
    <row r="573" spans="1:7" ht="18">
      <c r="A573" s="162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0</v>
      </c>
      <c r="G573" s="93"/>
    </row>
    <row r="574" spans="1:7" ht="18">
      <c r="A574" s="162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0</v>
      </c>
      <c r="G574" s="93"/>
    </row>
    <row r="575" spans="1:7" ht="18">
      <c r="A575" s="162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0</v>
      </c>
      <c r="G575" s="93"/>
    </row>
    <row r="576" spans="1:7" ht="18">
      <c r="A576" s="162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0</v>
      </c>
      <c r="G576" s="93"/>
    </row>
    <row r="577" spans="1:7" ht="18">
      <c r="A577" s="162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0</v>
      </c>
      <c r="G577" s="93"/>
    </row>
    <row r="578" spans="1:7" ht="18">
      <c r="A578" s="162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0</v>
      </c>
      <c r="G578" s="93"/>
    </row>
    <row r="579" spans="1:7" ht="18">
      <c r="A579" s="162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0</v>
      </c>
      <c r="G579" s="93"/>
    </row>
    <row r="580" spans="1:7" ht="18">
      <c r="A580" s="162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0</v>
      </c>
      <c r="G580" s="93"/>
    </row>
    <row r="581" spans="1:7" ht="18">
      <c r="A581" s="162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0</v>
      </c>
      <c r="G581" s="93"/>
    </row>
    <row r="582" spans="1:7" ht="18">
      <c r="A582" s="162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0</v>
      </c>
      <c r="G582" s="93"/>
    </row>
    <row r="583" spans="1:7" ht="18">
      <c r="A583" s="162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0</v>
      </c>
      <c r="G583" s="93"/>
    </row>
    <row r="584" spans="1:7" ht="18">
      <c r="A584" s="162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0</v>
      </c>
      <c r="G584" s="93"/>
    </row>
    <row r="585" spans="1:7" ht="18">
      <c r="A585" s="162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0</v>
      </c>
      <c r="G585" s="93"/>
    </row>
    <row r="586" spans="1:7" ht="18">
      <c r="A586" s="162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0</v>
      </c>
      <c r="G586" s="93"/>
    </row>
    <row r="587" spans="1:7" ht="18">
      <c r="A587" s="162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0</v>
      </c>
      <c r="G587" s="93"/>
    </row>
    <row r="588" spans="1:7" ht="18">
      <c r="A588" s="162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0</v>
      </c>
      <c r="G588" s="93"/>
    </row>
    <row r="589" spans="1:7" ht="18">
      <c r="A589" s="162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0</v>
      </c>
      <c r="G589" s="93"/>
    </row>
    <row r="590" spans="1:7" ht="18">
      <c r="A590" s="162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0</v>
      </c>
      <c r="G590" s="93"/>
    </row>
    <row r="591" spans="1:7" ht="18">
      <c r="A591" s="162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0</v>
      </c>
      <c r="G591" s="93"/>
    </row>
    <row r="592" spans="1:7" ht="18">
      <c r="A592" s="162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0</v>
      </c>
      <c r="G592" s="93"/>
    </row>
    <row r="593" spans="1:7" ht="18">
      <c r="A593" s="162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0</v>
      </c>
      <c r="G593" s="93"/>
    </row>
    <row r="594" spans="1:7" ht="18">
      <c r="A594" s="162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0</v>
      </c>
      <c r="G594" s="93"/>
    </row>
    <row r="595" spans="1:7" ht="18">
      <c r="A595" s="162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0</v>
      </c>
      <c r="G595" s="93"/>
    </row>
    <row r="596" spans="1:7" ht="18">
      <c r="A596" s="162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0</v>
      </c>
      <c r="G596" s="93"/>
    </row>
    <row r="597" spans="1:7" ht="18">
      <c r="A597" s="162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0</v>
      </c>
      <c r="G597" s="93"/>
    </row>
    <row r="598" spans="1:7" ht="18">
      <c r="A598" s="162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0</v>
      </c>
      <c r="G598" s="93"/>
    </row>
    <row r="599" spans="1:7" ht="18">
      <c r="A599" s="162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0</v>
      </c>
      <c r="G599" s="93"/>
    </row>
    <row r="600" spans="1:7" ht="18">
      <c r="A600" s="162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0</v>
      </c>
      <c r="G600" s="93"/>
    </row>
    <row r="601" spans="1:7" ht="18">
      <c r="A601" s="162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0</v>
      </c>
      <c r="G601" s="93"/>
    </row>
    <row r="602" spans="1:7" ht="18">
      <c r="A602" s="162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0</v>
      </c>
      <c r="G602" s="93"/>
    </row>
    <row r="603" spans="1:7" ht="18">
      <c r="A603" s="162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0</v>
      </c>
      <c r="G603" s="93"/>
    </row>
    <row r="604" spans="1:7" ht="18">
      <c r="A604" s="162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0</v>
      </c>
      <c r="G604" s="93"/>
    </row>
    <row r="605" spans="1:7" ht="18">
      <c r="A605" s="162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0</v>
      </c>
      <c r="G605" s="93"/>
    </row>
    <row r="606" spans="1:7" ht="18">
      <c r="A606" s="162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0</v>
      </c>
      <c r="G606" s="93"/>
    </row>
    <row r="607" spans="1:7" ht="18">
      <c r="A607" s="162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0</v>
      </c>
      <c r="G607" s="93"/>
    </row>
    <row r="608" spans="1:7" ht="18">
      <c r="A608" s="162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0</v>
      </c>
      <c r="G608" s="93"/>
    </row>
    <row r="609" spans="1:7" ht="18">
      <c r="A609" s="162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0</v>
      </c>
      <c r="G609" s="93"/>
    </row>
    <row r="610" spans="1:7" ht="18">
      <c r="A610" s="162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0</v>
      </c>
      <c r="G610" s="93"/>
    </row>
    <row r="611" spans="1:7" ht="18">
      <c r="A611" s="162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0</v>
      </c>
      <c r="G611" s="93"/>
    </row>
    <row r="612" spans="1:7" ht="18">
      <c r="A612" s="162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0</v>
      </c>
      <c r="G612" s="93"/>
    </row>
    <row r="613" spans="1:7" ht="18">
      <c r="A613" s="162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0</v>
      </c>
      <c r="G613" s="93"/>
    </row>
    <row r="614" spans="1:7" ht="18">
      <c r="A614" s="162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0</v>
      </c>
      <c r="G614" s="93"/>
    </row>
    <row r="615" spans="1:7" ht="18">
      <c r="A615" s="162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0</v>
      </c>
      <c r="G615" s="93"/>
    </row>
    <row r="616" spans="1:7" ht="18">
      <c r="A616" s="162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0</v>
      </c>
      <c r="G616" s="93"/>
    </row>
    <row r="617" spans="1:7" ht="18">
      <c r="A617" s="162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0</v>
      </c>
      <c r="G617" s="93"/>
    </row>
    <row r="618" spans="1:7" ht="18">
      <c r="A618" s="162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0</v>
      </c>
      <c r="G618" s="93"/>
    </row>
    <row r="619" spans="1:7" ht="18">
      <c r="A619" s="162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0</v>
      </c>
      <c r="G619" s="93"/>
    </row>
    <row r="620" spans="1:7" ht="18">
      <c r="A620" s="162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0</v>
      </c>
      <c r="G620" s="93"/>
    </row>
    <row r="621" spans="1:7" ht="18">
      <c r="A621" s="162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0</v>
      </c>
      <c r="G621" s="93"/>
    </row>
    <row r="622" spans="1:7" ht="18">
      <c r="A622" s="162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0</v>
      </c>
      <c r="G622" s="93"/>
    </row>
    <row r="623" spans="1:7" ht="18">
      <c r="A623" s="162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0</v>
      </c>
      <c r="G623" s="93"/>
    </row>
    <row r="624" spans="1:7" ht="18">
      <c r="A624" s="162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0</v>
      </c>
      <c r="G624" s="93"/>
    </row>
    <row r="625" spans="1:7" ht="18">
      <c r="A625" s="162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0</v>
      </c>
      <c r="G625" s="93"/>
    </row>
    <row r="626" spans="1:7" ht="18">
      <c r="A626" s="162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0</v>
      </c>
      <c r="G626" s="93"/>
    </row>
    <row r="627" spans="1:7" ht="18">
      <c r="A627" s="162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0</v>
      </c>
      <c r="G627" s="93"/>
    </row>
    <row r="628" spans="1:7" ht="18">
      <c r="A628" s="162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0</v>
      </c>
      <c r="G628" s="93"/>
    </row>
    <row r="629" spans="1:7" ht="18">
      <c r="A629" s="162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0</v>
      </c>
      <c r="G629" s="93"/>
    </row>
    <row r="630" spans="1:7" ht="18">
      <c r="A630" s="162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0</v>
      </c>
      <c r="G630" s="93"/>
    </row>
    <row r="631" spans="1:7" ht="18">
      <c r="A631" s="162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0</v>
      </c>
      <c r="G631" s="93"/>
    </row>
    <row r="632" spans="1:7" ht="18">
      <c r="A632" s="162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0</v>
      </c>
      <c r="G632" s="93"/>
    </row>
    <row r="633" spans="1:7" ht="18">
      <c r="A633" s="162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0</v>
      </c>
      <c r="G633" s="93"/>
    </row>
    <row r="634" spans="1:7" ht="18">
      <c r="A634" s="162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0</v>
      </c>
      <c r="G634" s="93"/>
    </row>
    <row r="635" spans="1:7" ht="18">
      <c r="A635" s="162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0</v>
      </c>
      <c r="G635" s="93"/>
    </row>
    <row r="636" spans="1:7" ht="18">
      <c r="A636" s="162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0</v>
      </c>
      <c r="G636" s="93"/>
    </row>
    <row r="637" spans="1:7" ht="18">
      <c r="A637" s="162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0</v>
      </c>
      <c r="G637" s="93"/>
    </row>
    <row r="638" spans="1:7" ht="18">
      <c r="A638" s="162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0</v>
      </c>
      <c r="G638" s="93"/>
    </row>
    <row r="639" spans="1:7" ht="18">
      <c r="A639" s="162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0</v>
      </c>
      <c r="G639" s="93"/>
    </row>
    <row r="640" spans="1:7" ht="18">
      <c r="A640" s="162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0</v>
      </c>
      <c r="G640" s="93"/>
    </row>
    <row r="641" spans="1:7" ht="18">
      <c r="A641" s="162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0</v>
      </c>
      <c r="G641" s="93"/>
    </row>
    <row r="642" spans="1:7" ht="18">
      <c r="A642" s="162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0</v>
      </c>
      <c r="G642" s="93"/>
    </row>
    <row r="643" spans="1:7" ht="18">
      <c r="A643" s="162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0</v>
      </c>
      <c r="G643" s="93"/>
    </row>
    <row r="644" spans="1:7" ht="18">
      <c r="A644" s="162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0</v>
      </c>
      <c r="G644" s="93"/>
    </row>
    <row r="645" spans="1:7" ht="18">
      <c r="A645" s="162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0</v>
      </c>
      <c r="G645" s="93"/>
    </row>
    <row r="646" spans="1:7" ht="18">
      <c r="A646" s="162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0</v>
      </c>
      <c r="G646" s="93"/>
    </row>
    <row r="647" spans="1:7" ht="18">
      <c r="A647" s="162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0</v>
      </c>
      <c r="G647" s="93"/>
    </row>
    <row r="648" spans="1:7" ht="18">
      <c r="A648" s="162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0</v>
      </c>
      <c r="G648" s="93"/>
    </row>
    <row r="649" spans="1:7" ht="18">
      <c r="A649" s="162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0</v>
      </c>
      <c r="G649" s="93"/>
    </row>
    <row r="650" spans="1:7" ht="18">
      <c r="A650" s="162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0</v>
      </c>
      <c r="G650" s="93"/>
    </row>
    <row r="651" spans="1:7" ht="18">
      <c r="A651" s="162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0</v>
      </c>
      <c r="G651" s="93"/>
    </row>
    <row r="652" spans="1:7" ht="18">
      <c r="A652" s="162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0</v>
      </c>
      <c r="G652" s="93"/>
    </row>
    <row r="653" spans="1:7" ht="18">
      <c r="A653" s="162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0</v>
      </c>
      <c r="G653" s="93"/>
    </row>
    <row r="654" spans="1:7" ht="18">
      <c r="A654" s="162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0</v>
      </c>
      <c r="G654" s="93"/>
    </row>
    <row r="655" spans="1:7" ht="18">
      <c r="A655" s="162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0</v>
      </c>
      <c r="G655" s="93"/>
    </row>
    <row r="656" spans="1:7" ht="18">
      <c r="A656" s="162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0</v>
      </c>
      <c r="G656" s="93"/>
    </row>
    <row r="657" spans="1:7" ht="18">
      <c r="A657" s="162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0</v>
      </c>
      <c r="G657" s="93"/>
    </row>
    <row r="658" spans="1:7" ht="18">
      <c r="A658" s="162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0</v>
      </c>
      <c r="G658" s="93"/>
    </row>
    <row r="659" spans="1:7" ht="18">
      <c r="A659" s="162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0</v>
      </c>
      <c r="G659" s="93"/>
    </row>
    <row r="660" spans="1:7" ht="18">
      <c r="A660" s="162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0</v>
      </c>
      <c r="G660" s="93"/>
    </row>
    <row r="661" spans="1:7" ht="18">
      <c r="A661" s="162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0</v>
      </c>
      <c r="G661" s="93"/>
    </row>
    <row r="662" spans="1:7" ht="18">
      <c r="A662" s="162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0</v>
      </c>
      <c r="G662" s="93"/>
    </row>
    <row r="663" spans="1:7" ht="18">
      <c r="A663" s="162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0</v>
      </c>
      <c r="G663" s="93"/>
    </row>
    <row r="664" spans="1:7" ht="18">
      <c r="A664" s="162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0</v>
      </c>
      <c r="G664" s="93"/>
    </row>
    <row r="665" spans="1:7" ht="18">
      <c r="A665" s="162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0</v>
      </c>
      <c r="G665" s="93"/>
    </row>
    <row r="666" spans="1:7" ht="18">
      <c r="A666" s="162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0</v>
      </c>
      <c r="G666" s="93"/>
    </row>
    <row r="667" spans="1:7" ht="18">
      <c r="A667" s="162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0</v>
      </c>
      <c r="G667" s="93"/>
    </row>
    <row r="668" spans="1:7" ht="18">
      <c r="A668" s="162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0</v>
      </c>
      <c r="G668" s="93"/>
    </row>
    <row r="669" spans="1:7" ht="18">
      <c r="A669" s="162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0</v>
      </c>
      <c r="G669" s="93"/>
    </row>
    <row r="670" spans="1:7" ht="18">
      <c r="A670" s="162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0</v>
      </c>
      <c r="G670" s="93"/>
    </row>
    <row r="671" spans="1:7" ht="18">
      <c r="A671" s="162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0</v>
      </c>
      <c r="G671" s="93"/>
    </row>
    <row r="672" spans="1:7" ht="18">
      <c r="A672" s="162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0</v>
      </c>
      <c r="G672" s="93"/>
    </row>
    <row r="673" spans="1:7" ht="18">
      <c r="A673" s="162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0</v>
      </c>
      <c r="G673" s="93"/>
    </row>
    <row r="674" spans="1:7" ht="18">
      <c r="A674" s="162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0</v>
      </c>
      <c r="G674" s="93"/>
    </row>
    <row r="675" spans="1:7" ht="18">
      <c r="A675" s="162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0</v>
      </c>
      <c r="G675" s="93"/>
    </row>
    <row r="676" spans="1:7" ht="18">
      <c r="A676" s="162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0</v>
      </c>
      <c r="G676" s="93"/>
    </row>
    <row r="677" spans="1:7" ht="18">
      <c r="A677" s="162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0</v>
      </c>
      <c r="G677" s="93"/>
    </row>
    <row r="678" spans="1:7" ht="18">
      <c r="A678" s="162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0</v>
      </c>
      <c r="G678" s="93"/>
    </row>
    <row r="679" spans="1:7" ht="18">
      <c r="A679" s="162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0</v>
      </c>
      <c r="G679" s="93"/>
    </row>
    <row r="680" spans="1:7" ht="18">
      <c r="A680" s="162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0</v>
      </c>
      <c r="G680" s="93"/>
    </row>
    <row r="681" spans="1:7" ht="18">
      <c r="A681" s="162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0</v>
      </c>
      <c r="G681" s="93"/>
    </row>
    <row r="682" spans="1:7" ht="18">
      <c r="A682" s="162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0</v>
      </c>
      <c r="G682" s="93"/>
    </row>
    <row r="683" spans="1:7" ht="18">
      <c r="A683" s="162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0</v>
      </c>
      <c r="G683" s="93"/>
    </row>
    <row r="684" spans="1:7" ht="18">
      <c r="A684" s="162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0</v>
      </c>
      <c r="G684" s="93"/>
    </row>
    <row r="685" spans="1:7" ht="18">
      <c r="A685" s="162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0</v>
      </c>
      <c r="G685" s="93"/>
    </row>
    <row r="686" spans="1:7" ht="18">
      <c r="A686" s="162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0</v>
      </c>
      <c r="G686" s="93"/>
    </row>
    <row r="687" spans="1:7" ht="18">
      <c r="A687" s="162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0</v>
      </c>
      <c r="G687" s="93"/>
    </row>
    <row r="688" spans="1:7" ht="18">
      <c r="A688" s="162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0</v>
      </c>
      <c r="G688" s="93"/>
    </row>
    <row r="689" spans="1:7" ht="18">
      <c r="A689" s="162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0</v>
      </c>
      <c r="G689" s="93"/>
    </row>
    <row r="690" spans="1:7" ht="18">
      <c r="A690" s="162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0</v>
      </c>
      <c r="G690" s="93"/>
    </row>
    <row r="691" spans="1:7" ht="18">
      <c r="A691" s="162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0</v>
      </c>
      <c r="G691" s="93"/>
    </row>
    <row r="692" spans="1:7" ht="18">
      <c r="A692" s="162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0</v>
      </c>
      <c r="G692" s="93"/>
    </row>
    <row r="693" spans="1:7" ht="18">
      <c r="A693" s="162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0</v>
      </c>
      <c r="G693" s="93"/>
    </row>
    <row r="694" spans="1:7" ht="18">
      <c r="A694" s="162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0</v>
      </c>
      <c r="G694" s="93"/>
    </row>
    <row r="695" spans="1:7" ht="18">
      <c r="A695" s="162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0</v>
      </c>
      <c r="G695" s="93"/>
    </row>
    <row r="696" spans="1:7" ht="18">
      <c r="A696" s="162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0</v>
      </c>
      <c r="G696" s="93"/>
    </row>
    <row r="697" spans="1:7" ht="18">
      <c r="A697" s="162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0</v>
      </c>
      <c r="G697" s="93"/>
    </row>
    <row r="698" spans="1:7" ht="18">
      <c r="A698" s="162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0</v>
      </c>
      <c r="G698" s="93"/>
    </row>
    <row r="699" spans="1:7" ht="18">
      <c r="A699" s="162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0</v>
      </c>
      <c r="G699" s="93"/>
    </row>
    <row r="700" spans="1:7" ht="18">
      <c r="A700" s="162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0</v>
      </c>
      <c r="G700" s="93"/>
    </row>
    <row r="701" spans="1:7" ht="18">
      <c r="A701" s="162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0</v>
      </c>
      <c r="G701" s="93"/>
    </row>
    <row r="702" spans="1:7" ht="18">
      <c r="A702" s="162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0</v>
      </c>
      <c r="G702" s="93"/>
    </row>
    <row r="703" spans="1:7" ht="18">
      <c r="A703" s="162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0</v>
      </c>
      <c r="G703" s="93"/>
    </row>
    <row r="704" spans="1:7" ht="18">
      <c r="A704" s="162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0</v>
      </c>
      <c r="G704" s="93"/>
    </row>
    <row r="705" spans="1:7" ht="18">
      <c r="A705" s="162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0</v>
      </c>
      <c r="G705" s="93"/>
    </row>
    <row r="706" spans="1:7" ht="18">
      <c r="A706" s="162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0</v>
      </c>
      <c r="G706" s="93"/>
    </row>
    <row r="707" spans="1:7" ht="18">
      <c r="A707" s="162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0</v>
      </c>
      <c r="G707" s="93"/>
    </row>
    <row r="708" spans="1:7" ht="18">
      <c r="A708" s="162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0</v>
      </c>
      <c r="G708" s="93"/>
    </row>
    <row r="709" spans="1:7" ht="18">
      <c r="A709" s="162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0</v>
      </c>
      <c r="G709" s="93"/>
    </row>
    <row r="710" spans="1:7" ht="18">
      <c r="A710" s="162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0</v>
      </c>
      <c r="G710" s="93"/>
    </row>
    <row r="711" spans="1:7" ht="18">
      <c r="A711" s="162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0</v>
      </c>
      <c r="G711" s="93"/>
    </row>
    <row r="712" spans="1:7" ht="18">
      <c r="A712" s="162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0</v>
      </c>
      <c r="G712" s="93"/>
    </row>
    <row r="713" spans="1:7" ht="18">
      <c r="A713" s="162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0</v>
      </c>
      <c r="G713" s="93"/>
    </row>
    <row r="714" spans="1:7" ht="18">
      <c r="A714" s="162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0</v>
      </c>
      <c r="G714" s="93"/>
    </row>
    <row r="715" spans="1:7" ht="18">
      <c r="A715" s="162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0</v>
      </c>
      <c r="G715" s="93"/>
    </row>
    <row r="716" spans="1:7" ht="18">
      <c r="A716" s="162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0</v>
      </c>
      <c r="G716" s="93"/>
    </row>
    <row r="717" spans="1:7" ht="18">
      <c r="A717" s="162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0</v>
      </c>
      <c r="G717" s="93"/>
    </row>
    <row r="718" spans="1:7" ht="18">
      <c r="A718" s="162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0</v>
      </c>
      <c r="G718" s="93"/>
    </row>
    <row r="719" spans="1:7" ht="18">
      <c r="A719" s="162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0</v>
      </c>
      <c r="G719" s="93"/>
    </row>
    <row r="720" spans="1:7" ht="18">
      <c r="A720" s="162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0</v>
      </c>
      <c r="G720" s="93"/>
    </row>
    <row r="721" spans="1:7" ht="18">
      <c r="A721" s="162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0</v>
      </c>
      <c r="G721" s="93"/>
    </row>
    <row r="722" spans="1:7" ht="18">
      <c r="A722" s="162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0</v>
      </c>
      <c r="G722" s="93"/>
    </row>
    <row r="723" spans="1:7" ht="18">
      <c r="A723" s="162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0</v>
      </c>
      <c r="G723" s="93"/>
    </row>
    <row r="724" spans="1:7" ht="18">
      <c r="A724" s="162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0</v>
      </c>
      <c r="G724" s="93"/>
    </row>
    <row r="725" spans="1:7" ht="18">
      <c r="A725" s="162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0</v>
      </c>
      <c r="G725" s="93"/>
    </row>
    <row r="726" spans="1:7" ht="18">
      <c r="A726" s="162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0</v>
      </c>
      <c r="G726" s="93"/>
    </row>
    <row r="727" spans="1:7" ht="18">
      <c r="A727" s="162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0</v>
      </c>
      <c r="G727" s="93"/>
    </row>
    <row r="728" spans="1:7" ht="18">
      <c r="A728" s="162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0</v>
      </c>
      <c r="G728" s="93"/>
    </row>
    <row r="729" spans="1:7" ht="18">
      <c r="A729" s="162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0</v>
      </c>
      <c r="G729" s="93"/>
    </row>
    <row r="730" spans="1:7" ht="18">
      <c r="A730" s="162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0</v>
      </c>
      <c r="G730" s="93"/>
    </row>
    <row r="731" spans="1:7" ht="18">
      <c r="A731" s="162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0</v>
      </c>
      <c r="G731" s="93"/>
    </row>
    <row r="732" spans="1:7" ht="18">
      <c r="A732" s="162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0</v>
      </c>
      <c r="G732" s="93"/>
    </row>
    <row r="733" spans="1:7" ht="18">
      <c r="A733" s="162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0</v>
      </c>
      <c r="G733" s="93"/>
    </row>
    <row r="734" spans="1:7" ht="18">
      <c r="A734" s="162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0</v>
      </c>
      <c r="G734" s="93"/>
    </row>
    <row r="735" spans="1:7" ht="18">
      <c r="A735" s="162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0</v>
      </c>
      <c r="G735" s="93"/>
    </row>
    <row r="736" spans="1:7" ht="18">
      <c r="A736" s="162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0</v>
      </c>
      <c r="G736" s="93"/>
    </row>
    <row r="737" spans="1:7" ht="18">
      <c r="A737" s="162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0</v>
      </c>
      <c r="G737" s="93"/>
    </row>
    <row r="738" spans="1:7" ht="18">
      <c r="A738" s="162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0</v>
      </c>
      <c r="G738" s="93"/>
    </row>
    <row r="739" spans="1:7" ht="18">
      <c r="A739" s="162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0</v>
      </c>
      <c r="G739" s="93"/>
    </row>
    <row r="740" spans="1:7" ht="18">
      <c r="A740" s="162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0</v>
      </c>
      <c r="G740" s="93"/>
    </row>
    <row r="741" spans="1:7" ht="18">
      <c r="A741" s="162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0</v>
      </c>
      <c r="G741" s="93"/>
    </row>
    <row r="742" spans="1:7" ht="18">
      <c r="A742" s="162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0</v>
      </c>
      <c r="G742" s="93"/>
    </row>
    <row r="743" spans="1:7" ht="18">
      <c r="A743" s="162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0</v>
      </c>
      <c r="G743" s="93"/>
    </row>
    <row r="744" spans="1:7" ht="18">
      <c r="A744" s="162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0</v>
      </c>
      <c r="G744" s="93"/>
    </row>
    <row r="745" spans="1:7" ht="18">
      <c r="A745" s="162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0</v>
      </c>
      <c r="G745" s="93"/>
    </row>
    <row r="746" spans="1:7" ht="18">
      <c r="A746" s="162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0</v>
      </c>
      <c r="G746" s="93"/>
    </row>
    <row r="747" spans="1:7" ht="18">
      <c r="A747" s="162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0</v>
      </c>
      <c r="G747" s="93"/>
    </row>
    <row r="748" spans="1:7" ht="18">
      <c r="A748" s="162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0</v>
      </c>
      <c r="G748" s="93"/>
    </row>
    <row r="749" spans="1:7" ht="18">
      <c r="A749" s="162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0</v>
      </c>
      <c r="G749" s="93"/>
    </row>
    <row r="750" spans="1:7" ht="18">
      <c r="A750" s="162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0</v>
      </c>
      <c r="G750" s="93"/>
    </row>
    <row r="751" spans="1:7" ht="18">
      <c r="A751" s="162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0</v>
      </c>
      <c r="G751" s="93"/>
    </row>
    <row r="752" spans="1:7" ht="18">
      <c r="A752" s="162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0</v>
      </c>
      <c r="G752" s="93"/>
    </row>
    <row r="753" spans="1:7" ht="18">
      <c r="A753" s="162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0</v>
      </c>
      <c r="G753" s="93"/>
    </row>
    <row r="754" spans="1:7" ht="18">
      <c r="A754" s="162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0</v>
      </c>
      <c r="G754" s="93"/>
    </row>
    <row r="755" spans="1:7" ht="18">
      <c r="A755" s="162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0</v>
      </c>
      <c r="G755" s="93"/>
    </row>
    <row r="756" spans="1:7" ht="18">
      <c r="A756" s="162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0</v>
      </c>
      <c r="G756" s="93"/>
    </row>
    <row r="757" spans="1:7" ht="18">
      <c r="A757" s="162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0</v>
      </c>
      <c r="G757" s="93"/>
    </row>
    <row r="758" spans="1:7" ht="18">
      <c r="A758" s="162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0</v>
      </c>
      <c r="G758" s="93"/>
    </row>
    <row r="759" spans="1:7" ht="18">
      <c r="A759" s="162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0</v>
      </c>
      <c r="G759" s="93"/>
    </row>
    <row r="760" spans="1:7" ht="18">
      <c r="A760" s="162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0</v>
      </c>
      <c r="G760" s="93"/>
    </row>
    <row r="761" spans="1:7" ht="18">
      <c r="A761" s="162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0</v>
      </c>
      <c r="G761" s="93"/>
    </row>
    <row r="762" spans="1:7" ht="18">
      <c r="A762" s="162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0</v>
      </c>
      <c r="G762" s="93"/>
    </row>
    <row r="763" spans="1:7" ht="18">
      <c r="A763" s="162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0</v>
      </c>
      <c r="G763" s="93"/>
    </row>
    <row r="764" spans="1:7" ht="18">
      <c r="A764" s="162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0</v>
      </c>
      <c r="G764" s="93"/>
    </row>
    <row r="765" spans="1:7" ht="18">
      <c r="A765" s="162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0</v>
      </c>
      <c r="G765" s="93"/>
    </row>
    <row r="766" spans="1:7" ht="18">
      <c r="A766" s="162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0</v>
      </c>
      <c r="G766" s="93"/>
    </row>
    <row r="767" spans="1:7" ht="18">
      <c r="A767" s="162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0</v>
      </c>
      <c r="G767" s="93"/>
    </row>
    <row r="768" spans="1:7" ht="18">
      <c r="A768" s="162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0</v>
      </c>
      <c r="G768" s="93"/>
    </row>
    <row r="769" spans="1:7" ht="18">
      <c r="A769" s="162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0</v>
      </c>
      <c r="G769" s="93" t="s">
        <v>1097</v>
      </c>
    </row>
    <row r="770" spans="1:7" ht="18">
      <c r="A770" s="162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0</v>
      </c>
      <c r="G770" s="93"/>
    </row>
    <row r="771" spans="1:7" ht="18">
      <c r="A771" s="162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0</v>
      </c>
      <c r="G771" s="93"/>
    </row>
    <row r="772" spans="1:7" ht="18">
      <c r="A772" s="162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0</v>
      </c>
      <c r="G772" s="93"/>
    </row>
    <row r="773" spans="1:7" ht="18">
      <c r="A773" s="162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0</v>
      </c>
      <c r="G773" s="93"/>
    </row>
    <row r="774" spans="1:7" ht="18">
      <c r="A774" s="162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0</v>
      </c>
      <c r="G774" s="93"/>
    </row>
    <row r="775" spans="1:7" ht="18">
      <c r="A775" s="162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0</v>
      </c>
      <c r="G775" s="93"/>
    </row>
    <row r="776" spans="1:7" ht="18">
      <c r="A776" s="162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0</v>
      </c>
      <c r="G776" s="93"/>
    </row>
    <row r="777" spans="1:7" ht="18">
      <c r="A777" s="162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0</v>
      </c>
      <c r="G777" s="93"/>
    </row>
    <row r="778" spans="1:7" ht="18">
      <c r="A778" s="162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0</v>
      </c>
      <c r="G778" s="93"/>
    </row>
    <row r="779" spans="1:7" ht="18">
      <c r="A779" s="162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0</v>
      </c>
      <c r="G779" s="93"/>
    </row>
    <row r="780" spans="1:7" ht="18">
      <c r="A780" s="162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0</v>
      </c>
      <c r="G780" s="93"/>
    </row>
    <row r="781" spans="1:7" ht="18">
      <c r="A781" s="162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0</v>
      </c>
      <c r="G781" s="93"/>
    </row>
    <row r="782" spans="1:7" ht="18">
      <c r="A782" s="162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0</v>
      </c>
      <c r="G782" s="93"/>
    </row>
    <row r="783" spans="1:7" ht="18">
      <c r="A783" s="162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0</v>
      </c>
      <c r="G783" s="93"/>
    </row>
    <row r="784" spans="1:7" ht="18">
      <c r="A784" s="162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0</v>
      </c>
      <c r="G784" s="93"/>
    </row>
    <row r="785" spans="1:7" ht="18">
      <c r="A785" s="162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0</v>
      </c>
      <c r="G785" s="93"/>
    </row>
    <row r="786" spans="1:7" ht="18">
      <c r="A786" s="162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0</v>
      </c>
      <c r="G786" s="93"/>
    </row>
    <row r="787" spans="1:7" ht="18">
      <c r="A787" s="162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0</v>
      </c>
      <c r="G787" s="93"/>
    </row>
    <row r="788" spans="1:7" ht="18">
      <c r="A788" s="162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0</v>
      </c>
      <c r="G788" s="93"/>
    </row>
    <row r="789" spans="1:7" ht="18">
      <c r="A789" s="162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0</v>
      </c>
      <c r="G789" s="93"/>
    </row>
    <row r="790" spans="1:7" ht="18">
      <c r="A790" s="162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0</v>
      </c>
      <c r="G790" s="93"/>
    </row>
    <row r="791" spans="1:7" ht="18">
      <c r="A791" s="162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0</v>
      </c>
      <c r="G791" s="93"/>
    </row>
    <row r="792" spans="1:7" ht="18">
      <c r="A792" s="162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0</v>
      </c>
      <c r="G792" s="93"/>
    </row>
    <row r="793" spans="1:7" ht="18">
      <c r="A793" s="162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0</v>
      </c>
      <c r="G793" s="93"/>
    </row>
    <row r="794" spans="1:7" ht="18">
      <c r="A794" s="162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0</v>
      </c>
      <c r="G794" s="93"/>
    </row>
    <row r="795" spans="1:7" ht="18">
      <c r="A795" s="162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0</v>
      </c>
      <c r="G795" s="93"/>
    </row>
    <row r="796" spans="1:7" ht="18">
      <c r="A796" s="162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0</v>
      </c>
      <c r="G796" s="93"/>
    </row>
    <row r="797" spans="1:7" ht="18">
      <c r="A797" s="162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0</v>
      </c>
      <c r="G797" s="93"/>
    </row>
    <row r="798" spans="1:7" ht="18">
      <c r="A798" s="162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0</v>
      </c>
      <c r="G798" s="93"/>
    </row>
    <row r="799" spans="1:7" ht="18">
      <c r="A799" s="162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0</v>
      </c>
      <c r="G799" s="93"/>
    </row>
    <row r="800" spans="1:7" ht="18">
      <c r="A800" s="162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0</v>
      </c>
      <c r="G800" s="93"/>
    </row>
    <row r="801" spans="1:7" ht="18">
      <c r="A801" s="162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0</v>
      </c>
      <c r="G801" s="93"/>
    </row>
    <row r="802" spans="1:7" ht="18">
      <c r="A802" s="162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0</v>
      </c>
      <c r="G802" s="93"/>
    </row>
    <row r="803" spans="1:7" ht="18">
      <c r="A803" s="162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0</v>
      </c>
      <c r="G803" s="93"/>
    </row>
    <row r="804" spans="1:7" ht="18">
      <c r="A804" s="162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0</v>
      </c>
      <c r="G804" s="93"/>
    </row>
    <row r="805" spans="1:7" ht="18">
      <c r="A805" s="162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0</v>
      </c>
      <c r="G805" s="93"/>
    </row>
    <row r="806" spans="1:7" ht="18">
      <c r="A806" s="162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0</v>
      </c>
      <c r="G806" s="93"/>
    </row>
    <row r="807" spans="1:7" ht="18">
      <c r="A807" s="162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0</v>
      </c>
      <c r="G807" s="93"/>
    </row>
    <row r="808" spans="1:7" ht="18">
      <c r="A808" s="162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0</v>
      </c>
      <c r="G808" s="93"/>
    </row>
    <row r="809" spans="1:7" ht="18">
      <c r="A809" s="162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0</v>
      </c>
      <c r="G809" s="93"/>
    </row>
    <row r="810" spans="1:7" ht="18">
      <c r="A810" s="162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0</v>
      </c>
      <c r="G810" s="93"/>
    </row>
    <row r="811" spans="1:7" ht="18">
      <c r="A811" s="162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0</v>
      </c>
      <c r="G811" s="93"/>
    </row>
    <row r="812" spans="1:7" ht="18">
      <c r="A812" s="162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0</v>
      </c>
      <c r="G812" s="93"/>
    </row>
    <row r="813" spans="1:7" ht="18">
      <c r="A813" s="162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0</v>
      </c>
      <c r="G813" s="93"/>
    </row>
    <row r="814" spans="1:7" ht="18">
      <c r="A814" s="162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0</v>
      </c>
      <c r="G814" s="93"/>
    </row>
    <row r="815" spans="1:7" ht="18">
      <c r="A815" s="162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0</v>
      </c>
      <c r="G815" s="93"/>
    </row>
    <row r="816" spans="1:7" ht="18">
      <c r="A816" s="162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0</v>
      </c>
      <c r="G816" s="93"/>
    </row>
    <row r="817" spans="1:7" ht="18">
      <c r="A817" s="162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0</v>
      </c>
      <c r="G817" s="93"/>
    </row>
    <row r="818" spans="1:7" ht="18">
      <c r="A818" s="162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0</v>
      </c>
      <c r="G818" s="93"/>
    </row>
    <row r="819" spans="1:7" ht="18">
      <c r="A819" s="162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0</v>
      </c>
      <c r="G819" s="93"/>
    </row>
    <row r="820" spans="1:7" ht="18">
      <c r="A820" s="162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0</v>
      </c>
      <c r="G820" s="93"/>
    </row>
    <row r="821" spans="1:7" ht="18">
      <c r="A821" s="162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0</v>
      </c>
      <c r="G821" s="93"/>
    </row>
    <row r="822" spans="1:7" ht="18">
      <c r="A822" s="162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0</v>
      </c>
      <c r="G822" s="93"/>
    </row>
    <row r="823" spans="1:7" ht="18">
      <c r="A823" s="162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0</v>
      </c>
      <c r="G823" s="93"/>
    </row>
    <row r="824" spans="1:7" ht="18">
      <c r="A824" s="162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0</v>
      </c>
      <c r="G824" s="93"/>
    </row>
    <row r="825" spans="1:7" ht="18">
      <c r="A825" s="162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0</v>
      </c>
      <c r="G825" s="93"/>
    </row>
    <row r="826" spans="1:7" ht="18">
      <c r="A826" s="162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0</v>
      </c>
      <c r="G826" s="93"/>
    </row>
    <row r="827" spans="1:7" ht="18">
      <c r="A827" s="162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0</v>
      </c>
      <c r="G827" s="93"/>
    </row>
    <row r="828" spans="1:7" ht="18">
      <c r="A828" s="162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0</v>
      </c>
      <c r="G828" s="93"/>
    </row>
    <row r="829" spans="1:7" ht="18">
      <c r="A829" s="162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0</v>
      </c>
      <c r="G829" s="93"/>
    </row>
    <row r="830" spans="1:7" ht="18">
      <c r="A830" s="162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0</v>
      </c>
      <c r="G830" s="93"/>
    </row>
    <row r="831" spans="1:7" ht="18">
      <c r="A831" s="162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0</v>
      </c>
      <c r="G831" s="93"/>
    </row>
    <row r="832" spans="1:7" ht="18">
      <c r="A832" s="162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0</v>
      </c>
      <c r="G832" s="93"/>
    </row>
    <row r="833" spans="1:7" ht="18">
      <c r="A833" s="162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0</v>
      </c>
      <c r="G833" s="93"/>
    </row>
    <row r="834" spans="1:7" ht="18">
      <c r="A834" s="162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0</v>
      </c>
      <c r="G834" s="93"/>
    </row>
    <row r="835" spans="1:7" ht="18">
      <c r="A835" s="162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0</v>
      </c>
      <c r="G835" s="93"/>
    </row>
    <row r="836" spans="1:7" ht="18">
      <c r="A836" s="162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0</v>
      </c>
      <c r="G836" s="93"/>
    </row>
    <row r="837" spans="1:7" ht="18">
      <c r="A837" s="162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0</v>
      </c>
      <c r="G837" s="93"/>
    </row>
    <row r="838" spans="1:7" ht="18">
      <c r="A838" s="162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0</v>
      </c>
      <c r="G838" s="93"/>
    </row>
    <row r="839" spans="1:7" ht="18">
      <c r="A839" s="162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0</v>
      </c>
      <c r="G839" s="93"/>
    </row>
    <row r="840" spans="1:7" ht="18">
      <c r="A840" s="162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0</v>
      </c>
      <c r="G840" s="93"/>
    </row>
    <row r="841" spans="1:7" ht="18">
      <c r="A841" s="162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0</v>
      </c>
      <c r="G841" s="93"/>
    </row>
    <row r="842" spans="1:7" ht="18">
      <c r="A842" s="162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0</v>
      </c>
      <c r="G842" s="93"/>
    </row>
    <row r="843" spans="1:7" ht="18">
      <c r="A843" s="162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0</v>
      </c>
      <c r="G843" s="93"/>
    </row>
    <row r="844" spans="1:7" ht="18">
      <c r="A844" s="162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0</v>
      </c>
      <c r="G844" s="93"/>
    </row>
    <row r="845" spans="1:7" ht="18">
      <c r="A845" s="162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0</v>
      </c>
      <c r="G845" s="93"/>
    </row>
    <row r="846" spans="1:7" ht="18">
      <c r="A846" s="162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0</v>
      </c>
      <c r="G846" s="93"/>
    </row>
    <row r="847" spans="1:7" ht="18">
      <c r="A847" s="162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0</v>
      </c>
      <c r="G847" s="93"/>
    </row>
    <row r="848" spans="1:7" ht="18">
      <c r="A848" s="162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0</v>
      </c>
      <c r="G848" s="93"/>
    </row>
    <row r="849" spans="1:7" ht="18">
      <c r="A849" s="162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0</v>
      </c>
      <c r="G849" s="93"/>
    </row>
    <row r="850" spans="1:7" ht="18">
      <c r="A850" s="162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0</v>
      </c>
      <c r="G850" s="93"/>
    </row>
    <row r="851" spans="1:7" ht="18">
      <c r="A851" s="162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0</v>
      </c>
      <c r="G851" s="93"/>
    </row>
    <row r="852" spans="1:7" ht="18">
      <c r="A852" s="162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0</v>
      </c>
      <c r="G852" s="93"/>
    </row>
    <row r="853" spans="1:7" ht="18">
      <c r="A853" s="162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0</v>
      </c>
      <c r="G853" s="93"/>
    </row>
    <row r="854" spans="1:7" ht="18">
      <c r="A854" s="162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0</v>
      </c>
      <c r="G854" s="93"/>
    </row>
    <row r="855" spans="1:7" ht="18">
      <c r="A855" s="162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0</v>
      </c>
      <c r="G855" s="93"/>
    </row>
    <row r="856" spans="1:7" ht="18">
      <c r="A856" s="162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0</v>
      </c>
      <c r="G856" s="93"/>
    </row>
    <row r="857" spans="1:7" ht="18">
      <c r="A857" s="162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0</v>
      </c>
      <c r="G857" s="93"/>
    </row>
    <row r="858" spans="1:7" ht="18">
      <c r="A858" s="162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0</v>
      </c>
      <c r="G858" s="93"/>
    </row>
    <row r="859" spans="1:7" ht="18">
      <c r="A859" s="162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0</v>
      </c>
      <c r="G859" s="93"/>
    </row>
    <row r="860" spans="1:7" ht="18">
      <c r="A860" s="162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0</v>
      </c>
      <c r="G860" s="93"/>
    </row>
    <row r="861" spans="1:7" ht="18">
      <c r="A861" s="162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0</v>
      </c>
      <c r="G861" s="93"/>
    </row>
    <row r="862" spans="1:7" ht="18">
      <c r="A862" s="162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0</v>
      </c>
      <c r="G862" s="93"/>
    </row>
    <row r="863" spans="1:7" ht="18">
      <c r="A863" s="162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0</v>
      </c>
      <c r="G863" s="93"/>
    </row>
    <row r="864" spans="1:7" ht="18">
      <c r="A864" s="162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0</v>
      </c>
      <c r="G864" s="93"/>
    </row>
    <row r="865" spans="1:7" ht="18">
      <c r="A865" s="162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0</v>
      </c>
      <c r="G865" s="93"/>
    </row>
    <row r="866" spans="1:7" ht="18">
      <c r="A866" s="162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0</v>
      </c>
      <c r="G866" s="93"/>
    </row>
    <row r="867" spans="1:7" ht="18">
      <c r="A867" s="162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0</v>
      </c>
      <c r="G867" s="93"/>
    </row>
    <row r="868" spans="1:7" ht="18">
      <c r="A868" s="162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0</v>
      </c>
      <c r="G868" s="93"/>
    </row>
    <row r="869" spans="1:7" ht="18">
      <c r="A869" s="162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0</v>
      </c>
      <c r="G869" s="93"/>
    </row>
    <row r="870" spans="1:7" ht="18">
      <c r="A870" s="162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0</v>
      </c>
      <c r="G870" s="93"/>
    </row>
    <row r="871" spans="1:7" ht="18">
      <c r="A871" s="162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0</v>
      </c>
      <c r="G871" s="93"/>
    </row>
    <row r="872" spans="1:7" ht="18">
      <c r="A872" s="162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0</v>
      </c>
      <c r="G872" s="93"/>
    </row>
    <row r="873" spans="1:7" ht="18">
      <c r="A873" s="162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0</v>
      </c>
      <c r="G873" s="93"/>
    </row>
    <row r="874" spans="1:7" ht="18">
      <c r="A874" s="162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0</v>
      </c>
      <c r="G874" s="93"/>
    </row>
    <row r="875" spans="1:7" ht="18">
      <c r="A875" s="162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0</v>
      </c>
      <c r="G875" s="93"/>
    </row>
    <row r="876" spans="1:7" ht="18">
      <c r="A876" s="162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0</v>
      </c>
      <c r="G876" s="93"/>
    </row>
    <row r="877" spans="1:7" ht="18">
      <c r="A877" s="162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0</v>
      </c>
      <c r="G877" s="93"/>
    </row>
    <row r="878" spans="1:7" ht="18">
      <c r="A878" s="162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0</v>
      </c>
      <c r="G878" s="93"/>
    </row>
    <row r="879" spans="1:7" ht="18">
      <c r="A879" s="162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0</v>
      </c>
      <c r="G879" s="93"/>
    </row>
    <row r="880" spans="1:7" ht="18">
      <c r="A880" s="162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0</v>
      </c>
      <c r="G880" s="93"/>
    </row>
    <row r="881" spans="1:7" ht="18">
      <c r="A881" s="162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0</v>
      </c>
      <c r="G881" s="93"/>
    </row>
    <row r="882" spans="1:7" ht="18">
      <c r="A882" s="162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0</v>
      </c>
      <c r="G882" s="93"/>
    </row>
    <row r="883" spans="1:7" ht="18">
      <c r="A883" s="162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0</v>
      </c>
      <c r="G883" s="93"/>
    </row>
    <row r="884" spans="1:7" ht="18">
      <c r="A884" s="162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0</v>
      </c>
      <c r="G884" s="93"/>
    </row>
    <row r="885" spans="1:7" ht="18">
      <c r="A885" s="162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0</v>
      </c>
      <c r="G885" s="93"/>
    </row>
    <row r="886" spans="1:7" ht="18">
      <c r="A886" s="162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0</v>
      </c>
      <c r="G886" s="93"/>
    </row>
    <row r="887" spans="1:7" ht="18">
      <c r="A887" s="162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0</v>
      </c>
      <c r="G887" s="93"/>
    </row>
    <row r="888" spans="1:7" ht="18">
      <c r="A888" s="162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0</v>
      </c>
      <c r="G888" s="93"/>
    </row>
    <row r="889" spans="1:7" ht="18">
      <c r="A889" s="162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0</v>
      </c>
      <c r="G889" s="93"/>
    </row>
    <row r="890" spans="1:7" ht="18">
      <c r="A890" s="162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0</v>
      </c>
      <c r="G890" s="93"/>
    </row>
    <row r="891" spans="1:7" ht="18">
      <c r="A891" s="162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0</v>
      </c>
      <c r="G891" s="93"/>
    </row>
    <row r="892" spans="1:7" ht="18">
      <c r="A892" s="162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0</v>
      </c>
      <c r="G892" s="93"/>
    </row>
    <row r="893" spans="1:7" ht="18">
      <c r="A893" s="162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0</v>
      </c>
      <c r="G893" s="93"/>
    </row>
    <row r="894" spans="1:7" ht="18">
      <c r="A894" s="162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0</v>
      </c>
      <c r="G894" s="93"/>
    </row>
    <row r="895" spans="1:7" ht="18">
      <c r="A895" s="162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0</v>
      </c>
      <c r="G895" s="93"/>
    </row>
    <row r="896" spans="1:7" ht="18">
      <c r="A896" s="162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0</v>
      </c>
      <c r="G896" s="93"/>
    </row>
    <row r="897" spans="1:7" ht="18">
      <c r="A897" s="162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0</v>
      </c>
      <c r="G897" s="93"/>
    </row>
    <row r="898" spans="1:7" ht="18">
      <c r="A898" s="162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0</v>
      </c>
      <c r="G898" s="93"/>
    </row>
    <row r="899" spans="1:7" ht="18">
      <c r="A899" s="162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0</v>
      </c>
      <c r="G899" s="93"/>
    </row>
    <row r="900" spans="1:7" ht="18">
      <c r="A900" s="162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0</v>
      </c>
      <c r="G900" s="93"/>
    </row>
    <row r="901" spans="1:7" ht="18">
      <c r="A901" s="162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0</v>
      </c>
      <c r="G901" s="93"/>
    </row>
    <row r="902" spans="1:7" ht="18">
      <c r="A902" s="162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0</v>
      </c>
      <c r="G902" s="93"/>
    </row>
    <row r="903" spans="1:7" ht="18">
      <c r="A903" s="162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0</v>
      </c>
      <c r="G903" s="93"/>
    </row>
    <row r="904" spans="1:7" ht="18">
      <c r="A904" s="162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0</v>
      </c>
      <c r="G904" s="93"/>
    </row>
    <row r="905" spans="1:7" ht="18">
      <c r="A905" s="162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0</v>
      </c>
      <c r="G905" s="93"/>
    </row>
    <row r="906" spans="1:7" ht="18">
      <c r="A906" s="162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0</v>
      </c>
      <c r="G906" s="93"/>
    </row>
    <row r="907" spans="1:7" ht="18">
      <c r="A907" s="162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0</v>
      </c>
      <c r="G907" s="93"/>
    </row>
    <row r="908" spans="1:7" ht="18">
      <c r="A908" s="162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0</v>
      </c>
      <c r="G908" s="93"/>
    </row>
    <row r="909" spans="1:7" ht="18">
      <c r="A909" s="162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0</v>
      </c>
      <c r="G909" s="93"/>
    </row>
    <row r="910" spans="1:7" ht="18">
      <c r="A910" s="162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0</v>
      </c>
      <c r="G910" s="93"/>
    </row>
    <row r="911" spans="1:7" ht="18">
      <c r="A911" s="162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0</v>
      </c>
      <c r="G911" s="93"/>
    </row>
    <row r="912" spans="1:7" ht="18">
      <c r="A912" s="162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0</v>
      </c>
      <c r="G912" s="93"/>
    </row>
    <row r="913" spans="1:7" ht="18">
      <c r="A913" s="162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0</v>
      </c>
      <c r="G913" s="93"/>
    </row>
    <row r="914" spans="1:7" ht="18">
      <c r="A914" s="162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0</v>
      </c>
      <c r="G914" s="93"/>
    </row>
    <row r="915" spans="1:7" ht="18">
      <c r="A915" s="162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0</v>
      </c>
      <c r="G915" s="93"/>
    </row>
    <row r="916" spans="1:7" ht="18">
      <c r="A916" s="162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0</v>
      </c>
      <c r="G916" s="93"/>
    </row>
    <row r="917" spans="1:7" ht="18">
      <c r="A917" s="162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0</v>
      </c>
      <c r="G917" s="93"/>
    </row>
    <row r="918" spans="1:7" ht="18">
      <c r="A918" s="162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0</v>
      </c>
      <c r="G918" s="93"/>
    </row>
    <row r="919" spans="1:7" ht="18">
      <c r="A919" s="162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0</v>
      </c>
      <c r="G919" s="93"/>
    </row>
    <row r="920" spans="1:7" ht="18">
      <c r="A920" s="162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0</v>
      </c>
      <c r="G920" s="93"/>
    </row>
    <row r="921" spans="1:7" ht="18">
      <c r="A921" s="162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0</v>
      </c>
      <c r="G921" s="93"/>
    </row>
    <row r="922" spans="1:7" ht="18">
      <c r="A922" s="162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0</v>
      </c>
      <c r="G922" s="93"/>
    </row>
    <row r="923" spans="1:7" ht="18">
      <c r="A923" s="162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0</v>
      </c>
      <c r="G923" s="93"/>
    </row>
    <row r="924" spans="1:7" ht="18">
      <c r="A924" s="162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0</v>
      </c>
      <c r="G924" s="93"/>
    </row>
    <row r="925" spans="1:7" ht="18">
      <c r="A925" s="162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0</v>
      </c>
      <c r="G925" s="93"/>
    </row>
    <row r="926" spans="1:7" ht="18">
      <c r="A926" s="162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0</v>
      </c>
      <c r="G926" s="93"/>
    </row>
    <row r="927" spans="1:7" ht="18">
      <c r="A927" s="162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0</v>
      </c>
      <c r="G927" s="93"/>
    </row>
    <row r="928" spans="1:7" ht="18">
      <c r="A928" s="162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0</v>
      </c>
      <c r="G928" s="93"/>
    </row>
    <row r="929" spans="1:7" ht="18">
      <c r="A929" s="162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0</v>
      </c>
      <c r="G929" s="93"/>
    </row>
    <row r="930" spans="1:7" ht="18">
      <c r="A930" s="162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0</v>
      </c>
      <c r="G930" s="93"/>
    </row>
    <row r="931" spans="1:7" ht="18">
      <c r="A931" s="162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0</v>
      </c>
      <c r="G931" s="93"/>
    </row>
    <row r="932" spans="1:7" ht="18">
      <c r="A932" s="162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0</v>
      </c>
      <c r="G932" s="93"/>
    </row>
    <row r="933" spans="1:7" ht="18">
      <c r="A933" s="162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0</v>
      </c>
      <c r="G933" s="93"/>
    </row>
    <row r="934" spans="1:7" ht="18">
      <c r="A934" s="162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0</v>
      </c>
      <c r="G934" s="93"/>
    </row>
    <row r="935" spans="1:7" ht="18">
      <c r="A935" s="162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0</v>
      </c>
      <c r="G935" s="93"/>
    </row>
    <row r="936" spans="1:7" ht="18">
      <c r="A936" s="162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0</v>
      </c>
      <c r="G936" s="93"/>
    </row>
    <row r="937" spans="1:7" ht="18">
      <c r="A937" s="162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0</v>
      </c>
      <c r="G937" s="93"/>
    </row>
    <row r="938" spans="1:7" ht="18">
      <c r="A938" s="162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0</v>
      </c>
      <c r="G938" s="93"/>
    </row>
    <row r="939" spans="1:7" ht="18">
      <c r="A939" s="162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0</v>
      </c>
      <c r="G939" s="93"/>
    </row>
    <row r="940" spans="1:7" ht="18">
      <c r="A940" s="162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0</v>
      </c>
      <c r="G940" s="93"/>
    </row>
    <row r="941" spans="1:7" ht="18">
      <c r="A941" s="162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0</v>
      </c>
      <c r="G941" s="93"/>
    </row>
    <row r="942" spans="1:7" ht="18">
      <c r="A942" s="162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0</v>
      </c>
      <c r="G942" s="93"/>
    </row>
    <row r="943" spans="1:7" ht="18">
      <c r="A943" s="162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0</v>
      </c>
      <c r="G943" s="93"/>
    </row>
    <row r="944" spans="1:7" ht="18">
      <c r="A944" s="162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0</v>
      </c>
      <c r="G944" s="93"/>
    </row>
    <row r="945" spans="1:7" ht="18">
      <c r="A945" s="162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0</v>
      </c>
      <c r="G945" s="93"/>
    </row>
    <row r="946" spans="1:7" ht="18">
      <c r="A946" s="162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0</v>
      </c>
      <c r="G946" s="93"/>
    </row>
    <row r="947" spans="1:7" ht="18">
      <c r="A947" s="162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0</v>
      </c>
      <c r="G947" s="93"/>
    </row>
    <row r="948" spans="1:7" ht="18">
      <c r="A948" s="162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0</v>
      </c>
      <c r="G948" s="93"/>
    </row>
    <row r="949" spans="1:7" ht="18">
      <c r="A949" s="162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0</v>
      </c>
      <c r="G949" s="93"/>
    </row>
    <row r="950" spans="1:7" ht="18">
      <c r="A950" s="162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0</v>
      </c>
      <c r="G950" s="93"/>
    </row>
    <row r="951" spans="1:7" ht="18">
      <c r="A951" s="162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0</v>
      </c>
      <c r="G951" s="93"/>
    </row>
    <row r="952" spans="1:7" ht="18">
      <c r="A952" s="162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0</v>
      </c>
      <c r="G952" s="93"/>
    </row>
    <row r="953" spans="1:7" ht="18">
      <c r="A953" s="162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0</v>
      </c>
      <c r="G953" s="93"/>
    </row>
    <row r="954" spans="1:7" ht="18">
      <c r="A954" s="162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0</v>
      </c>
      <c r="G954" s="93"/>
    </row>
    <row r="955" spans="1:7" ht="18">
      <c r="A955" s="162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0</v>
      </c>
      <c r="G955" s="93"/>
    </row>
    <row r="956" spans="1:7" ht="18">
      <c r="A956" s="162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0</v>
      </c>
      <c r="G956" s="93"/>
    </row>
    <row r="957" spans="1:7" ht="18">
      <c r="A957" s="162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0</v>
      </c>
      <c r="G957" s="93"/>
    </row>
    <row r="958" spans="1:7" ht="18">
      <c r="A958" s="162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0</v>
      </c>
      <c r="G958" s="93"/>
    </row>
    <row r="959" spans="1:7" ht="18">
      <c r="A959" s="162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0</v>
      </c>
      <c r="G959" s="93"/>
    </row>
    <row r="960" spans="1:7" ht="18">
      <c r="A960" s="162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0</v>
      </c>
      <c r="G960" s="93"/>
    </row>
    <row r="961" spans="1:7" ht="18">
      <c r="A961" s="162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0</v>
      </c>
      <c r="G961" s="93"/>
    </row>
    <row r="962" spans="1:7" ht="18">
      <c r="A962" s="162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0</v>
      </c>
      <c r="G962" s="93"/>
    </row>
    <row r="963" spans="1:7" ht="18">
      <c r="A963" s="162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0</v>
      </c>
      <c r="G963" s="93"/>
    </row>
    <row r="964" spans="1:7" ht="18">
      <c r="A964" s="162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0</v>
      </c>
      <c r="G964" s="93"/>
    </row>
    <row r="965" spans="1:7" ht="18">
      <c r="A965" s="162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0</v>
      </c>
      <c r="G965" s="93"/>
    </row>
    <row r="966" spans="1:7" ht="18">
      <c r="A966" s="162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0</v>
      </c>
      <c r="G966" s="93"/>
    </row>
    <row r="967" spans="1:7" ht="18">
      <c r="A967" s="162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0</v>
      </c>
      <c r="G967" s="93"/>
    </row>
    <row r="968" spans="1:7" ht="18">
      <c r="A968" s="162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0</v>
      </c>
      <c r="G968" s="93"/>
    </row>
    <row r="969" spans="1:7" ht="18">
      <c r="A969" s="162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0</v>
      </c>
      <c r="G969" s="93"/>
    </row>
    <row r="970" spans="1:7" ht="18">
      <c r="A970" s="162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0</v>
      </c>
      <c r="G970" s="93"/>
    </row>
    <row r="971" spans="1:7" ht="18">
      <c r="A971" s="162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0</v>
      </c>
      <c r="G971" s="93"/>
    </row>
    <row r="972" spans="1:7" ht="18">
      <c r="A972" s="162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0</v>
      </c>
      <c r="G972" s="93"/>
    </row>
    <row r="973" spans="1:7" ht="18">
      <c r="A973" s="162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0</v>
      </c>
      <c r="G973" s="93"/>
    </row>
    <row r="974" spans="1:7" ht="18">
      <c r="A974" s="162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0</v>
      </c>
      <c r="G974" s="93"/>
    </row>
    <row r="975" spans="1:7" ht="18">
      <c r="A975" s="162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0</v>
      </c>
      <c r="G975" s="93"/>
    </row>
    <row r="976" spans="1:7" ht="18">
      <c r="A976" s="162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0</v>
      </c>
      <c r="G976" s="93"/>
    </row>
    <row r="977" spans="1:7" ht="18">
      <c r="A977" s="162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0</v>
      </c>
      <c r="G977" s="93"/>
    </row>
    <row r="978" spans="1:7" ht="18">
      <c r="A978" s="162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0</v>
      </c>
      <c r="G978" s="93"/>
    </row>
    <row r="979" spans="1:7" ht="18">
      <c r="A979" s="162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0</v>
      </c>
      <c r="G979" s="93"/>
    </row>
    <row r="980" spans="1:7" ht="18">
      <c r="A980" s="162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0</v>
      </c>
      <c r="G980" s="93"/>
    </row>
    <row r="981" spans="1:7" ht="18">
      <c r="A981" s="162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0</v>
      </c>
      <c r="G981" s="93"/>
    </row>
    <row r="982" spans="1:7" ht="18">
      <c r="A982" s="162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0</v>
      </c>
      <c r="G982" s="93"/>
    </row>
    <row r="983" spans="1:7" ht="18">
      <c r="A983" s="162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0</v>
      </c>
      <c r="G983" s="93"/>
    </row>
    <row r="984" spans="1:7" ht="18">
      <c r="A984" s="162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0</v>
      </c>
      <c r="G984" s="93"/>
    </row>
    <row r="985" spans="1:7" ht="18">
      <c r="A985" s="162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0</v>
      </c>
      <c r="G985" s="93"/>
    </row>
    <row r="986" spans="1:7" ht="18">
      <c r="A986" s="162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0</v>
      </c>
      <c r="G986" s="93"/>
    </row>
    <row r="987" spans="1:7" ht="18">
      <c r="A987" s="162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0</v>
      </c>
      <c r="G987" s="93"/>
    </row>
    <row r="988" spans="1:7" ht="18">
      <c r="A988" s="162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0</v>
      </c>
      <c r="G988" s="93"/>
    </row>
    <row r="989" spans="1:7" ht="18">
      <c r="A989" s="162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0</v>
      </c>
      <c r="G989" s="93"/>
    </row>
    <row r="990" spans="1:7" ht="18">
      <c r="A990" s="162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0</v>
      </c>
      <c r="G990" s="93"/>
    </row>
    <row r="991" spans="1:7" ht="18">
      <c r="A991" s="162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0</v>
      </c>
      <c r="G991" s="93"/>
    </row>
    <row r="992" spans="1:7" ht="18">
      <c r="A992" s="162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0</v>
      </c>
      <c r="G992" s="93"/>
    </row>
    <row r="993" spans="1:7" ht="18">
      <c r="A993" s="162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0</v>
      </c>
      <c r="G993" s="93"/>
    </row>
    <row r="994" spans="1:7" ht="18">
      <c r="A994" s="162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0</v>
      </c>
      <c r="G994" s="93"/>
    </row>
    <row r="995" spans="1:7" ht="18">
      <c r="A995" s="162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0</v>
      </c>
      <c r="G995" s="93"/>
    </row>
    <row r="996" spans="1:7" ht="18">
      <c r="A996" s="162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0</v>
      </c>
      <c r="G996" s="93"/>
    </row>
    <row r="997" spans="1:7" ht="18">
      <c r="A997" s="162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0</v>
      </c>
      <c r="G997" s="93"/>
    </row>
    <row r="998" spans="1:7" ht="18">
      <c r="A998" s="162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0</v>
      </c>
      <c r="G998" s="93"/>
    </row>
    <row r="999" spans="1:7" ht="18">
      <c r="A999" s="162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0</v>
      </c>
      <c r="G999" s="93"/>
    </row>
    <row r="1000" spans="1:7" ht="18">
      <c r="A1000" s="162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0</v>
      </c>
      <c r="G1000" s="93"/>
    </row>
    <row r="1001" spans="1:7" ht="18">
      <c r="A1001" s="162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0</v>
      </c>
      <c r="G1001" s="93"/>
    </row>
    <row r="1002" spans="1:7" ht="18">
      <c r="A1002" s="162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0</v>
      </c>
      <c r="G1002" s="93"/>
    </row>
    <row r="1003" spans="1:7" ht="18">
      <c r="A1003" s="162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0</v>
      </c>
      <c r="G1003" s="93"/>
    </row>
    <row r="1004" spans="1:7" ht="18">
      <c r="A1004" s="162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0</v>
      </c>
      <c r="G1004" s="93"/>
    </row>
    <row r="1005" spans="1:7" ht="18">
      <c r="A1005" s="162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0</v>
      </c>
      <c r="G1005" s="93"/>
    </row>
    <row r="1006" spans="1:7" ht="18">
      <c r="A1006" s="162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0</v>
      </c>
      <c r="G1006" s="93"/>
    </row>
    <row r="1007" spans="1:7" ht="18">
      <c r="A1007" s="162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0</v>
      </c>
      <c r="G1007" s="93"/>
    </row>
    <row r="1008" spans="1:7" ht="18">
      <c r="A1008" s="162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0</v>
      </c>
      <c r="G1008" s="93"/>
    </row>
    <row r="1009" spans="1:7" ht="18">
      <c r="A1009" s="162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0</v>
      </c>
      <c r="G1009" s="93"/>
    </row>
    <row r="1010" spans="1:7" ht="18">
      <c r="A1010" s="162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0</v>
      </c>
      <c r="G1010" s="93"/>
    </row>
    <row r="1011" spans="1:7" ht="18">
      <c r="A1011" s="162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0</v>
      </c>
      <c r="G1011" s="93"/>
    </row>
    <row r="1012" spans="1:7" ht="18">
      <c r="A1012" s="162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0</v>
      </c>
      <c r="G1012" s="93"/>
    </row>
    <row r="1013" spans="1:7" ht="18">
      <c r="A1013" s="162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0</v>
      </c>
      <c r="G1013" s="93"/>
    </row>
    <row r="1014" spans="1:7" ht="18">
      <c r="A1014" s="162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0</v>
      </c>
      <c r="G1014" s="93"/>
    </row>
    <row r="1015" spans="1:7" ht="18">
      <c r="A1015" s="162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0</v>
      </c>
      <c r="G1015" s="93"/>
    </row>
    <row r="1016" spans="1:7" ht="18">
      <c r="A1016" s="162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0</v>
      </c>
      <c r="G1016" s="93"/>
    </row>
    <row r="1017" spans="1:7" ht="18">
      <c r="A1017" s="162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0</v>
      </c>
      <c r="G1017" s="93"/>
    </row>
    <row r="1018" spans="1:7" ht="18">
      <c r="A1018" s="162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0</v>
      </c>
      <c r="G1018" s="93"/>
    </row>
    <row r="1019" spans="1:7" ht="18">
      <c r="A1019" s="162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0</v>
      </c>
      <c r="G1019" s="93"/>
    </row>
    <row r="1020" spans="1:7" ht="18">
      <c r="A1020" s="162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0</v>
      </c>
      <c r="G1020" s="93"/>
    </row>
    <row r="1021" spans="1:7" ht="18">
      <c r="A1021" s="162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0</v>
      </c>
      <c r="G1021" s="93"/>
    </row>
    <row r="1022" spans="1:7" ht="18">
      <c r="A1022" s="162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0</v>
      </c>
      <c r="G1022" s="93"/>
    </row>
    <row r="1023" spans="1:7" ht="18">
      <c r="A1023" s="162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0</v>
      </c>
      <c r="G1023" s="93"/>
    </row>
    <row r="1024" spans="1:7" ht="18">
      <c r="A1024" s="162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0</v>
      </c>
      <c r="G1024" s="93"/>
    </row>
    <row r="1025" spans="1:7" ht="18">
      <c r="A1025" s="162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0</v>
      </c>
      <c r="G1025" s="93"/>
    </row>
    <row r="1026" spans="1:7" ht="18">
      <c r="A1026" s="162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0</v>
      </c>
      <c r="G1026" s="93"/>
    </row>
    <row r="1027" spans="1:7" ht="18">
      <c r="A1027" s="162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0</v>
      </c>
      <c r="G1027" s="93"/>
    </row>
    <row r="1028" spans="1:7" ht="18">
      <c r="A1028" s="162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0</v>
      </c>
      <c r="G1028" s="93"/>
    </row>
    <row r="1029" spans="1:7" ht="18">
      <c r="A1029" s="162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0</v>
      </c>
      <c r="G1029" s="93"/>
    </row>
    <row r="1030" spans="1:7" ht="18">
      <c r="A1030" s="162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0</v>
      </c>
      <c r="G1030" s="93"/>
    </row>
    <row r="1031" spans="1:7" ht="18">
      <c r="A1031" s="162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0</v>
      </c>
      <c r="G1031" s="93"/>
    </row>
    <row r="1032" spans="1:7" ht="18">
      <c r="A1032" s="162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0</v>
      </c>
      <c r="G1032" s="93"/>
    </row>
    <row r="1033" spans="1:7" ht="18">
      <c r="A1033" s="162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0</v>
      </c>
      <c r="G1033" s="93"/>
    </row>
    <row r="1034" spans="1:7" ht="18">
      <c r="A1034" s="162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0</v>
      </c>
      <c r="G1034" s="93"/>
    </row>
    <row r="1035" spans="1:7" ht="18">
      <c r="A1035" s="162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0</v>
      </c>
      <c r="G1035" s="93"/>
    </row>
    <row r="1036" spans="1:7" ht="18">
      <c r="A1036" s="162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0</v>
      </c>
      <c r="G1036" s="93"/>
    </row>
    <row r="1037" spans="1:7" ht="18">
      <c r="A1037" s="162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0</v>
      </c>
      <c r="G1037" s="93"/>
    </row>
    <row r="1038" spans="1:7" ht="18">
      <c r="A1038" s="162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0</v>
      </c>
      <c r="G1038" s="93"/>
    </row>
    <row r="1039" spans="1:7" ht="18">
      <c r="A1039" s="162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0</v>
      </c>
      <c r="G1039" s="93"/>
    </row>
    <row r="1040" spans="1:7" ht="18">
      <c r="A1040" s="162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0</v>
      </c>
      <c r="G1040" s="93"/>
    </row>
    <row r="1041" spans="1:7" ht="18">
      <c r="A1041" s="162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0</v>
      </c>
      <c r="G1041" s="93"/>
    </row>
    <row r="1042" spans="1:7" ht="18">
      <c r="A1042" s="162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0</v>
      </c>
      <c r="G1042" s="93"/>
    </row>
    <row r="1043" spans="1:7" ht="18">
      <c r="A1043" s="162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0</v>
      </c>
      <c r="G1043" s="93"/>
    </row>
    <row r="1044" spans="1:7" ht="18">
      <c r="A1044" s="162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0</v>
      </c>
      <c r="G1044" s="93"/>
    </row>
    <row r="1045" spans="1:7" ht="18">
      <c r="A1045" s="162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0</v>
      </c>
      <c r="G1045" s="93"/>
    </row>
    <row r="1046" spans="1:7" ht="18">
      <c r="A1046" s="162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0</v>
      </c>
      <c r="G1046" s="93"/>
    </row>
    <row r="1047" spans="1:7" ht="18">
      <c r="A1047" s="162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0</v>
      </c>
      <c r="G1047" s="93"/>
    </row>
    <row r="1048" spans="1:7" ht="18">
      <c r="A1048" s="162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0</v>
      </c>
      <c r="G1048" s="93"/>
    </row>
    <row r="1049" spans="1:7" ht="18">
      <c r="A1049" s="162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0</v>
      </c>
      <c r="G1049" s="93"/>
    </row>
    <row r="1050" spans="1:7" ht="18">
      <c r="A1050" s="162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0</v>
      </c>
      <c r="G1050" s="93"/>
    </row>
    <row r="1051" spans="1:7" ht="18.75" thickBot="1">
      <c r="A1051" s="162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0</v>
      </c>
      <c r="G1051" s="93"/>
    </row>
    <row r="1052" spans="1:7" ht="26.25" customHeight="1" thickBot="1">
      <c r="A1052" s="163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0</v>
      </c>
      <c r="G1052" s="87"/>
    </row>
    <row r="1053" spans="1:5" ht="12.75">
      <c r="A1053" s="159"/>
      <c r="B1053" s="8"/>
      <c r="C1053" s="8"/>
      <c r="D1053" s="26"/>
      <c r="E1053" s="41"/>
    </row>
    <row r="1054" spans="1:5" ht="12.75">
      <c r="A1054" s="159"/>
      <c r="B1054" s="8"/>
      <c r="C1054" s="8"/>
      <c r="D1054" s="26"/>
      <c r="E1054" s="41"/>
    </row>
    <row r="1055" spans="1:5" ht="12.75">
      <c r="A1055" s="159"/>
      <c r="B1055" s="8"/>
      <c r="C1055" s="8"/>
      <c r="D1055" s="26"/>
      <c r="E1055" s="41"/>
    </row>
    <row r="1056" spans="1:5" ht="12.75">
      <c r="A1056" s="159"/>
      <c r="B1056" s="8"/>
      <c r="C1056" s="8"/>
      <c r="D1056" s="26"/>
      <c r="E1056" s="41"/>
    </row>
    <row r="1057" spans="1:5" ht="12.75">
      <c r="A1057" s="159"/>
      <c r="B1057" s="8"/>
      <c r="C1057" s="8"/>
      <c r="D1057" s="26"/>
      <c r="E1057" s="41"/>
    </row>
    <row r="1058" spans="1:5" ht="12.75">
      <c r="A1058" s="159"/>
      <c r="B1058" s="8"/>
      <c r="C1058" s="8"/>
      <c r="D1058" s="26"/>
      <c r="E1058" s="41"/>
    </row>
    <row r="1059" spans="1:5" ht="12.75">
      <c r="A1059" s="159"/>
      <c r="B1059" s="8"/>
      <c r="C1059" s="8"/>
      <c r="D1059" s="26"/>
      <c r="E1059" s="41"/>
    </row>
    <row r="1060" spans="1:5" ht="12.75">
      <c r="A1060" s="159"/>
      <c r="B1060" s="8"/>
      <c r="C1060" s="8"/>
      <c r="D1060" s="26"/>
      <c r="E1060" s="41"/>
    </row>
    <row r="1061" spans="1:5" ht="12.75">
      <c r="A1061" s="159"/>
      <c r="B1061" s="8"/>
      <c r="C1061" s="8"/>
      <c r="D1061" s="26"/>
      <c r="E1061" s="41"/>
    </row>
    <row r="1062" spans="1:5" ht="12.75">
      <c r="A1062" s="159"/>
      <c r="B1062" s="8"/>
      <c r="C1062" s="8"/>
      <c r="D1062" s="26"/>
      <c r="E1062" s="41"/>
    </row>
    <row r="1063" spans="1:5" ht="12.75">
      <c r="A1063" s="159"/>
      <c r="B1063" s="8"/>
      <c r="C1063" s="8"/>
      <c r="D1063" s="26"/>
      <c r="E1063" s="41"/>
    </row>
    <row r="1064" spans="1:5" ht="12.75">
      <c r="A1064" s="159"/>
      <c r="B1064" s="8"/>
      <c r="C1064" s="8"/>
      <c r="D1064" s="26"/>
      <c r="E1064" s="41"/>
    </row>
    <row r="1065" spans="1:5" ht="12.75">
      <c r="A1065" s="159"/>
      <c r="B1065" s="8"/>
      <c r="C1065" s="8"/>
      <c r="D1065" s="26"/>
      <c r="E1065" s="41"/>
    </row>
    <row r="1066" spans="1:5" ht="12.75">
      <c r="A1066" s="159"/>
      <c r="B1066" s="8"/>
      <c r="C1066" s="8"/>
      <c r="D1066" s="26"/>
      <c r="E1066" s="41"/>
    </row>
    <row r="1067" spans="1:5" ht="12.75">
      <c r="A1067" s="159"/>
      <c r="B1067" s="8"/>
      <c r="C1067" s="8"/>
      <c r="D1067" s="26"/>
      <c r="E1067" s="41"/>
    </row>
    <row r="1068" spans="1:5" ht="12.75">
      <c r="A1068" s="159"/>
      <c r="B1068" s="8"/>
      <c r="C1068" s="8"/>
      <c r="D1068" s="26"/>
      <c r="E1068" s="41"/>
    </row>
    <row r="1069" spans="1:5" ht="12.75">
      <c r="A1069" s="159"/>
      <c r="B1069" s="8"/>
      <c r="C1069" s="8"/>
      <c r="D1069" s="26"/>
      <c r="E1069" s="41"/>
    </row>
    <row r="1070" spans="1:5" ht="12.75">
      <c r="A1070" s="159"/>
      <c r="B1070" s="8"/>
      <c r="C1070" s="8"/>
      <c r="D1070" s="26"/>
      <c r="E1070" s="41"/>
    </row>
    <row r="1071" spans="1:5" ht="12.75">
      <c r="A1071" s="159"/>
      <c r="B1071" s="8"/>
      <c r="C1071" s="8"/>
      <c r="D1071" s="26"/>
      <c r="E1071" s="41"/>
    </row>
    <row r="1072" spans="1:5" ht="12.75">
      <c r="A1072" s="159"/>
      <c r="B1072" s="8"/>
      <c r="C1072" s="8"/>
      <c r="D1072" s="26"/>
      <c r="E1072" s="41"/>
    </row>
    <row r="1073" spans="1:5" ht="12.75">
      <c r="A1073" s="159"/>
      <c r="B1073" s="8"/>
      <c r="C1073" s="8"/>
      <c r="D1073" s="26"/>
      <c r="E1073" s="41"/>
    </row>
    <row r="1074" spans="1:5" ht="12.75">
      <c r="A1074" s="159"/>
      <c r="B1074" s="8"/>
      <c r="C1074" s="8"/>
      <c r="D1074" s="26"/>
      <c r="E1074" s="41"/>
    </row>
    <row r="1075" spans="1:5" ht="12.75">
      <c r="A1075" s="159"/>
      <c r="B1075" s="8"/>
      <c r="C1075" s="8"/>
      <c r="D1075" s="26"/>
      <c r="E1075" s="41"/>
    </row>
    <row r="1076" spans="1:5" ht="12.75">
      <c r="A1076" s="159"/>
      <c r="B1076" s="8"/>
      <c r="C1076" s="8"/>
      <c r="D1076" s="26"/>
      <c r="E1076" s="41"/>
    </row>
    <row r="1077" spans="1:5" ht="12.75">
      <c r="A1077" s="159"/>
      <c r="B1077" s="8"/>
      <c r="C1077" s="8"/>
      <c r="D1077" s="26"/>
      <c r="E1077" s="41"/>
    </row>
    <row r="1078" spans="1:5" ht="12.75">
      <c r="A1078" s="159"/>
      <c r="B1078" s="8"/>
      <c r="C1078" s="8"/>
      <c r="D1078" s="26"/>
      <c r="E1078" s="41"/>
    </row>
    <row r="1079" spans="1:5" ht="12.75">
      <c r="A1079" s="159"/>
      <c r="B1079" s="8"/>
      <c r="C1079" s="8"/>
      <c r="D1079" s="26"/>
      <c r="E1079" s="41"/>
    </row>
    <row r="1080" spans="1:5" ht="12.75">
      <c r="A1080" s="159"/>
      <c r="B1080" s="8"/>
      <c r="C1080" s="8"/>
      <c r="D1080" s="26"/>
      <c r="E1080" s="41"/>
    </row>
    <row r="1081" spans="1:5" ht="12.75">
      <c r="A1081" s="159"/>
      <c r="B1081" s="8"/>
      <c r="C1081" s="8"/>
      <c r="D1081" s="26"/>
      <c r="E1081" s="41"/>
    </row>
    <row r="1082" spans="1:5" ht="12.75">
      <c r="A1082" s="159"/>
      <c r="B1082" s="8"/>
      <c r="C1082" s="8"/>
      <c r="D1082" s="26"/>
      <c r="E1082" s="41"/>
    </row>
    <row r="1083" spans="1:5" ht="12.75">
      <c r="A1083" s="159"/>
      <c r="B1083" s="8"/>
      <c r="C1083" s="8"/>
      <c r="D1083" s="26"/>
      <c r="E1083" s="41"/>
    </row>
    <row r="1084" spans="1:5" ht="12.75">
      <c r="A1084" s="159"/>
      <c r="B1084" s="8"/>
      <c r="C1084" s="8"/>
      <c r="D1084" s="26"/>
      <c r="E1084" s="41"/>
    </row>
    <row r="1085" spans="1:5" ht="12.75">
      <c r="A1085" s="159"/>
      <c r="B1085" s="8"/>
      <c r="C1085" s="8"/>
      <c r="D1085" s="26"/>
      <c r="E1085" s="41"/>
    </row>
    <row r="1086" spans="1:5" ht="12.75">
      <c r="A1086" s="159"/>
      <c r="B1086" s="8"/>
      <c r="C1086" s="8"/>
      <c r="D1086" s="26"/>
      <c r="E1086" s="41"/>
    </row>
    <row r="1087" spans="1:5" ht="12.75">
      <c r="A1087" s="159"/>
      <c r="B1087" s="8"/>
      <c r="C1087" s="8"/>
      <c r="D1087" s="26"/>
      <c r="E1087" s="41"/>
    </row>
    <row r="1088" spans="1:5" ht="12.75">
      <c r="A1088" s="159"/>
      <c r="B1088" s="8"/>
      <c r="C1088" s="8"/>
      <c r="D1088" s="26"/>
      <c r="E1088" s="41"/>
    </row>
    <row r="1089" spans="1:5" ht="12.75">
      <c r="A1089" s="159"/>
      <c r="B1089" s="8"/>
      <c r="C1089" s="8"/>
      <c r="D1089" s="26"/>
      <c r="E1089" s="41"/>
    </row>
    <row r="1090" spans="1:5" ht="12.75">
      <c r="A1090" s="159"/>
      <c r="B1090" s="8"/>
      <c r="C1090" s="8"/>
      <c r="D1090" s="26"/>
      <c r="E1090" s="41"/>
    </row>
    <row r="1091" spans="1:5" ht="12.75">
      <c r="A1091" s="159"/>
      <c r="B1091" s="8"/>
      <c r="C1091" s="8"/>
      <c r="D1091" s="26"/>
      <c r="E1091" s="41"/>
    </row>
    <row r="1092" spans="1:5" ht="12.75">
      <c r="A1092" s="159"/>
      <c r="B1092" s="8"/>
      <c r="C1092" s="8"/>
      <c r="D1092" s="26"/>
      <c r="E1092" s="41"/>
    </row>
    <row r="1093" spans="1:5" ht="12.75">
      <c r="A1093" s="159"/>
      <c r="B1093" s="8"/>
      <c r="C1093" s="8"/>
      <c r="D1093" s="26"/>
      <c r="E1093" s="41"/>
    </row>
    <row r="1094" spans="1:5" ht="12.75">
      <c r="A1094" s="159"/>
      <c r="B1094" s="8"/>
      <c r="C1094" s="8"/>
      <c r="D1094" s="26"/>
      <c r="E1094" s="41"/>
    </row>
    <row r="1095" spans="1:5" ht="12.75">
      <c r="A1095" s="159"/>
      <c r="B1095" s="8"/>
      <c r="C1095" s="8"/>
      <c r="D1095" s="26"/>
      <c r="E1095" s="41"/>
    </row>
    <row r="1096" spans="1:5" ht="12.75">
      <c r="A1096" s="159"/>
      <c r="B1096" s="8"/>
      <c r="C1096" s="8"/>
      <c r="D1096" s="26"/>
      <c r="E1096" s="41"/>
    </row>
    <row r="1097" spans="1:5" ht="12.75">
      <c r="A1097" s="159"/>
      <c r="B1097" s="8"/>
      <c r="C1097" s="8"/>
      <c r="D1097" s="26"/>
      <c r="E1097" s="41"/>
    </row>
    <row r="1098" spans="1:5" ht="12.75">
      <c r="A1098" s="159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G12" sqref="G12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00" t="s">
        <v>64</v>
      </c>
      <c r="B4" s="200"/>
      <c r="C4" s="200"/>
      <c r="D4" s="200"/>
      <c r="E4" s="200"/>
      <c r="F4" s="16"/>
      <c r="G4" s="1"/>
    </row>
    <row r="5" spans="1:7" ht="15.75">
      <c r="A5" s="209" t="s">
        <v>1109</v>
      </c>
      <c r="B5" s="209"/>
      <c r="C5" s="209"/>
      <c r="D5" s="209"/>
      <c r="E5" s="20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562457900150</v>
      </c>
      <c r="C10" s="88">
        <f>SUM(C11:C13)</f>
        <v>517179736815</v>
      </c>
      <c r="D10" s="88">
        <f>SUM(D11:D13)</f>
        <v>0</v>
      </c>
      <c r="E10" s="88">
        <f>SUM(E11:E13)</f>
        <v>1079637636965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476201206516</v>
      </c>
      <c r="C11" s="89">
        <f>+Distymuniccertf!C74</f>
        <v>441542665947</v>
      </c>
      <c r="D11" s="89"/>
      <c r="E11" s="89">
        <f>+B11+C11</f>
        <v>917743872463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58673305770</v>
      </c>
      <c r="C12" s="110">
        <f>+Distymuniccertf!D74</f>
        <v>51369842859</v>
      </c>
      <c r="D12" s="110"/>
      <c r="E12" s="110">
        <f>SUM(B12:D12)</f>
        <v>110043148629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27583387864</v>
      </c>
      <c r="C13" s="110">
        <f>+Distymuniccertf!E74</f>
        <v>24267228009</v>
      </c>
      <c r="D13" s="110"/>
      <c r="E13" s="110">
        <f>SUM(B13:D13)</f>
        <v>51850615873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21846679264</v>
      </c>
      <c r="C15" s="90">
        <f>+Distymuniccertf!J74</f>
        <v>3328286095</v>
      </c>
      <c r="D15" s="90"/>
      <c r="E15" s="90">
        <f>SUM(B15:D15)</f>
        <v>25174965359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0</v>
      </c>
      <c r="D16" s="90">
        <f>+'Munc no certf'!F1052</f>
        <v>0</v>
      </c>
      <c r="E16" s="90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584304579414</v>
      </c>
      <c r="C17" s="92">
        <f>+C10+SUM(C15:C16)</f>
        <v>520508022910</v>
      </c>
      <c r="D17" s="92">
        <f>+D10+SUM(D15:D16)</f>
        <v>0</v>
      </c>
      <c r="E17" s="92">
        <f>+E10+E15+E16+E14</f>
        <v>1104812602324</v>
      </c>
      <c r="F17" s="50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18.75" thickBot="1">
      <c r="C20" s="122"/>
      <c r="D20" s="165"/>
      <c r="E20" s="167"/>
      <c r="F20" s="122"/>
      <c r="G20" s="43"/>
    </row>
    <row r="21" spans="3:7" ht="15.75" thickBot="1">
      <c r="C21" s="122"/>
      <c r="E21" s="111"/>
      <c r="F21" s="155"/>
      <c r="G21" s="43"/>
    </row>
    <row r="22" spans="3:7" ht="21" thickBot="1">
      <c r="C22" s="122"/>
      <c r="D22" s="166"/>
      <c r="E22" s="168"/>
      <c r="F22" s="43"/>
      <c r="G22" s="43"/>
    </row>
    <row r="23" spans="3:7" ht="12.75">
      <c r="C23" s="122"/>
      <c r="F23" s="43"/>
      <c r="G23" s="43"/>
    </row>
    <row r="24" spans="3:7" ht="12.75">
      <c r="C24" s="122"/>
      <c r="F24" s="43"/>
      <c r="G24" s="43"/>
    </row>
    <row r="25" spans="3:7" ht="12.75">
      <c r="C25" s="122"/>
      <c r="F25" s="43"/>
      <c r="G25" s="43"/>
    </row>
    <row r="26" spans="3:7" ht="12.75">
      <c r="C26" s="122"/>
      <c r="F26" s="43"/>
      <c r="G26" s="43"/>
    </row>
    <row r="27" spans="3:7" ht="12.75">
      <c r="C27" s="122"/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3:7" ht="12.75">
      <c r="C33" s="122"/>
      <c r="F33" s="43"/>
      <c r="G33" s="43"/>
    </row>
    <row r="34" spans="3:7" ht="12.75">
      <c r="C34" s="122"/>
      <c r="F34" s="43"/>
      <c r="G34" s="43"/>
    </row>
    <row r="35" spans="3:7" ht="12.75">
      <c r="C35" s="122"/>
      <c r="F35" s="43"/>
      <c r="G35" s="43"/>
    </row>
    <row r="36" spans="3:7" ht="12.75">
      <c r="C36" s="122"/>
      <c r="F36" s="43"/>
      <c r="G36" s="43"/>
    </row>
    <row r="37" spans="3:7" ht="12.75">
      <c r="C37" s="122"/>
      <c r="F37" s="43"/>
      <c r="G37" s="43"/>
    </row>
    <row r="38" spans="3:7" ht="12.75">
      <c r="C38" s="122"/>
      <c r="F38" s="43"/>
      <c r="G38" s="43"/>
    </row>
    <row r="39" spans="3:7" ht="12.75">
      <c r="C39" s="122"/>
      <c r="F39" s="43"/>
      <c r="G39" s="43"/>
    </row>
    <row r="40" spans="3:7" ht="12.75">
      <c r="C40" s="122"/>
      <c r="F40" s="43"/>
      <c r="G40" s="43"/>
    </row>
    <row r="41" spans="3:7" ht="12.75">
      <c r="C41" s="122"/>
      <c r="F41" s="43"/>
      <c r="G41" s="43"/>
    </row>
    <row r="42" spans="3:7" ht="12.75">
      <c r="C42" s="122"/>
      <c r="F42" s="43"/>
      <c r="G42" s="43"/>
    </row>
    <row r="43" spans="3:7" ht="12.75">
      <c r="C43" s="122"/>
      <c r="F43" s="43"/>
      <c r="G43" s="43"/>
    </row>
    <row r="44" spans="3:7" ht="12.75"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Carolina María Hormaza Caro</cp:lastModifiedBy>
  <cp:lastPrinted>2010-12-30T21:24:45Z</cp:lastPrinted>
  <dcterms:created xsi:type="dcterms:W3CDTF">2004-01-24T23:46:15Z</dcterms:created>
  <dcterms:modified xsi:type="dcterms:W3CDTF">2013-04-01T19:28:24Z</dcterms:modified>
  <cp:category/>
  <cp:version/>
  <cp:contentType/>
  <cp:contentStatus/>
</cp:coreProperties>
</file>