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<sst xmlns="http://schemas.openxmlformats.org/spreadsheetml/2006/main" count="2346" uniqueCount="1137">
  <si>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</si>
  <si>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</si>
  <si>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</si>
  <si>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</si>
  <si>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</si>
  <si>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</si>
  <si>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</si>
  <si>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</si>
  <si>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</si>
  <si>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</si>
  <si>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</si>
  <si>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</si>
  <si>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</si>
  <si>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</si>
  <si>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</si>
  <si>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</si>
  <si>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</si>
  <si>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</si>
  <si>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</si>
  <si>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</si>
  <si>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</si>
  <si>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</si>
  <si>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</si>
  <si>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</si>
  <si>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</si>
  <si>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</si>
  <si>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</si>
  <si>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</si>
  <si>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</si>
  <si>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</si>
  <si>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</si>
  <si>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</si>
  <si>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</si>
  <si>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</si>
  <si>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</si>
  <si>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</si>
  <si>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</si>
  <si>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</si>
  <si>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</si>
  <si>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</si>
  <si>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</si>
  <si>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</si>
  <si>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</si>
  <si>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</si>
  <si>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</si>
  <si>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</si>
  <si>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</si>
  <si>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</si>
  <si>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</si>
  <si>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</si>
  <si>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</si>
  <si>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</si>
  <si>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</si>
  <si>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</si>
  <si>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</si>
  <si>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</si>
  <si>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</si>
  <si>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</si>
  <si>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</si>
  <si>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</si>
  <si>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</si>
  <si>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</si>
  <si>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</si>
  <si>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</si>
  <si>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</si>
  <si>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</si>
  <si>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</si>
  <si>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</si>
  <si>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</si>
  <si>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</si>
  <si>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</si>
  <si>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</si>
  <si>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</si>
  <si>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</si>
  <si>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</si>
  <si>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</si>
  <si>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</si>
  <si>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</si>
  <si>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</si>
  <si>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</si>
  <si>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</si>
  <si>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</si>
  <si>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</si>
  <si>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</si>
  <si>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</si>
  <si>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</si>
  <si>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</si>
  <si>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</si>
  <si>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</si>
  <si>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</si>
  <si>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</si>
  <si>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</si>
  <si>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</si>
  <si>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</si>
  <si>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</si>
  <si>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</si>
  <si>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</si>
  <si>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</si>
  <si>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</si>
  <si>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</si>
  <si>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</si>
  <si>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</si>
  <si>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</si>
  <si>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</si>
  <si>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</si>
  <si>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</si>
  <si>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</si>
  <si>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</si>
  <si>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</si>
  <si>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</si>
  <si>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</si>
  <si>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</si>
  <si>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</si>
  <si>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</si>
  <si>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</si>
  <si>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</si>
  <si>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</si>
  <si>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</si>
  <si>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</si>
  <si>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</si>
  <si>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</si>
  <si>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</si>
  <si>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</si>
  <si>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</si>
  <si>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</si>
  <si>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</si>
  <si>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</si>
  <si>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</si>
  <si>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</si>
  <si>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</si>
  <si>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</si>
  <si>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</si>
  <si>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</si>
  <si>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</si>
  <si>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</si>
  <si>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</si>
  <si>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</si>
  <si>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</si>
  <si>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</si>
  <si>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</si>
  <si>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</si>
  <si>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</si>
  <si>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</si>
  <si>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</si>
  <si>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</si>
  <si>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</si>
  <si>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</si>
  <si>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</si>
  <si>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</si>
  <si>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</si>
  <si>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</si>
  <si>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</si>
  <si>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</si>
  <si>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</si>
  <si>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</si>
  <si>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</si>
  <si>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</si>
  <si>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</si>
  <si>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</si>
  <si>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</si>
  <si>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</si>
  <si>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</si>
  <si>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</si>
  <si>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</si>
  <si>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</si>
  <si>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</si>
  <si>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</si>
  <si>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</si>
  <si>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</si>
  <si>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</si>
  <si>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</si>
  <si>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</si>
  <si>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</si>
  <si>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</si>
  <si>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</si>
  <si>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</si>
  <si>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</si>
  <si>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</si>
  <si>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</si>
  <si>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</si>
  <si>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</si>
  <si>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</si>
  <si>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</si>
  <si>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</si>
  <si>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</si>
  <si>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</si>
  <si>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</si>
  <si>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</si>
  <si>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</si>
  <si>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</si>
  <si>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</si>
  <si>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</si>
  <si>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</si>
  <si>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</si>
  <si>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</si>
  <si>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</si>
  <si>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</si>
  <si>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</si>
  <si>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</si>
  <si>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</si>
  <si>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</si>
  <si>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</si>
  <si>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</si>
  <si>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</si>
  <si>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</si>
  <si>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</si>
  <si>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</si>
  <si>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</si>
  <si>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</si>
  <si>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</si>
  <si>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</si>
  <si>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</si>
  <si>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</si>
  <si>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</si>
  <si>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</si>
  <si>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</si>
  <si>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</si>
  <si>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</si>
  <si>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</si>
  <si>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</si>
  <si>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</si>
  <si>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</si>
  <si>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</si>
  <si>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</si>
  <si>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</si>
  <si>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</si>
  <si>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</si>
  <si>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</si>
  <si>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</si>
  <si>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</si>
  <si>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</si>
  <si>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</si>
  <si>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</si>
  <si>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</si>
  <si>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</si>
  <si>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</si>
  <si>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</si>
  <si>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</si>
  <si>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</si>
  <si>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</si>
  <si>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</si>
  <si>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</si>
  <si>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</si>
  <si>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</si>
  <si>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</si>
  <si>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</si>
  <si>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</si>
  <si>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</si>
  <si>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</si>
  <si>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</si>
  <si>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</si>
  <si>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</si>
  <si>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</si>
  <si>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</si>
  <si>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</si>
  <si>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</si>
  <si>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</si>
  <si>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</si>
  <si>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</si>
  <si>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</si>
  <si>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</si>
  <si>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</si>
  <si>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</si>
  <si>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</si>
  <si>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</si>
  <si>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</si>
  <si>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</si>
  <si>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</si>
  <si>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</si>
  <si>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</si>
  <si>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</si>
  <si>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</si>
  <si>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</si>
  <si>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</si>
  <si>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</si>
  <si>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</si>
  <si>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</si>
  <si>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</si>
  <si>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</si>
  <si>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</si>
  <si>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</si>
  <si>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</si>
  <si>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</si>
  <si>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</si>
  <si>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</si>
  <si>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</si>
  <si>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</si>
  <si>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</si>
  <si>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</si>
  <si>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</si>
  <si>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</si>
  <si>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</si>
  <si>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</si>
  <si>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</si>
  <si>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</si>
  <si>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</si>
  <si>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</si>
  <si>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</si>
  <si>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</si>
  <si>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</si>
  <si>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</si>
  <si>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</si>
  <si>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</si>
  <si>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</si>
  <si>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</si>
  <si>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</si>
  <si>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</si>
  <si>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</si>
  <si>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</si>
  <si>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</si>
  <si>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</si>
  <si>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</si>
  <si>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</si>
  <si>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</si>
  <si>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</si>
  <si>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</si>
  <si>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</si>
  <si>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</si>
  <si>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</si>
  <si>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</si>
  <si>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</si>
  <si>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</si>
  <si>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</si>
  <si>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</si>
  <si>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</si>
  <si>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</si>
  <si>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</si>
  <si>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</si>
  <si>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</si>
  <si>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</si>
  <si>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</si>
  <si>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</si>
  <si>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</si>
  <si>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</si>
  <si>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</si>
  <si>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</si>
  <si>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</si>
  <si>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</si>
  <si>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</si>
  <si>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</si>
  <si>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</si>
  <si>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</si>
  <si>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</si>
  <si>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</si>
  <si>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</si>
  <si>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</si>
  <si>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</si>
  <si>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</si>
  <si>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</si>
  <si>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</si>
  <si>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</si>
  <si>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</si>
  <si>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</si>
  <si>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</si>
  <si>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</si>
  <si>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</si>
  <si>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</si>
  <si>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</si>
  <si>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</si>
  <si>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</si>
  <si>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</si>
  <si>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</si>
  <si>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</si>
  <si>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</si>
  <si>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</si>
  <si>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</si>
  <si>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</si>
  <si>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</si>
  <si>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</si>
  <si>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</si>
  <si>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</si>
  <si>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</si>
  <si>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</si>
  <si>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</si>
  <si>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</si>
  <si>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</si>
  <si>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</si>
  <si>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</si>
  <si>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</si>
  <si>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</si>
  <si>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</si>
  <si>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</si>
  <si>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</si>
  <si>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</si>
  <si>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</si>
  <si>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</si>
  <si>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</si>
  <si>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</si>
  <si>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</si>
  <si>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</si>
  <si>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</si>
  <si>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</si>
  <si>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</si>
  <si>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</si>
  <si>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</si>
  <si>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</si>
  <si>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</si>
  <si>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</si>
  <si>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</si>
  <si>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</si>
  <si>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</si>
  <si>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</si>
  <si>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</si>
  <si>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</si>
  <si>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</si>
  <si>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</si>
  <si>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</si>
  <si>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</si>
  <si>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</si>
  <si>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</si>
  <si>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</si>
  <si>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</si>
  <si>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</si>
  <si>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</si>
  <si>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</si>
  <si>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</si>
  <si>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</si>
  <si>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</si>
  <si>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</si>
  <si>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</si>
  <si>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</si>
  <si>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</si>
  <si>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</si>
  <si>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</si>
  <si>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</si>
  <si>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</si>
  <si>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</si>
  <si>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</si>
  <si>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</si>
  <si>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</si>
  <si>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</si>
  <si>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</si>
  <si>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</si>
  <si>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</si>
  <si>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</si>
  <si>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</si>
  <si>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</si>
  <si>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</si>
  <si>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</si>
  <si>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</si>
  <si>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</si>
  <si>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</si>
  <si>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</si>
  <si>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</si>
  <si>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</si>
  <si>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</si>
  <si>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</si>
  <si>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</si>
  <si>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</si>
  <si>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</si>
  <si>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</si>
  <si>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</si>
  <si>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</si>
  <si>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</si>
  <si>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</si>
  <si>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</si>
  <si>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</si>
  <si>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</si>
  <si>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</si>
  <si>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</si>
  <si>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</si>
  <si>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</si>
  <si>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</si>
  <si>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</si>
  <si>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</si>
  <si>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</si>
  <si>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</si>
  <si>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</si>
  <si>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</si>
  <si>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</si>
  <si>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</si>
  <si>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</si>
  <si>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</si>
  <si>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</si>
  <si>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</si>
  <si>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</si>
  <si>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</si>
  <si>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</si>
  <si>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</si>
  <si>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</si>
  <si>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</si>
  <si>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</si>
  <si>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</si>
  <si>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</si>
  <si>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</si>
  <si>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</si>
  <si>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</si>
  <si>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</si>
  <si>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</si>
  <si>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</si>
  <si>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</si>
  <si>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</si>
  <si>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</si>
  <si>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</si>
  <si>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</si>
  <si>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</si>
  <si>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</si>
  <si>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</si>
  <si>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</si>
  <si>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</si>
  <si>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</si>
  <si>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</si>
  <si>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</si>
  <si>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</si>
  <si>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</si>
  <si>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</si>
  <si>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</si>
  <si>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</si>
  <si>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</si>
  <si>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</si>
  <si>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</si>
  <si>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</si>
  <si>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</si>
  <si>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</si>
  <si>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</si>
  <si>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</si>
  <si>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</si>
  <si>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</si>
  <si>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</si>
  <si>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</si>
  <si>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</si>
  <si>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</si>
  <si>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</si>
  <si>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</si>
  <si>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</si>
  <si>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</si>
  <si>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</si>
  <si>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</si>
  <si>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</si>
  <si>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</si>
  <si>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</si>
  <si>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</si>
  <si>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</si>
  <si>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</si>
  <si>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</si>
  <si>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</si>
  <si>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</si>
  <si>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</si>
  <si>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</si>
  <si>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</si>
  <si>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</si>
  <si>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</si>
  <si>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</si>
  <si>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</si>
  <si>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</si>
  <si>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</si>
  <si>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</si>
  <si>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</si>
  <si>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</si>
  <si>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</si>
  <si>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</si>
  <si>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</si>
  <si>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</si>
  <si>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</si>
  <si>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</si>
  <si>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</si>
  <si>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</si>
  <si>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</si>
  <si>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</si>
  <si>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</si>
  <si>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</si>
  <si>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</si>
  <si>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</si>
  <si>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</si>
  <si>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</si>
  <si>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</si>
  <si>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</si>
  <si>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</si>
  <si>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</si>
  <si>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</si>
  <si>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</si>
  <si>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</si>
  <si>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</si>
  <si>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</si>
  <si>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</si>
  <si>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</si>
  <si>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</si>
  <si>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</si>
  <si>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</si>
  <si>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</si>
  <si>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</si>
  <si>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</si>
  <si>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</si>
  <si>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</si>
  <si>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</si>
  <si>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</si>
  <si>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</si>
  <si>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</si>
  <si>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</si>
  <si>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</si>
  <si>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</si>
  <si>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</si>
  <si>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</si>
  <si>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</si>
  <si>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</si>
  <si>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</si>
  <si>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</si>
  <si>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</si>
  <si>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</si>
  <si>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</si>
  <si>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</si>
  <si>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</si>
  <si>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</si>
  <si>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</si>
  <si>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</si>
  <si>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</si>
  <si>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</si>
  <si>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</si>
  <si>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</si>
  <si>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</si>
  <si>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</si>
  <si>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</si>
  <si>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</si>
  <si>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</si>
  <si>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</si>
  <si>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</si>
  <si>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</si>
  <si>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</si>
  <si>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</si>
  <si>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</si>
  <si>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</si>
  <si>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</si>
  <si>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</si>
  <si>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</si>
  <si>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</si>
  <si>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</si>
  <si>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</si>
  <si>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</si>
  <si>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</si>
  <si>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</si>
  <si>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</si>
  <si>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</si>
  <si>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</si>
  <si>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</si>
  <si>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</si>
  <si>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</si>
  <si>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</si>
  <si>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</si>
  <si>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</si>
  <si>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</si>
  <si>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</si>
  <si>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</si>
  <si>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</si>
  <si>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</si>
  <si>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</si>
  <si>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</si>
  <si>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</si>
  <si>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</si>
  <si>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</si>
  <si>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</si>
  <si>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</si>
  <si>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</si>
  <si>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</si>
  <si>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</si>
  <si>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</si>
  <si>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</si>
  <si>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</si>
  <si>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</si>
  <si>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</si>
  <si>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</si>
  <si>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</si>
  <si>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</si>
  <si>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</si>
  <si>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</si>
  <si>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</si>
  <si>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</si>
  <si>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</si>
  <si>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</si>
  <si>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</si>
  <si>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</si>
  <si>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</si>
  <si>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</si>
  <si>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</si>
  <si>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</si>
  <si>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</si>
  <si>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</si>
  <si>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</si>
  <si>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</si>
  <si>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</si>
  <si>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</si>
  <si>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</si>
  <si>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</si>
  <si>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</si>
  <si>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</si>
  <si>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</si>
  <si>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</si>
  <si>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</si>
  <si>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</si>
  <si>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</si>
  <si>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</si>
  <si>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</si>
  <si>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</si>
  <si>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</si>
  <si>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</si>
  <si>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</si>
  <si>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</si>
  <si>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</si>
  <si>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</si>
  <si>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</si>
  <si>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</si>
  <si>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</si>
  <si>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</si>
  <si>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</si>
  <si>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</si>
  <si>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</si>
  <si>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</si>
  <si>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</si>
  <si>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</si>
  <si>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</si>
  <si>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</si>
  <si>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</si>
  <si>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</si>
  <si>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</si>
  <si>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</si>
  <si>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</si>
  <si>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</si>
  <si>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</si>
  <si>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</si>
  <si>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</si>
  <si>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</si>
  <si>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</si>
  <si>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</si>
  <si>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</si>
  <si>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</si>
  <si>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</si>
  <si>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</si>
  <si>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</si>
  <si>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</si>
  <si>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</si>
  <si>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</si>
  <si>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</si>
  <si>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</si>
  <si>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</si>
  <si>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</si>
  <si>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</si>
  <si>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</si>
  <si>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</si>
  <si>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</si>
  <si>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</si>
  <si>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</si>
  <si>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</si>
  <si>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</si>
  <si>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</si>
  <si>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</si>
  <si>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</si>
  <si>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</si>
  <si>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</si>
  <si>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</si>
  <si>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</si>
  <si>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</si>
  <si>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</si>
  <si>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</si>
  <si>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</si>
  <si>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</si>
  <si>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</si>
  <si>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</si>
  <si>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</si>
  <si>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</si>
  <si>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</si>
  <si>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</si>
  <si>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</si>
  <si>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</si>
  <si>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</si>
  <si>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</si>
  <si>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</si>
  <si>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</si>
  <si>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</si>
  <si>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</si>
  <si>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</si>
  <si>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</si>
  <si>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</si>
  <si>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</si>
  <si>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</si>
  <si>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</si>
  <si>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</si>
  <si>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</si>
  <si>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</si>
  <si>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</si>
  <si>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</si>
  <si>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</si>
  <si>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</si>
  <si>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</si>
  <si>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</si>
  <si>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</si>
  <si>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</si>
  <si>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</si>
  <si>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</si>
  <si>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</si>
  <si>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</si>
  <si>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</si>
  <si>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</si>
  <si>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</si>
  <si>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</si>
  <si>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</si>
  <si>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</si>
  <si>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</si>
  <si>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</si>
  <si>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</si>
  <si>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</si>
  <si>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</si>
  <si>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</si>
  <si>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</si>
  <si>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</si>
  <si>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</si>
  <si>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</si>
  <si>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</si>
  <si>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</si>
  <si>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</si>
  <si>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</si>
  <si>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</si>
  <si>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</si>
  <si>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</si>
  <si>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</si>
  <si>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</si>
  <si>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</si>
  <si>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</si>
  <si>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</si>
  <si>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</si>
  <si>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</si>
  <si>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</si>
  <si>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</si>
  <si>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</si>
  <si>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</si>
  <si>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</si>
  <si>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</si>
  <si>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</si>
  <si>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</si>
  <si>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</si>
  <si>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</si>
  <si>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</si>
  <si>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</si>
  <si>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</si>
  <si>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</si>
  <si>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</si>
  <si>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</si>
  <si>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</si>
  <si>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</si>
  <si>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</si>
  <si>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</si>
  <si>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</si>
  <si>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</si>
  <si>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</si>
  <si>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</si>
  <si>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</si>
  <si>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</si>
  <si>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</si>
  <si>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</si>
  <si>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</si>
  <si>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</si>
  <si>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</si>
  <si>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</si>
  <si>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</si>
  <si>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</si>
  <si>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</si>
  <si>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</si>
  <si>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</si>
  <si>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</si>
  <si>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</si>
  <si>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</si>
  <si>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</si>
  <si>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</si>
  <si>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</si>
  <si>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</si>
  <si>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</si>
  <si>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</si>
  <si>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</si>
  <si>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</si>
  <si>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</si>
  <si>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</si>
  <si>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</si>
  <si>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</si>
  <si>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</si>
  <si>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</si>
  <si>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</si>
  <si>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</si>
  <si>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</si>
  <si>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</si>
  <si>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</si>
  <si>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</si>
  <si>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</si>
  <si>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</si>
  <si>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</si>
  <si>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</si>
  <si>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</si>
  <si>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</si>
  <si>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</si>
  <si>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</si>
  <si>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</si>
  <si>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</si>
  <si>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</si>
  <si>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</si>
  <si>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</si>
  <si>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</si>
  <si>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</si>
  <si>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</si>
  <si>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</si>
  <si>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</si>
  <si>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</si>
  <si>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</si>
  <si>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</si>
  <si>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</si>
  <si>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</si>
  <si>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</si>
  <si>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</si>
  <si>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</si>
  <si>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</si>
  <si>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</si>
  <si>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</si>
  <si>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</si>
  <si>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</si>
  <si>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</si>
  <si>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</si>
  <si>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</si>
  <si>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</si>
  <si>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</si>
  <si>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</si>
  <si>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</si>
  <si>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</si>
  <si>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</si>
  <si>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</si>
  <si>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</si>
  <si>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</si>
  <si>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</si>
  <si>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</si>
  <si>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</si>
  <si>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</si>
  <si>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</si>
  <si>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</si>
  <si>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</si>
  <si>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</si>
  <si>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</si>
  <si>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</si>
  <si>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</si>
  <si>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</si>
  <si>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</si>
  <si>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</si>
  <si>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</si>
  <si>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</si>
  <si>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</si>
  <si>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</si>
  <si>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</si>
  <si>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</si>
  <si>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</si>
  <si>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</si>
  <si>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</si>
  <si>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</si>
  <si>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</si>
  <si>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</si>
  <si>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</si>
  <si>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</si>
  <si>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</si>
  <si>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</si>
  <si>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</si>
  <si>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</si>
  <si>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</si>
  <si>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</si>
  <si>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</si>
  <si>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</si>
  <si>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</si>
  <si>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</si>
  <si>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</si>
  <si>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</si>
  <si>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</si>
  <si>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</si>
  <si>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</si>
  <si>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</si>
  <si>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</si>
  <si>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</si>
  <si>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</si>
  <si>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</si>
  <si>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</si>
  <si>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</si>
  <si>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</si>
  <si>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</si>
  <si>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</si>
  <si>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</si>
  <si>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</si>
  <si>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</si>
  <si>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</si>
  <si>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</si>
  <si>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</si>
  <si>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</si>
  <si>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</si>
  <si>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</si>
  <si>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</si>
  <si>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</si>
  <si>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</si>
  <si>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</si>
  <si>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</si>
  <si>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</si>
  <si>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</si>
  <si>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</si>
  <si>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</si>
  <si>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</si>
  <si>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</si>
  <si>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</si>
  <si>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</si>
  <si>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</si>
  <si>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</si>
  <si>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</si>
  <si>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</si>
  <si>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</si>
  <si>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</si>
  <si>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</si>
  <si>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</si>
  <si>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</si>
  <si>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</si>
  <si>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</si>
  <si>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</si>
  <si>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</si>
  <si>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</si>
  <si>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</si>
  <si>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</si>
  <si>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</si>
  <si>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</si>
  <si>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</si>
  <si>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</si>
  <si>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</si>
  <si>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</si>
  <si>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</si>
  <si>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</si>
  <si>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</si>
  <si>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</si>
  <si>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</si>
  <si>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</si>
  <si>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</si>
  <si>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</si>
  <si>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</si>
  <si>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</si>
  <si>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</si>
  <si>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</si>
  <si>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</si>
  <si>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</si>
  <si>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</si>
  <si>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</si>
  <si>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</si>
  <si>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</si>
  <si>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</si>
  <si>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</si>
  <si>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</si>
  <si>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</si>
  <si>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</si>
  <si>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</si>
  <si>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</si>
  <si>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</si>
  <si>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</si>
  <si>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</si>
  <si>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</si>
  <si>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</si>
  <si>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</si>
  <si>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</si>
  <si>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</si>
  <si>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</si>
  <si>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</si>
  <si>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</si>
  <si>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</si>
  <si>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</si>
  <si>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</si>
  <si>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</si>
  <si>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</si>
  <si>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</si>
  <si>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</si>
  <si>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</si>
  <si>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</si>
  <si>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</si>
  <si>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</si>
  <si>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</si>
  <si>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</si>
  <si>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</si>
  <si>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</si>
  <si>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</si>
  <si>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</si>
  <si>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</si>
  <si>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</si>
  <si>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</si>
  <si>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</si>
  <si>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</si>
  <si>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</si>
  <si>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</si>
  <si>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</si>
  <si>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</si>
  <si>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</si>
  <si>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</si>
  <si>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</si>
  <si>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</si>
  <si>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</si>
  <si>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</si>
  <si>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</si>
  <si>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</si>
  <si>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</si>
  <si>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</si>
  <si>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</si>
  <si>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</si>
  <si>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</si>
  <si>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</si>
  <si>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</si>
  <si>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</si>
  <si>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</si>
  <si>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</si>
  <si>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</si>
  <si>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</si>
  <si>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</si>
  <si>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</si>
  <si>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</si>
  <si>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</si>
  <si>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</si>
  <si>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</si>
  <si>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</si>
  <si>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</si>
  <si>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</si>
  <si>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</si>
  <si>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</si>
  <si>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</si>
  <si>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</si>
  <si>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</si>
  <si>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</si>
  <si>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</si>
  <si>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</si>
  <si>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</si>
  <si>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</si>
  <si>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</si>
  <si>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</si>
  <si>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</si>
  <si>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</si>
  <si>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</si>
  <si>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</si>
  <si>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</si>
  <si>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</si>
  <si>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</si>
  <si>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</si>
  <si>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</si>
  <si>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Se reporta la mitad del ajuste de febrero a mayo y el otro 50%  para julio, con excepción de Chocó que queda pendiente por descontar el ajuste.</t>
  </si>
  <si>
    <t>Se reporta la mitad del ajuste de febrero a mayo y el otro 50%  para julio.</t>
  </si>
  <si>
    <t>JULIO 2005</t>
  </si>
  <si>
    <t>MUNICIPIOS CERTIFICADOS - AGOSTO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</si>
  <si>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AGOSTO 2005</t>
    </r>
  </si>
  <si>
    <t>DEPARTAMENTOS Y DISTRITOS - AGOSTO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</si>
</sst>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7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4" fillId="0" borderId="21" xfId="1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73" fontId="7" fillId="5" borderId="21" xfId="17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73" fontId="7" fillId="3" borderId="24" xfId="17" applyNumberFormat="1" applyFont="1" applyFill="1" applyBorder="1" applyAlignment="1">
      <alignment horizontal="center"/>
    </xf>
    <xf numFmtId="173" fontId="7" fillId="3" borderId="25" xfId="17" applyNumberFormat="1" applyFont="1" applyFill="1" applyBorder="1" applyAlignment="1">
      <alignment horizontal="center"/>
    </xf>
    <xf numFmtId="173" fontId="7" fillId="5" borderId="27" xfId="17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3" fontId="7" fillId="3" borderId="31" xfId="17" applyNumberFormat="1" applyFont="1" applyFill="1" applyBorder="1" applyAlignment="1">
      <alignment horizontal="center"/>
    </xf>
    <xf numFmtId="173" fontId="7" fillId="3" borderId="34" xfId="17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173" fontId="4" fillId="2" borderId="36" xfId="17" applyNumberFormat="1" applyFont="1" applyFill="1" applyBorder="1" applyAlignment="1">
      <alignment horizontal="center" vertical="center" wrapText="1"/>
    </xf>
    <xf numFmtId="173" fontId="4" fillId="2" borderId="37" xfId="17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52" t="s">
        <v>1086</v>
      </c>
      <c r="B4" s="52"/>
      <c r="C4" s="52"/>
      <c r="D4" s="52"/>
      <c r="E4" s="52"/>
      <c r="F4" s="52"/>
      <c r="G4" s="52"/>
    </row>
    <row r="5" spans="1:7" ht="15">
      <c r="A5" s="52" t="s">
        <v>1136</v>
      </c>
      <c r="B5" s="52"/>
      <c r="C5" s="52"/>
      <c r="D5" s="52"/>
      <c r="E5" s="52"/>
      <c r="F5" s="52"/>
      <c r="G5" s="5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53" t="s">
        <v>0</v>
      </c>
      <c r="B7" s="53" t="s">
        <v>1069</v>
      </c>
      <c r="C7" s="60" t="s">
        <v>1079</v>
      </c>
      <c r="D7" s="61"/>
      <c r="E7" s="61"/>
      <c r="F7" s="62"/>
      <c r="G7" s="57" t="s">
        <v>2</v>
      </c>
    </row>
    <row r="8" spans="1:7" ht="15.75" customHeight="1" thickBot="1">
      <c r="A8" s="54"/>
      <c r="B8" s="54"/>
      <c r="C8" s="47" t="s">
        <v>1096</v>
      </c>
      <c r="D8" s="65" t="s">
        <v>1097</v>
      </c>
      <c r="E8" s="66"/>
      <c r="F8" s="63" t="s">
        <v>1098</v>
      </c>
      <c r="G8" s="58"/>
    </row>
    <row r="9" spans="1:7" ht="42.75" customHeight="1" thickBot="1">
      <c r="A9" s="55"/>
      <c r="B9" s="55"/>
      <c r="C9" s="48" t="s">
        <v>1080</v>
      </c>
      <c r="D9" s="49" t="s">
        <v>1095</v>
      </c>
      <c r="E9" s="50" t="s">
        <v>1128</v>
      </c>
      <c r="F9" s="64"/>
      <c r="G9" s="59"/>
    </row>
    <row r="10" spans="1:7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 t="s">
        <v>1130</v>
      </c>
      <c r="G10" s="31" t="s">
        <v>1102</v>
      </c>
    </row>
    <row r="11" spans="1:7" ht="12.75">
      <c r="A11" s="5" t="s">
        <v>57</v>
      </c>
      <c r="B11" s="5" t="s">
        <v>58</v>
      </c>
      <c r="C11" s="36">
        <v>2305968861</v>
      </c>
      <c r="D11" s="36">
        <v>145219999</v>
      </c>
      <c r="E11" s="36">
        <v>68919473</v>
      </c>
      <c r="F11" s="45">
        <f aca="true" t="shared" si="0" ref="F11:F46">SUM(C11:E11)</f>
        <v>2520108333</v>
      </c>
      <c r="G11" s="45">
        <v>0</v>
      </c>
    </row>
    <row r="12" spans="1:7" ht="12.75">
      <c r="A12" s="5" t="s">
        <v>4</v>
      </c>
      <c r="B12" s="5" t="s">
        <v>5</v>
      </c>
      <c r="C12" s="36">
        <v>35958858616</v>
      </c>
      <c r="D12" s="36">
        <v>4146749452</v>
      </c>
      <c r="E12" s="36">
        <v>1967991932</v>
      </c>
      <c r="F12" s="45">
        <f t="shared" si="0"/>
        <v>42073600000</v>
      </c>
      <c r="G12" s="45">
        <v>1761739180</v>
      </c>
    </row>
    <row r="13" spans="1:7" ht="12.75">
      <c r="A13" s="5" t="s">
        <v>49</v>
      </c>
      <c r="B13" s="5" t="s">
        <v>50</v>
      </c>
      <c r="C13" s="36">
        <v>3906986095</v>
      </c>
      <c r="D13" s="36">
        <v>562691351</v>
      </c>
      <c r="E13" s="36">
        <v>267045803</v>
      </c>
      <c r="F13" s="45">
        <f t="shared" si="0"/>
        <v>4736723249</v>
      </c>
      <c r="G13" s="45">
        <v>22950707</v>
      </c>
    </row>
    <row r="14" spans="1:7" ht="12.75">
      <c r="A14" s="5" t="s">
        <v>6</v>
      </c>
      <c r="B14" s="9" t="s">
        <v>1087</v>
      </c>
      <c r="C14" s="36">
        <v>7444207225</v>
      </c>
      <c r="D14" s="36">
        <v>1020592974</v>
      </c>
      <c r="E14" s="36">
        <v>484359801</v>
      </c>
      <c r="F14" s="45">
        <f t="shared" si="0"/>
        <v>8949160000</v>
      </c>
      <c r="G14" s="45">
        <v>716395447</v>
      </c>
    </row>
    <row r="15" spans="1:7" ht="12.75">
      <c r="A15" s="5" t="s">
        <v>8</v>
      </c>
      <c r="B15" s="5" t="s">
        <v>1129</v>
      </c>
      <c r="C15" s="36">
        <v>14971045553</v>
      </c>
      <c r="D15" s="36">
        <v>2091940949</v>
      </c>
      <c r="E15" s="36">
        <v>992807248</v>
      </c>
      <c r="F15" s="45">
        <f t="shared" si="0"/>
        <v>18055793750</v>
      </c>
      <c r="G15" s="45">
        <v>572251650</v>
      </c>
    </row>
    <row r="16" spans="1:7" ht="12.75">
      <c r="A16" s="5" t="s">
        <v>10</v>
      </c>
      <c r="B16" s="5" t="s">
        <v>1088</v>
      </c>
      <c r="C16" s="36">
        <v>14118124568</v>
      </c>
      <c r="D16" s="36">
        <v>2053643215</v>
      </c>
      <c r="E16" s="36">
        <v>974631654</v>
      </c>
      <c r="F16" s="45">
        <f t="shared" si="0"/>
        <v>17146399437</v>
      </c>
      <c r="G16" s="45">
        <v>1248961982</v>
      </c>
    </row>
    <row r="17" spans="1:7" ht="12.75">
      <c r="A17" s="5" t="s">
        <v>12</v>
      </c>
      <c r="B17" s="5" t="s">
        <v>13</v>
      </c>
      <c r="C17" s="36">
        <v>8023504159</v>
      </c>
      <c r="D17" s="36">
        <v>1240842876</v>
      </c>
      <c r="E17" s="36">
        <v>588887464</v>
      </c>
      <c r="F17" s="45">
        <f t="shared" si="0"/>
        <v>9853234499</v>
      </c>
      <c r="G17" s="45">
        <v>142884522</v>
      </c>
    </row>
    <row r="18" spans="1:7" ht="12.75">
      <c r="A18" s="5" t="s">
        <v>14</v>
      </c>
      <c r="B18" s="5" t="s">
        <v>1089</v>
      </c>
      <c r="C18" s="36">
        <v>4057176141</v>
      </c>
      <c r="D18" s="36">
        <v>645146122</v>
      </c>
      <c r="E18" s="36">
        <v>306177737</v>
      </c>
      <c r="F18" s="45">
        <f t="shared" si="0"/>
        <v>5008500000</v>
      </c>
      <c r="G18" s="45">
        <v>0</v>
      </c>
    </row>
    <row r="19" spans="1:7" ht="12.75">
      <c r="A19" s="5" t="s">
        <v>51</v>
      </c>
      <c r="B19" s="5" t="s">
        <v>52</v>
      </c>
      <c r="C19" s="36">
        <v>5086049873</v>
      </c>
      <c r="D19" s="36">
        <v>649048794</v>
      </c>
      <c r="E19" s="36">
        <v>308029893</v>
      </c>
      <c r="F19" s="45">
        <f t="shared" si="0"/>
        <v>6043128560</v>
      </c>
      <c r="G19" s="45">
        <v>42159869</v>
      </c>
    </row>
    <row r="20" spans="1:7" ht="12.75">
      <c r="A20" s="5" t="s">
        <v>16</v>
      </c>
      <c r="B20" s="5" t="s">
        <v>17</v>
      </c>
      <c r="C20" s="36">
        <v>14051396607</v>
      </c>
      <c r="D20" s="36">
        <v>2185980517</v>
      </c>
      <c r="E20" s="36">
        <v>1037437171</v>
      </c>
      <c r="F20" s="45">
        <f t="shared" si="0"/>
        <v>17274814295</v>
      </c>
      <c r="G20" s="45">
        <v>519292630</v>
      </c>
    </row>
    <row r="21" spans="1:7" ht="12.75">
      <c r="A21" s="5" t="s">
        <v>18</v>
      </c>
      <c r="B21" s="5" t="s">
        <v>19</v>
      </c>
      <c r="C21" s="36">
        <v>9273176431</v>
      </c>
      <c r="D21" s="36">
        <v>1310401830</v>
      </c>
      <c r="E21" s="36">
        <v>621899215</v>
      </c>
      <c r="F21" s="45">
        <f t="shared" si="0"/>
        <v>11205477476</v>
      </c>
      <c r="G21" s="45">
        <v>156467200</v>
      </c>
    </row>
    <row r="22" spans="1:7" ht="12.75">
      <c r="A22" s="5" t="s">
        <v>24</v>
      </c>
      <c r="B22" s="5" t="s">
        <v>1091</v>
      </c>
      <c r="C22" s="36">
        <v>8402918951</v>
      </c>
      <c r="D22" s="36">
        <v>1269094730</v>
      </c>
      <c r="E22" s="36">
        <v>602295417</v>
      </c>
      <c r="F22" s="45">
        <f t="shared" si="0"/>
        <v>10274309098</v>
      </c>
      <c r="G22" s="45">
        <v>409827773</v>
      </c>
    </row>
    <row r="23" spans="1:7" ht="12.75">
      <c r="A23" s="5" t="s">
        <v>20</v>
      </c>
      <c r="B23" s="5" t="s">
        <v>1090</v>
      </c>
      <c r="C23" s="36">
        <v>14594884560</v>
      </c>
      <c r="D23" s="36">
        <v>2177556858</v>
      </c>
      <c r="E23" s="36">
        <v>1033439415</v>
      </c>
      <c r="F23" s="45">
        <f t="shared" si="0"/>
        <v>17805880833</v>
      </c>
      <c r="G23" s="45">
        <v>349058603</v>
      </c>
    </row>
    <row r="24" spans="1:7" ht="12.75">
      <c r="A24" s="5" t="s">
        <v>22</v>
      </c>
      <c r="B24" s="5" t="s">
        <v>23</v>
      </c>
      <c r="C24" s="36">
        <v>19998379466</v>
      </c>
      <c r="D24" s="36">
        <v>2960268922</v>
      </c>
      <c r="E24" s="36">
        <v>1404904112</v>
      </c>
      <c r="F24" s="45">
        <f t="shared" si="0"/>
        <v>24363552500</v>
      </c>
      <c r="G24" s="45">
        <v>2135008379</v>
      </c>
    </row>
    <row r="25" spans="1:7" ht="12.75">
      <c r="A25" s="5" t="s">
        <v>59</v>
      </c>
      <c r="B25" s="5" t="s">
        <v>1126</v>
      </c>
      <c r="C25" s="36">
        <v>1253335384</v>
      </c>
      <c r="D25" s="36">
        <v>76901516</v>
      </c>
      <c r="E25" s="36">
        <v>36496433</v>
      </c>
      <c r="F25" s="45">
        <f t="shared" si="0"/>
        <v>1366733333</v>
      </c>
      <c r="G25" s="45">
        <v>14689984</v>
      </c>
    </row>
    <row r="26" spans="1:7" ht="12.75">
      <c r="A26" s="5" t="s">
        <v>28</v>
      </c>
      <c r="B26" s="5" t="s">
        <v>1092</v>
      </c>
      <c r="C26" s="36">
        <v>6178195628</v>
      </c>
      <c r="D26" s="36">
        <v>823285657</v>
      </c>
      <c r="E26" s="36">
        <v>390720382</v>
      </c>
      <c r="F26" s="45">
        <f t="shared" si="0"/>
        <v>7392201667</v>
      </c>
      <c r="G26" s="45">
        <v>93981812</v>
      </c>
    </row>
    <row r="27" spans="1:7" ht="12.75">
      <c r="A27" s="5" t="s">
        <v>61</v>
      </c>
      <c r="B27" s="5" t="s">
        <v>62</v>
      </c>
      <c r="C27" s="36">
        <v>2790413315</v>
      </c>
      <c r="D27" s="36">
        <v>186760824</v>
      </c>
      <c r="E27" s="36">
        <v>88634194</v>
      </c>
      <c r="F27" s="45">
        <f t="shared" si="0"/>
        <v>3065808333</v>
      </c>
      <c r="G27" s="45">
        <v>8122220</v>
      </c>
    </row>
    <row r="28" spans="1:7" ht="12.75">
      <c r="A28" s="5" t="s">
        <v>26</v>
      </c>
      <c r="B28" s="5" t="s">
        <v>27</v>
      </c>
      <c r="C28" s="36">
        <v>10113788460</v>
      </c>
      <c r="D28" s="36">
        <v>1326221570</v>
      </c>
      <c r="E28" s="36">
        <v>629407053</v>
      </c>
      <c r="F28" s="45">
        <f t="shared" si="0"/>
        <v>12069417083</v>
      </c>
      <c r="G28" s="45">
        <v>488395409</v>
      </c>
    </row>
    <row r="29" spans="1:7" ht="12.75">
      <c r="A29" s="5" t="s">
        <v>30</v>
      </c>
      <c r="B29" s="5" t="s">
        <v>31</v>
      </c>
      <c r="C29" s="36">
        <v>11481595767</v>
      </c>
      <c r="D29" s="36">
        <v>1590762785</v>
      </c>
      <c r="E29" s="36">
        <v>754954781</v>
      </c>
      <c r="F29" s="45">
        <f t="shared" si="0"/>
        <v>13827313333</v>
      </c>
      <c r="G29" s="45">
        <v>372129293</v>
      </c>
    </row>
    <row r="30" spans="1:7" ht="12.75">
      <c r="A30" s="5" t="s">
        <v>32</v>
      </c>
      <c r="B30" s="5" t="s">
        <v>33</v>
      </c>
      <c r="C30" s="36">
        <v>5624981012</v>
      </c>
      <c r="D30" s="36">
        <v>787691241</v>
      </c>
      <c r="E30" s="36">
        <v>373827747</v>
      </c>
      <c r="F30" s="45">
        <f t="shared" si="0"/>
        <v>6786500000</v>
      </c>
      <c r="G30" s="45">
        <v>165748443</v>
      </c>
    </row>
    <row r="31" spans="1:7" ht="12.75">
      <c r="A31" s="5" t="s">
        <v>34</v>
      </c>
      <c r="B31" s="5" t="s">
        <v>35</v>
      </c>
      <c r="C31" s="36">
        <v>13662233842</v>
      </c>
      <c r="D31" s="36">
        <v>2129512833</v>
      </c>
      <c r="E31" s="36">
        <v>1010638362</v>
      </c>
      <c r="F31" s="45">
        <f t="shared" si="0"/>
        <v>16802385037</v>
      </c>
      <c r="G31" s="45">
        <v>845420495</v>
      </c>
    </row>
    <row r="32" spans="1:7" ht="12.75">
      <c r="A32" s="5" t="s">
        <v>36</v>
      </c>
      <c r="B32" s="5" t="s">
        <v>37</v>
      </c>
      <c r="C32" s="36">
        <v>9475123740</v>
      </c>
      <c r="D32" s="36">
        <v>1222514383</v>
      </c>
      <c r="E32" s="36">
        <v>580189006</v>
      </c>
      <c r="F32" s="45">
        <f t="shared" si="0"/>
        <v>11277827129</v>
      </c>
      <c r="G32" s="45">
        <v>884972205</v>
      </c>
    </row>
    <row r="33" spans="1:7" ht="12.75">
      <c r="A33" s="5" t="s">
        <v>53</v>
      </c>
      <c r="B33" s="5" t="s">
        <v>54</v>
      </c>
      <c r="C33" s="36">
        <v>6860709453</v>
      </c>
      <c r="D33" s="36">
        <v>772970093</v>
      </c>
      <c r="E33" s="36">
        <v>366841287</v>
      </c>
      <c r="F33" s="45">
        <f t="shared" si="0"/>
        <v>8000520833</v>
      </c>
      <c r="G33" s="45">
        <v>65826136</v>
      </c>
    </row>
    <row r="34" spans="1:7" ht="12.75">
      <c r="A34" s="5" t="s">
        <v>38</v>
      </c>
      <c r="B34" s="5" t="s">
        <v>1093</v>
      </c>
      <c r="C34" s="36">
        <v>3734561614</v>
      </c>
      <c r="D34" s="36">
        <v>530373366</v>
      </c>
      <c r="E34" s="36">
        <v>251708119</v>
      </c>
      <c r="F34" s="45">
        <f t="shared" si="0"/>
        <v>4516643099</v>
      </c>
      <c r="G34" s="45">
        <v>57845654</v>
      </c>
    </row>
    <row r="35" spans="1:7" ht="12.75">
      <c r="A35" s="5" t="s">
        <v>40</v>
      </c>
      <c r="B35" s="5" t="s">
        <v>41</v>
      </c>
      <c r="C35" s="36">
        <v>3608501404</v>
      </c>
      <c r="D35" s="36">
        <v>546220481</v>
      </c>
      <c r="E35" s="36">
        <v>259228948</v>
      </c>
      <c r="F35" s="45">
        <f t="shared" si="0"/>
        <v>4413950833</v>
      </c>
      <c r="G35" s="45">
        <v>385106562</v>
      </c>
    </row>
    <row r="36" spans="1:7" ht="12.75">
      <c r="A36" s="5" t="s">
        <v>55</v>
      </c>
      <c r="B36" s="5" t="s">
        <v>1124</v>
      </c>
      <c r="C36" s="36">
        <v>1133184140</v>
      </c>
      <c r="D36" s="36">
        <v>118354654</v>
      </c>
      <c r="E36" s="36">
        <v>56169539</v>
      </c>
      <c r="F36" s="45">
        <f t="shared" si="0"/>
        <v>1307708333</v>
      </c>
      <c r="G36" s="45">
        <v>62410065</v>
      </c>
    </row>
    <row r="37" spans="1:7" ht="12.75">
      <c r="A37" s="5" t="s">
        <v>42</v>
      </c>
      <c r="B37" s="5" t="s">
        <v>43</v>
      </c>
      <c r="C37" s="36">
        <f>12826449749+1785637500</f>
        <v>14612087249</v>
      </c>
      <c r="D37" s="36">
        <v>1824245332</v>
      </c>
      <c r="E37" s="36">
        <v>865762482</v>
      </c>
      <c r="F37" s="45">
        <f t="shared" si="0"/>
        <v>17302095063</v>
      </c>
      <c r="G37" s="45">
        <v>990515615</v>
      </c>
    </row>
    <row r="38" spans="1:7" ht="12.75">
      <c r="A38" s="5" t="s">
        <v>44</v>
      </c>
      <c r="B38" s="5" t="s">
        <v>45</v>
      </c>
      <c r="C38" s="36">
        <v>9444308588</v>
      </c>
      <c r="D38" s="36">
        <v>1405979428</v>
      </c>
      <c r="E38" s="36">
        <v>667259067</v>
      </c>
      <c r="F38" s="45">
        <f t="shared" si="0"/>
        <v>11517547083</v>
      </c>
      <c r="G38" s="45">
        <v>154183319</v>
      </c>
    </row>
    <row r="39" spans="1:7" ht="12.75">
      <c r="A39" s="5" t="s">
        <v>46</v>
      </c>
      <c r="B39" s="5" t="s">
        <v>47</v>
      </c>
      <c r="C39" s="36">
        <v>12328676235</v>
      </c>
      <c r="D39" s="36">
        <v>1727123981</v>
      </c>
      <c r="E39" s="36">
        <v>819669985</v>
      </c>
      <c r="F39" s="45">
        <f t="shared" si="0"/>
        <v>14875470201</v>
      </c>
      <c r="G39" s="45">
        <v>1436150787</v>
      </c>
    </row>
    <row r="40" spans="1:7" ht="12.75">
      <c r="A40" s="5" t="s">
        <v>48</v>
      </c>
      <c r="B40" s="5" t="s">
        <v>102</v>
      </c>
      <c r="C40" s="36">
        <v>13100435304</v>
      </c>
      <c r="D40" s="36">
        <v>1609783966</v>
      </c>
      <c r="E40" s="36">
        <v>763981980</v>
      </c>
      <c r="F40" s="45">
        <f t="shared" si="0"/>
        <v>15474201250</v>
      </c>
      <c r="G40" s="45">
        <v>2071643086</v>
      </c>
    </row>
    <row r="41" spans="1:7" ht="12.75">
      <c r="A41" s="5" t="s">
        <v>63</v>
      </c>
      <c r="B41" s="5" t="s">
        <v>1125</v>
      </c>
      <c r="C41" s="36">
        <v>1170660820</v>
      </c>
      <c r="D41" s="36">
        <v>61134090</v>
      </c>
      <c r="E41" s="36">
        <v>29013423</v>
      </c>
      <c r="F41" s="45">
        <f t="shared" si="0"/>
        <v>1260808333</v>
      </c>
      <c r="G41" s="45">
        <v>4529524</v>
      </c>
    </row>
    <row r="42" spans="1:7" ht="12.75">
      <c r="A42" s="5" t="s">
        <v>65</v>
      </c>
      <c r="B42" s="5" t="s">
        <v>66</v>
      </c>
      <c r="C42" s="36">
        <v>2159983070</v>
      </c>
      <c r="D42" s="36">
        <v>130567842</v>
      </c>
      <c r="E42" s="36">
        <v>61965755</v>
      </c>
      <c r="F42" s="45">
        <f t="shared" si="0"/>
        <v>2352516667</v>
      </c>
      <c r="G42" s="45">
        <v>13883367</v>
      </c>
    </row>
    <row r="43" spans="1:7" ht="12.75">
      <c r="A43" s="5" t="s">
        <v>1078</v>
      </c>
      <c r="B43" s="5" t="s">
        <v>1084</v>
      </c>
      <c r="C43" s="36">
        <v>53504850991</v>
      </c>
      <c r="D43" s="36">
        <v>6048450825</v>
      </c>
      <c r="E43" s="36">
        <v>2870514017</v>
      </c>
      <c r="F43" s="45">
        <f t="shared" si="0"/>
        <v>62423815833</v>
      </c>
      <c r="G43" s="45">
        <v>2489505821</v>
      </c>
    </row>
    <row r="44" spans="1:7" ht="12.75">
      <c r="A44" s="5" t="s">
        <v>1070</v>
      </c>
      <c r="B44" s="5" t="s">
        <v>1081</v>
      </c>
      <c r="C44" s="36">
        <v>10169736770</v>
      </c>
      <c r="D44" s="36">
        <v>1528362697</v>
      </c>
      <c r="E44" s="36">
        <v>725340533</v>
      </c>
      <c r="F44" s="45">
        <f t="shared" si="0"/>
        <v>12423440000</v>
      </c>
      <c r="G44" s="45">
        <v>0</v>
      </c>
    </row>
    <row r="45" spans="1:7" ht="12.75">
      <c r="A45" s="5" t="s">
        <v>1071</v>
      </c>
      <c r="B45" s="5" t="s">
        <v>1082</v>
      </c>
      <c r="C45" s="36">
        <v>10962454722</v>
      </c>
      <c r="D45" s="36">
        <v>1070469100</v>
      </c>
      <c r="E45" s="36">
        <v>508030345</v>
      </c>
      <c r="F45" s="45">
        <f t="shared" si="0"/>
        <v>12540954167</v>
      </c>
      <c r="G45" s="45">
        <v>0</v>
      </c>
    </row>
    <row r="46" spans="1:7" ht="12.75">
      <c r="A46" s="5" t="s">
        <v>1072</v>
      </c>
      <c r="B46" s="5" t="s">
        <v>1083</v>
      </c>
      <c r="C46" s="36">
        <v>4848427467.444445</v>
      </c>
      <c r="D46" s="36">
        <v>619386780</v>
      </c>
      <c r="E46" s="36">
        <v>293952697</v>
      </c>
      <c r="F46" s="45">
        <f t="shared" si="0"/>
        <v>5761766944.444445</v>
      </c>
      <c r="G46" s="45">
        <v>0</v>
      </c>
    </row>
    <row r="47" ht="13.5" thickBot="1"/>
    <row r="48" spans="2:7" ht="13.5" thickBot="1">
      <c r="B48" s="43" t="s">
        <v>67</v>
      </c>
      <c r="C48" s="44">
        <f>SUM(C11:C47)</f>
        <v>370410922081.44446</v>
      </c>
      <c r="D48" s="44">
        <f>SUM(D11:D47)</f>
        <v>48596252033</v>
      </c>
      <c r="E48" s="44">
        <f>SUM(E11:E47)</f>
        <v>23063132470</v>
      </c>
      <c r="F48" s="44">
        <f>SUM(F11:F47)</f>
        <v>442070306584.44446</v>
      </c>
      <c r="G48" s="44">
        <f>SUM(G11:G47)</f>
        <v>18682057739</v>
      </c>
    </row>
    <row r="49" spans="2:7" ht="12.75">
      <c r="B49" s="56"/>
      <c r="C49" s="56"/>
      <c r="D49" s="56"/>
      <c r="E49" s="56"/>
      <c r="F49" s="56"/>
      <c r="G49" s="56"/>
    </row>
    <row r="50" spans="4:7" ht="12.75">
      <c r="D50" s="4"/>
      <c r="E50" s="4"/>
      <c r="F50" s="4"/>
      <c r="G50" s="4"/>
    </row>
    <row r="51" spans="1:7" ht="12.75">
      <c r="A51" s="51"/>
      <c r="B51" t="s">
        <v>1131</v>
      </c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35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35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52" t="s">
        <v>1086</v>
      </c>
      <c r="B4" s="52"/>
      <c r="C4" s="52"/>
      <c r="D4" s="52"/>
      <c r="E4" s="52"/>
      <c r="F4" s="52"/>
      <c r="G4" s="52"/>
    </row>
    <row r="5" spans="1:7" ht="15">
      <c r="A5" s="52" t="s">
        <v>1134</v>
      </c>
      <c r="B5" s="52"/>
      <c r="C5" s="52"/>
      <c r="D5" s="52"/>
      <c r="E5" s="52"/>
      <c r="F5" s="52"/>
      <c r="G5" s="5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72" t="s">
        <v>0</v>
      </c>
      <c r="B7" s="75" t="s">
        <v>1</v>
      </c>
      <c r="C7" s="78" t="s">
        <v>68</v>
      </c>
      <c r="D7" s="69" t="s">
        <v>1079</v>
      </c>
      <c r="E7" s="70"/>
      <c r="F7" s="70"/>
      <c r="G7" s="71"/>
      <c r="H7" s="85" t="s">
        <v>69</v>
      </c>
    </row>
    <row r="8" spans="1:8" ht="30">
      <c r="A8" s="73"/>
      <c r="B8" s="76"/>
      <c r="C8" s="79"/>
      <c r="D8" s="34" t="s">
        <v>1096</v>
      </c>
      <c r="E8" s="81" t="s">
        <v>1097</v>
      </c>
      <c r="F8" s="82"/>
      <c r="G8" s="67" t="s">
        <v>1098</v>
      </c>
      <c r="H8" s="86"/>
    </row>
    <row r="9" spans="1:8" ht="45" customHeight="1" thickBot="1">
      <c r="A9" s="74"/>
      <c r="B9" s="77"/>
      <c r="C9" s="80"/>
      <c r="D9" s="10" t="s">
        <v>1080</v>
      </c>
      <c r="E9" s="15" t="s">
        <v>1095</v>
      </c>
      <c r="F9" s="15" t="s">
        <v>1128</v>
      </c>
      <c r="G9" s="68"/>
      <c r="H9" s="87"/>
    </row>
    <row r="10" spans="1:8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 t="s">
        <v>1130</v>
      </c>
      <c r="H10" s="31" t="s">
        <v>1102</v>
      </c>
    </row>
    <row r="11" spans="1:8" ht="12.75">
      <c r="A11" s="37" t="s">
        <v>1077</v>
      </c>
      <c r="B11" s="5" t="s">
        <v>39</v>
      </c>
      <c r="C11" s="5" t="s">
        <v>95</v>
      </c>
      <c r="D11" s="6">
        <v>3202008975</v>
      </c>
      <c r="E11" s="6">
        <v>468926585</v>
      </c>
      <c r="F11" s="6">
        <v>222546297</v>
      </c>
      <c r="G11" s="6">
        <f aca="true" t="shared" si="0" ref="G11:G52">SUM(D11:F11)</f>
        <v>3893481857</v>
      </c>
      <c r="H11" s="6">
        <v>177475163</v>
      </c>
    </row>
    <row r="12" spans="1:8" ht="12.75">
      <c r="A12" s="37">
        <v>68081</v>
      </c>
      <c r="B12" s="5" t="s">
        <v>43</v>
      </c>
      <c r="C12" s="5" t="s">
        <v>99</v>
      </c>
      <c r="D12" s="6">
        <v>2262534042</v>
      </c>
      <c r="E12" s="6">
        <v>311326386</v>
      </c>
      <c r="F12" s="6">
        <v>147751347</v>
      </c>
      <c r="G12" s="6">
        <f t="shared" si="0"/>
        <v>2721611775</v>
      </c>
      <c r="H12" s="6">
        <v>147741508</v>
      </c>
    </row>
    <row r="13" spans="1:8" ht="12.75">
      <c r="A13" s="38" t="s">
        <v>71</v>
      </c>
      <c r="B13" s="5" t="s">
        <v>5</v>
      </c>
      <c r="C13" s="5" t="s">
        <v>72</v>
      </c>
      <c r="D13" s="6">
        <v>3675690932</v>
      </c>
      <c r="E13" s="6">
        <v>292957172</v>
      </c>
      <c r="F13" s="6">
        <v>139033563</v>
      </c>
      <c r="G13" s="6">
        <f t="shared" si="0"/>
        <v>4107681667</v>
      </c>
      <c r="H13" s="6">
        <v>149718918</v>
      </c>
    </row>
    <row r="14" spans="1:8" ht="12.75">
      <c r="A14" s="37">
        <v>68001</v>
      </c>
      <c r="B14" s="5" t="s">
        <v>43</v>
      </c>
      <c r="C14" s="5" t="s">
        <v>98</v>
      </c>
      <c r="D14" s="6">
        <v>5617250388</v>
      </c>
      <c r="E14" s="6">
        <v>789384809</v>
      </c>
      <c r="F14" s="6">
        <v>374631492</v>
      </c>
      <c r="G14" s="6">
        <f t="shared" si="0"/>
        <v>6781266689</v>
      </c>
      <c r="H14" s="6">
        <v>284648846</v>
      </c>
    </row>
    <row r="15" spans="1:8" ht="12.75">
      <c r="A15" s="37">
        <v>76109</v>
      </c>
      <c r="B15" s="5" t="s">
        <v>102</v>
      </c>
      <c r="C15" s="5" t="s">
        <v>103</v>
      </c>
      <c r="D15" s="6">
        <v>4189623000</v>
      </c>
      <c r="E15" s="6">
        <v>299915912</v>
      </c>
      <c r="F15" s="6">
        <v>142336088</v>
      </c>
      <c r="G15" s="6">
        <f t="shared" si="0"/>
        <v>4631875000</v>
      </c>
      <c r="H15" s="6">
        <v>254723006</v>
      </c>
    </row>
    <row r="16" spans="1:8" ht="12.75">
      <c r="A16" s="37">
        <v>76111</v>
      </c>
      <c r="B16" s="5" t="s">
        <v>102</v>
      </c>
      <c r="C16" s="5" t="s">
        <v>104</v>
      </c>
      <c r="D16" s="6">
        <v>1172461603</v>
      </c>
      <c r="E16" s="6">
        <v>131432190</v>
      </c>
      <c r="F16" s="6">
        <v>62375963</v>
      </c>
      <c r="G16" s="6">
        <f t="shared" si="0"/>
        <v>1366269756</v>
      </c>
      <c r="H16" s="6">
        <v>64877578</v>
      </c>
    </row>
    <row r="17" spans="1:8" ht="12.75">
      <c r="A17" s="37">
        <v>76001</v>
      </c>
      <c r="B17" s="5" t="s">
        <v>102</v>
      </c>
      <c r="C17" s="5" t="s">
        <v>1127</v>
      </c>
      <c r="D17" s="6">
        <v>13209638272</v>
      </c>
      <c r="E17" s="6">
        <v>1150772820</v>
      </c>
      <c r="F17" s="6">
        <v>546141418</v>
      </c>
      <c r="G17" s="6">
        <f t="shared" si="0"/>
        <v>14906552510</v>
      </c>
      <c r="H17" s="6">
        <v>652878135</v>
      </c>
    </row>
    <row r="18" spans="1:8" ht="12.75">
      <c r="A18" s="37">
        <v>76147</v>
      </c>
      <c r="B18" s="5" t="s">
        <v>102</v>
      </c>
      <c r="C18" s="5" t="s">
        <v>105</v>
      </c>
      <c r="D18" s="6">
        <v>1267067199</v>
      </c>
      <c r="E18" s="6">
        <v>184359778</v>
      </c>
      <c r="F18" s="6">
        <v>87494690</v>
      </c>
      <c r="G18" s="6">
        <f t="shared" si="0"/>
        <v>1538921667</v>
      </c>
      <c r="H18" s="6">
        <v>81620117</v>
      </c>
    </row>
    <row r="19" spans="1:8" ht="12.75">
      <c r="A19" s="37">
        <v>47189</v>
      </c>
      <c r="B19" s="5" t="s">
        <v>31</v>
      </c>
      <c r="C19" s="5" t="s">
        <v>1112</v>
      </c>
      <c r="D19" s="6">
        <v>1535993196</v>
      </c>
      <c r="E19" s="6">
        <v>197234744</v>
      </c>
      <c r="F19" s="6">
        <v>93604976</v>
      </c>
      <c r="G19" s="6">
        <f t="shared" si="0"/>
        <v>1826832916</v>
      </c>
      <c r="H19" s="6">
        <v>139323743</v>
      </c>
    </row>
    <row r="20" spans="1:8" ht="12.75">
      <c r="A20" s="37">
        <v>54001</v>
      </c>
      <c r="B20" s="5" t="s">
        <v>37</v>
      </c>
      <c r="C20" s="5" t="s">
        <v>1113</v>
      </c>
      <c r="D20" s="6">
        <v>7440224161</v>
      </c>
      <c r="E20" s="6">
        <v>917718411</v>
      </c>
      <c r="F20" s="6">
        <v>435536907</v>
      </c>
      <c r="G20" s="6">
        <f t="shared" si="0"/>
        <v>8793479479</v>
      </c>
      <c r="H20" s="6">
        <v>450760165</v>
      </c>
    </row>
    <row r="21" spans="1:8" ht="12.75">
      <c r="A21" s="37">
        <v>66170</v>
      </c>
      <c r="B21" s="5" t="s">
        <v>41</v>
      </c>
      <c r="C21" s="5" t="s">
        <v>97</v>
      </c>
      <c r="D21" s="6">
        <v>1678436190</v>
      </c>
      <c r="E21" s="6">
        <v>233780608</v>
      </c>
      <c r="F21" s="6">
        <v>110949156</v>
      </c>
      <c r="G21" s="6">
        <f t="shared" si="0"/>
        <v>2023165954</v>
      </c>
      <c r="H21" s="6">
        <v>100843627</v>
      </c>
    </row>
    <row r="22" spans="1:8" ht="12.75">
      <c r="A22" s="39" t="s">
        <v>1074</v>
      </c>
      <c r="B22" s="5" t="s">
        <v>11</v>
      </c>
      <c r="C22" s="5" t="s">
        <v>81</v>
      </c>
      <c r="D22" s="6">
        <v>1379790847</v>
      </c>
      <c r="E22" s="6">
        <v>190157056</v>
      </c>
      <c r="F22" s="6">
        <v>90246000</v>
      </c>
      <c r="G22" s="6">
        <f t="shared" si="0"/>
        <v>1660193903</v>
      </c>
      <c r="H22" s="6">
        <v>66821064</v>
      </c>
    </row>
    <row r="23" spans="1:8" ht="12.75">
      <c r="A23" s="38" t="s">
        <v>73</v>
      </c>
      <c r="B23" s="5" t="s">
        <v>5</v>
      </c>
      <c r="C23" s="5" t="s">
        <v>74</v>
      </c>
      <c r="D23" s="6">
        <v>1072559347</v>
      </c>
      <c r="E23" s="6">
        <v>125459330</v>
      </c>
      <c r="F23" s="6">
        <v>59541323</v>
      </c>
      <c r="G23" s="6">
        <f t="shared" si="0"/>
        <v>1257560000</v>
      </c>
      <c r="H23" s="6">
        <v>53704772</v>
      </c>
    </row>
    <row r="24" spans="1:8" ht="12.75">
      <c r="A24" s="40" t="s">
        <v>1075</v>
      </c>
      <c r="B24" s="5" t="s">
        <v>15</v>
      </c>
      <c r="C24" s="5" t="s">
        <v>84</v>
      </c>
      <c r="D24" s="6">
        <v>2390133081</v>
      </c>
      <c r="E24" s="6">
        <v>325216556</v>
      </c>
      <c r="F24" s="6">
        <v>154343436</v>
      </c>
      <c r="G24" s="6">
        <f t="shared" si="0"/>
        <v>2869693073</v>
      </c>
      <c r="H24" s="6">
        <v>142786592</v>
      </c>
    </row>
    <row r="25" spans="1:8" ht="12.75">
      <c r="A25" s="37">
        <v>68276</v>
      </c>
      <c r="B25" s="5" t="s">
        <v>43</v>
      </c>
      <c r="C25" s="5" t="s">
        <v>100</v>
      </c>
      <c r="D25" s="6">
        <v>2228593349</v>
      </c>
      <c r="E25" s="6">
        <v>235329665</v>
      </c>
      <c r="F25" s="6">
        <v>111684317</v>
      </c>
      <c r="G25" s="6">
        <f t="shared" si="0"/>
        <v>2575607331</v>
      </c>
      <c r="H25" s="6">
        <v>107243965</v>
      </c>
    </row>
    <row r="26" spans="1:8" ht="12.75">
      <c r="A26" s="37">
        <v>25290</v>
      </c>
      <c r="B26" s="5" t="s">
        <v>23</v>
      </c>
      <c r="C26" s="5" t="s">
        <v>1114</v>
      </c>
      <c r="D26" s="6">
        <v>1165786058</v>
      </c>
      <c r="E26" s="6">
        <v>167374737</v>
      </c>
      <c r="F26" s="6">
        <v>79433816</v>
      </c>
      <c r="G26" s="6">
        <f t="shared" si="0"/>
        <v>1412594611</v>
      </c>
      <c r="H26" s="6">
        <v>75746853</v>
      </c>
    </row>
    <row r="27" spans="1:8" ht="12.75">
      <c r="A27" s="37">
        <v>25307</v>
      </c>
      <c r="B27" s="5" t="s">
        <v>23</v>
      </c>
      <c r="C27" s="5" t="s">
        <v>87</v>
      </c>
      <c r="D27" s="6">
        <v>900908557</v>
      </c>
      <c r="E27" s="6">
        <v>122927033</v>
      </c>
      <c r="F27" s="6">
        <v>58339529</v>
      </c>
      <c r="G27" s="6">
        <f t="shared" si="0"/>
        <v>1082175119</v>
      </c>
      <c r="H27" s="6">
        <v>52265908</v>
      </c>
    </row>
    <row r="28" spans="1:8" ht="12.75">
      <c r="A28" s="37">
        <v>68307</v>
      </c>
      <c r="B28" s="5" t="s">
        <v>43</v>
      </c>
      <c r="C28" s="5" t="s">
        <v>1115</v>
      </c>
      <c r="D28" s="6">
        <v>1322210594</v>
      </c>
      <c r="E28" s="6">
        <v>164788962</v>
      </c>
      <c r="F28" s="6">
        <v>78206642</v>
      </c>
      <c r="G28" s="6">
        <f t="shared" si="0"/>
        <v>1565206198</v>
      </c>
      <c r="H28" s="6">
        <v>77397677</v>
      </c>
    </row>
    <row r="29" spans="1:8" ht="12.75">
      <c r="A29" s="37">
        <v>73001</v>
      </c>
      <c r="B29" s="5" t="s">
        <v>47</v>
      </c>
      <c r="C29" s="5" t="s">
        <v>1116</v>
      </c>
      <c r="D29" s="6">
        <v>4912445652</v>
      </c>
      <c r="E29" s="6">
        <v>728095435</v>
      </c>
      <c r="F29" s="6">
        <v>345544374</v>
      </c>
      <c r="G29" s="6">
        <f t="shared" si="0"/>
        <v>5986085461</v>
      </c>
      <c r="H29" s="6">
        <v>285913894</v>
      </c>
    </row>
    <row r="30" spans="1:8" ht="12.75">
      <c r="A30" s="38" t="s">
        <v>75</v>
      </c>
      <c r="B30" s="5" t="s">
        <v>5</v>
      </c>
      <c r="C30" s="5" t="s">
        <v>1117</v>
      </c>
      <c r="D30" s="6">
        <v>2103627437</v>
      </c>
      <c r="E30" s="6">
        <v>238174980</v>
      </c>
      <c r="F30" s="6">
        <v>113034666</v>
      </c>
      <c r="G30" s="6">
        <f t="shared" si="0"/>
        <v>2454837083</v>
      </c>
      <c r="H30" s="6">
        <v>115475664</v>
      </c>
    </row>
    <row r="31" spans="1:8" ht="12.75">
      <c r="A31" s="40">
        <v>23417</v>
      </c>
      <c r="B31" s="5" t="s">
        <v>21</v>
      </c>
      <c r="C31" s="5" t="s">
        <v>86</v>
      </c>
      <c r="D31" s="6">
        <v>1628278400</v>
      </c>
      <c r="E31" s="6">
        <v>221476366</v>
      </c>
      <c r="F31" s="6">
        <v>105109726</v>
      </c>
      <c r="G31" s="6">
        <f t="shared" si="0"/>
        <v>1954864492</v>
      </c>
      <c r="H31" s="6">
        <v>173594582</v>
      </c>
    </row>
    <row r="32" spans="1:8" ht="12.75">
      <c r="A32" s="37">
        <v>13430</v>
      </c>
      <c r="B32" s="5" t="s">
        <v>9</v>
      </c>
      <c r="C32" s="5" t="s">
        <v>1118</v>
      </c>
      <c r="D32" s="6">
        <v>1720246108</v>
      </c>
      <c r="E32" s="6">
        <v>183190699</v>
      </c>
      <c r="F32" s="6">
        <v>86939860</v>
      </c>
      <c r="G32" s="6">
        <f t="shared" si="0"/>
        <v>1990376667</v>
      </c>
      <c r="H32" s="6">
        <v>171160569</v>
      </c>
    </row>
    <row r="33" spans="1:8" ht="12.75">
      <c r="A33" s="37">
        <v>44430</v>
      </c>
      <c r="B33" s="5" t="s">
        <v>29</v>
      </c>
      <c r="C33" s="5" t="s">
        <v>90</v>
      </c>
      <c r="D33" s="6">
        <v>1641624406</v>
      </c>
      <c r="E33" s="6">
        <v>240152448</v>
      </c>
      <c r="F33" s="6">
        <v>113973146</v>
      </c>
      <c r="G33" s="6">
        <f t="shared" si="0"/>
        <v>1995750000</v>
      </c>
      <c r="H33" s="6">
        <v>167955659</v>
      </c>
    </row>
    <row r="34" spans="1:8" ht="12.75">
      <c r="A34" s="40">
        <v>17001</v>
      </c>
      <c r="B34" s="5" t="s">
        <v>13</v>
      </c>
      <c r="C34" s="5" t="s">
        <v>83</v>
      </c>
      <c r="D34" s="6">
        <v>4968961162</v>
      </c>
      <c r="E34" s="6">
        <v>684882727</v>
      </c>
      <c r="F34" s="6">
        <v>325036199</v>
      </c>
      <c r="G34" s="6">
        <f t="shared" si="0"/>
        <v>5978880088</v>
      </c>
      <c r="H34" s="6">
        <v>217407384</v>
      </c>
    </row>
    <row r="35" spans="1:8" ht="12.75">
      <c r="A35" s="38" t="s">
        <v>70</v>
      </c>
      <c r="B35" s="5" t="s">
        <v>5</v>
      </c>
      <c r="C35" s="5" t="s">
        <v>1119</v>
      </c>
      <c r="D35" s="6">
        <v>20386814084</v>
      </c>
      <c r="E35" s="6">
        <v>2333631427</v>
      </c>
      <c r="F35" s="6">
        <v>1107510322</v>
      </c>
      <c r="G35" s="6">
        <f t="shared" si="0"/>
        <v>23827955833</v>
      </c>
      <c r="H35" s="6">
        <v>977259775</v>
      </c>
    </row>
    <row r="36" spans="1:8" ht="12.75">
      <c r="A36" s="40">
        <v>23001</v>
      </c>
      <c r="B36" s="5" t="s">
        <v>21</v>
      </c>
      <c r="C36" s="5" t="s">
        <v>1120</v>
      </c>
      <c r="D36" s="6">
        <v>4881223260</v>
      </c>
      <c r="E36" s="6">
        <v>671899530</v>
      </c>
      <c r="F36" s="6">
        <v>318874547</v>
      </c>
      <c r="G36" s="6">
        <f t="shared" si="0"/>
        <v>5871997337</v>
      </c>
      <c r="H36" s="6">
        <v>423227773</v>
      </c>
    </row>
    <row r="37" spans="1:8" ht="12.75">
      <c r="A37" s="37">
        <v>41001</v>
      </c>
      <c r="B37" s="5" t="s">
        <v>27</v>
      </c>
      <c r="C37" s="5" t="s">
        <v>89</v>
      </c>
      <c r="D37" s="6">
        <v>4214738491</v>
      </c>
      <c r="E37" s="6">
        <v>545561325</v>
      </c>
      <c r="F37" s="6">
        <v>258916122</v>
      </c>
      <c r="G37" s="6">
        <f t="shared" si="0"/>
        <v>5019215938</v>
      </c>
      <c r="H37" s="6">
        <v>247405270</v>
      </c>
    </row>
    <row r="38" spans="1:8" ht="12.75">
      <c r="A38" s="37">
        <v>76520</v>
      </c>
      <c r="B38" s="5" t="s">
        <v>102</v>
      </c>
      <c r="C38" s="5" t="s">
        <v>106</v>
      </c>
      <c r="D38" s="6">
        <v>2637061975</v>
      </c>
      <c r="E38" s="6">
        <v>373961086</v>
      </c>
      <c r="F38" s="6">
        <v>177476939</v>
      </c>
      <c r="G38" s="6">
        <f t="shared" si="0"/>
        <v>3188500000</v>
      </c>
      <c r="H38" s="6">
        <v>164435507</v>
      </c>
    </row>
    <row r="39" spans="1:8" ht="12.75">
      <c r="A39" s="38" t="s">
        <v>1076</v>
      </c>
      <c r="B39" s="5" t="s">
        <v>35</v>
      </c>
      <c r="C39" s="5" t="s">
        <v>93</v>
      </c>
      <c r="D39" s="6">
        <v>5426054251</v>
      </c>
      <c r="E39" s="6">
        <v>716654270</v>
      </c>
      <c r="F39" s="6">
        <v>340114549</v>
      </c>
      <c r="G39" s="6">
        <f t="shared" si="0"/>
        <v>6482823070</v>
      </c>
      <c r="H39" s="6">
        <v>273757613</v>
      </c>
    </row>
    <row r="40" spans="1:8" ht="12.75">
      <c r="A40" s="37">
        <v>66001</v>
      </c>
      <c r="B40" s="5" t="s">
        <v>41</v>
      </c>
      <c r="C40" s="5" t="s">
        <v>96</v>
      </c>
      <c r="D40" s="6">
        <v>4832334789</v>
      </c>
      <c r="E40" s="6">
        <v>732670841</v>
      </c>
      <c r="F40" s="6">
        <v>347715800</v>
      </c>
      <c r="G40" s="6">
        <f t="shared" si="0"/>
        <v>5912721430</v>
      </c>
      <c r="H40" s="6">
        <v>300086899</v>
      </c>
    </row>
    <row r="41" spans="1:8" ht="12.75">
      <c r="A41" s="40">
        <v>19001</v>
      </c>
      <c r="B41" s="5" t="s">
        <v>17</v>
      </c>
      <c r="C41" s="5" t="s">
        <v>1121</v>
      </c>
      <c r="D41" s="6">
        <v>2895583465</v>
      </c>
      <c r="E41" s="6">
        <v>431076728</v>
      </c>
      <c r="F41" s="6">
        <v>204583260</v>
      </c>
      <c r="G41" s="6">
        <f t="shared" si="0"/>
        <v>3531243453</v>
      </c>
      <c r="H41" s="6">
        <v>162834491</v>
      </c>
    </row>
    <row r="42" spans="1:8" ht="12.75">
      <c r="A42" s="37">
        <v>23660</v>
      </c>
      <c r="B42" s="5" t="s">
        <v>21</v>
      </c>
      <c r="C42" s="5" t="s">
        <v>1122</v>
      </c>
      <c r="D42" s="6">
        <v>1446762064</v>
      </c>
      <c r="E42" s="6">
        <v>175994612</v>
      </c>
      <c r="F42" s="6">
        <v>83524693</v>
      </c>
      <c r="G42" s="6">
        <f t="shared" si="0"/>
        <v>1706281369</v>
      </c>
      <c r="H42" s="6">
        <v>140014578</v>
      </c>
    </row>
    <row r="43" spans="1:8" ht="12.75">
      <c r="A43" s="37">
        <v>70001</v>
      </c>
      <c r="B43" s="5" t="s">
        <v>45</v>
      </c>
      <c r="C43" s="5" t="s">
        <v>101</v>
      </c>
      <c r="D43" s="6">
        <v>3246227616</v>
      </c>
      <c r="E43" s="6">
        <v>433065393</v>
      </c>
      <c r="F43" s="6">
        <v>205527054</v>
      </c>
      <c r="G43" s="6">
        <f t="shared" si="0"/>
        <v>3884820063</v>
      </c>
      <c r="H43" s="6">
        <v>258215332</v>
      </c>
    </row>
    <row r="44" spans="1:8" ht="12.75">
      <c r="A44" s="37">
        <v>25754</v>
      </c>
      <c r="B44" s="5" t="s">
        <v>23</v>
      </c>
      <c r="C44" s="5" t="s">
        <v>88</v>
      </c>
      <c r="D44" s="6">
        <v>3526433691</v>
      </c>
      <c r="E44" s="6">
        <v>357042752</v>
      </c>
      <c r="F44" s="6">
        <v>169447724</v>
      </c>
      <c r="G44" s="6">
        <f t="shared" si="0"/>
        <v>4052924167</v>
      </c>
      <c r="H44" s="6">
        <v>184767803</v>
      </c>
    </row>
    <row r="45" spans="1:8" ht="12.75">
      <c r="A45" s="40">
        <v>15759</v>
      </c>
      <c r="B45" s="5" t="s">
        <v>11</v>
      </c>
      <c r="C45" s="5" t="s">
        <v>82</v>
      </c>
      <c r="D45" s="6">
        <v>1442539612</v>
      </c>
      <c r="E45" s="6">
        <v>214610491</v>
      </c>
      <c r="F45" s="6">
        <v>101851274</v>
      </c>
      <c r="G45" s="6">
        <f t="shared" si="0"/>
        <v>1759001377</v>
      </c>
      <c r="H45" s="6">
        <v>73272303</v>
      </c>
    </row>
    <row r="46" spans="1:8" ht="12.75">
      <c r="A46" s="38" t="s">
        <v>78</v>
      </c>
      <c r="B46" s="5" t="s">
        <v>7</v>
      </c>
      <c r="C46" s="5" t="s">
        <v>79</v>
      </c>
      <c r="D46" s="6">
        <v>2802577384</v>
      </c>
      <c r="E46" s="6">
        <v>293104635</v>
      </c>
      <c r="F46" s="6">
        <v>139103547</v>
      </c>
      <c r="G46" s="6">
        <f t="shared" si="0"/>
        <v>3234785566</v>
      </c>
      <c r="H46" s="6">
        <v>137543731</v>
      </c>
    </row>
    <row r="47" spans="1:8" ht="12.75">
      <c r="A47" s="37">
        <v>76834</v>
      </c>
      <c r="B47" s="5" t="s">
        <v>102</v>
      </c>
      <c r="C47" s="5" t="s">
        <v>1123</v>
      </c>
      <c r="D47" s="6">
        <v>1739219943</v>
      </c>
      <c r="E47" s="6">
        <v>222794677</v>
      </c>
      <c r="F47" s="6">
        <v>105735380</v>
      </c>
      <c r="G47" s="6">
        <f t="shared" si="0"/>
        <v>2067750000</v>
      </c>
      <c r="H47" s="6">
        <v>112355585</v>
      </c>
    </row>
    <row r="48" spans="1:8" ht="12.75">
      <c r="A48" s="37">
        <v>52835</v>
      </c>
      <c r="B48" s="5" t="s">
        <v>35</v>
      </c>
      <c r="C48" s="5" t="s">
        <v>94</v>
      </c>
      <c r="D48" s="6">
        <v>2378477800</v>
      </c>
      <c r="E48" s="6">
        <v>428890740</v>
      </c>
      <c r="F48" s="6">
        <v>203545820</v>
      </c>
      <c r="G48" s="6">
        <f t="shared" si="0"/>
        <v>3010914360</v>
      </c>
      <c r="H48" s="6">
        <v>247091882</v>
      </c>
    </row>
    <row r="49" spans="1:8" ht="12.75">
      <c r="A49" s="40" t="s">
        <v>1073</v>
      </c>
      <c r="B49" s="5" t="s">
        <v>11</v>
      </c>
      <c r="C49" s="5" t="s">
        <v>80</v>
      </c>
      <c r="D49" s="6">
        <f>2035251942+743969059</f>
        <v>2779221001</v>
      </c>
      <c r="E49" s="6">
        <v>273152258</v>
      </c>
      <c r="F49" s="6">
        <v>129634415</v>
      </c>
      <c r="G49" s="6">
        <f t="shared" si="0"/>
        <v>3182007674</v>
      </c>
      <c r="H49" s="6">
        <v>73168221</v>
      </c>
    </row>
    <row r="50" spans="1:8" ht="12.75">
      <c r="A50" s="38" t="s">
        <v>76</v>
      </c>
      <c r="B50" s="5" t="s">
        <v>5</v>
      </c>
      <c r="C50" s="5" t="s">
        <v>77</v>
      </c>
      <c r="D50" s="6">
        <v>2143225021</v>
      </c>
      <c r="E50" s="6">
        <v>263222903</v>
      </c>
      <c r="F50" s="6">
        <v>124922076</v>
      </c>
      <c r="G50" s="6">
        <f t="shared" si="0"/>
        <v>2531370000</v>
      </c>
      <c r="H50" s="6">
        <v>222036461</v>
      </c>
    </row>
    <row r="51" spans="1:8" ht="12.75">
      <c r="A51" s="40">
        <v>20001</v>
      </c>
      <c r="B51" s="5" t="s">
        <v>19</v>
      </c>
      <c r="C51" s="5" t="s">
        <v>85</v>
      </c>
      <c r="D51" s="6">
        <v>4042354255</v>
      </c>
      <c r="E51" s="6">
        <v>562479659</v>
      </c>
      <c r="F51" s="6">
        <v>266945337</v>
      </c>
      <c r="G51" s="6">
        <f t="shared" si="0"/>
        <v>4871779251</v>
      </c>
      <c r="H51" s="6">
        <v>320095709</v>
      </c>
    </row>
    <row r="52" spans="1:8" ht="12.75">
      <c r="A52" s="37">
        <v>50001</v>
      </c>
      <c r="B52" s="5" t="s">
        <v>33</v>
      </c>
      <c r="C52" s="5" t="s">
        <v>92</v>
      </c>
      <c r="D52" s="6">
        <v>4844953587</v>
      </c>
      <c r="E52" s="6">
        <v>631586623</v>
      </c>
      <c r="F52" s="6">
        <v>299742580</v>
      </c>
      <c r="G52" s="6">
        <f t="shared" si="0"/>
        <v>5776282790</v>
      </c>
      <c r="H52" s="6">
        <v>260771279</v>
      </c>
    </row>
    <row r="53" spans="1:8" ht="13.5" thickBot="1">
      <c r="A53" s="33"/>
      <c r="B53" s="83" t="s">
        <v>67</v>
      </c>
      <c r="C53" s="84"/>
      <c r="D53" s="32">
        <f>SUM(D11:D52)</f>
        <v>148351895245</v>
      </c>
      <c r="E53" s="32">
        <f>SUM(E11:E52)</f>
        <v>18266435359</v>
      </c>
      <c r="F53" s="32">
        <f>SUM(F11:F52)</f>
        <v>8669006370</v>
      </c>
      <c r="G53" s="32">
        <f>SUM(G11:G52)</f>
        <v>175287336974</v>
      </c>
      <c r="H53" s="32">
        <f>SUM(H11:H52)</f>
        <v>8790425601</v>
      </c>
    </row>
    <row r="54" spans="2:8" ht="12.75">
      <c r="B54" s="56"/>
      <c r="C54" s="56"/>
      <c r="D54" s="56"/>
      <c r="E54" s="56"/>
      <c r="F54" s="56"/>
      <c r="G54" s="56"/>
      <c r="H54" s="56"/>
    </row>
    <row r="55" spans="1:8" ht="12.75">
      <c r="A55" s="51"/>
      <c r="B55" t="s">
        <v>1132</v>
      </c>
      <c r="G55" s="4"/>
      <c r="H55" s="4"/>
    </row>
    <row r="56" spans="5:6" ht="12.75">
      <c r="E56" s="46"/>
      <c r="F56" s="46"/>
    </row>
    <row r="57" spans="4:7" ht="12.75">
      <c r="D57" s="4"/>
      <c r="E57" s="46"/>
      <c r="F57" s="46"/>
      <c r="G57" s="4"/>
    </row>
    <row r="58" spans="5:6" ht="12.75">
      <c r="E58" s="46"/>
      <c r="F58" s="46"/>
    </row>
    <row r="59" spans="5:6" ht="12.75">
      <c r="E59" s="46"/>
      <c r="F59" s="46"/>
    </row>
  </sheetData>
  <mergeCells count="11">
    <mergeCell ref="B54:H54"/>
    <mergeCell ref="B53:C53"/>
    <mergeCell ref="H7:H9"/>
    <mergeCell ref="A4:G4"/>
    <mergeCell ref="A5:G5"/>
    <mergeCell ref="G8:G9"/>
    <mergeCell ref="D7:G7"/>
    <mergeCell ref="A7:A9"/>
    <mergeCell ref="B7:B9"/>
    <mergeCell ref="C7:C9"/>
    <mergeCell ref="E8:F8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52" t="s">
        <v>1086</v>
      </c>
      <c r="B4" s="52"/>
      <c r="C4" s="52"/>
      <c r="D4" s="52"/>
    </row>
    <row r="5" spans="1:4" ht="15">
      <c r="A5" s="52" t="s">
        <v>1135</v>
      </c>
      <c r="B5" s="52"/>
      <c r="C5" s="52"/>
      <c r="D5" s="52"/>
    </row>
    <row r="6" spans="2:3" ht="15.75">
      <c r="B6" s="1"/>
      <c r="C6" s="1"/>
    </row>
    <row r="7" spans="1:4" ht="12.75">
      <c r="A7" s="93" t="s">
        <v>0</v>
      </c>
      <c r="B7" s="88" t="s">
        <v>1</v>
      </c>
      <c r="C7" s="88" t="s">
        <v>68</v>
      </c>
      <c r="D7" s="88" t="s">
        <v>69</v>
      </c>
    </row>
    <row r="8" spans="1:4" ht="12.75">
      <c r="A8" s="94"/>
      <c r="B8" s="89"/>
      <c r="C8" s="89"/>
      <c r="D8" s="89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2454224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5264854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24016227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42277173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6358362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14021168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18129375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27875356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8200109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92382770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58187039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12795098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5631345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41395325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7190256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10158644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20704276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27868993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11219849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8622510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37296057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11619429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51368975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10319362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24249989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7017303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6172723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55096765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45158032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94203046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61793433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12278506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19419946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19316756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58526486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28738936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17744235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14511927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59500460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8867278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25397492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28660753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5209372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34508088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11971563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7331262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32332775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6257333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7705050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5612023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35085341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15831013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17175267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43155253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9402823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19034088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11575954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10150302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52685696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9011041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12748949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82817844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33216006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4037887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20433496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12103214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9040656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42561523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13799026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24453077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15462500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96390077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9995782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34991416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8593612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17557255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8552535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14985537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3742253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40608565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25149809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38274542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18522074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25143207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21663853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27192525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35044207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29739036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33886785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39498725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17963180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19306688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44062504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7548255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10643671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9771321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10231911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38726171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17046513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7728282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13615142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23023791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8496857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42512326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22353644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37156052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63585895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30282351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17841013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31153006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17182560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31777432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63414821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27254050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27584665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5669314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15161837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22943199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33316999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30628820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89737023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17887616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13845469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10567770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8716917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47284855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20908990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16325427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87600918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9935558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35033270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36648190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14066805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20593379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28810212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23510411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116765204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11777571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25601264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41088223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86121337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21733835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77667001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34024643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42360931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11244241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29082110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9379459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20333995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53082176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22161363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54870367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37786934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58488089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22124119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52208829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13035505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25379723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62960927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24803339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18705584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2397198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19743951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6287267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10139744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3126704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9640741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6060729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7629101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727822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4703787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4448703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4842884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4189306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65803537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7129911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16857958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8731649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3429128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5160345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9953676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4906578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2734579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5552325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9214726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2268336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2202169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6540887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3491137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6153450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4299714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3971038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5293823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18805339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2344791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12319474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5345587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2258664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6915706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6587608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6045998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2743876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1698882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4362949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5383949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11699819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10713980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6190129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6856756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26614213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6330169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12583169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14218900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5882918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3543060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13266516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3966867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30482066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2839435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2372848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11718041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4439373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5739577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9689800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2563780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50801169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10126412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12192371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7100978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3219443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20629262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4090296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18414652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2233801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6496636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7024862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6277301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5116883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12321751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9806652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5512628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11440643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3391283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2891399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1421992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11766719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12769707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10247816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8788597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4589635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4266546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9325665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7990290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3859087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5852348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4789043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4655198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10513118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12946454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2935220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4843389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11257734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6665430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6769817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2304596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8936031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10785916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3263120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11030620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16659188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3699954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7147481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29428870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38238713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15577660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11599491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12996161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79700832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8084965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16792264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9863369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16283263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2772419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8242487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18469378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20358597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28233804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62784491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11717048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30197348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6505476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30644764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11500738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43658391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18982556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9580005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17082754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49731375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17180343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24835193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20686876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25445729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22890091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5148127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57036877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20091940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19563048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12847644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14953481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22125324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25005814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49829373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31510349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41952407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46546800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46030847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32835392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53818302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6365630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66159590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39699533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26951577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14827854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32349922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40679131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21051609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30451563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34491361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54136058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42361203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11804033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37175978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50043742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23527619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12277618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13248028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87799577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11382745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52063927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9208237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34175170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49396628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59192481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28861266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14826411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75127786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33520249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24084564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39191692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60458302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40217411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51928585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33945812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35179377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16919784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6578772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20046891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40660417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13685937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25926175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29651639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30925965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23538579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32355875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24841614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19252601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24350276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75972458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37049293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34610365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103234924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20979409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67577163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69432369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24432312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19291120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32309730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25859816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96906410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56837935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117729308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45152541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53074354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28077395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117896468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59516678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54529827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40492325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65979517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59413325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11107611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7009173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10648223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15751151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13373507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3053642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3311974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8483716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5602811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8683587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36667674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17399337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18671070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7348541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4542361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66851923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8761161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13324172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21680832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15704404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15794246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7485219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24912925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6636366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11602340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95198222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11874441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7541880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44324080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7028301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7880566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10280306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13183326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4090138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7575456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13073146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28209079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17550328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4209250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5644342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4152045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5039099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3132353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9482749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18157052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28819721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12393217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8550950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17443385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10329253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8661570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47453391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4608191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12295688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39977668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2865352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13339036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6472951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5500929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8394596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5188879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30863293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7439609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6230308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9026599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14747111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15308615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3617270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5215797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8258357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10954584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7567787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8308037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14013504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12170646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6206798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9591229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10771746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12203325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10996315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27497358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23213156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13261567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14414947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13532424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15858180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6905017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6767603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5388838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16031915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9393440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9211861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3105924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17040538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26970004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6300612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13433707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7560707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36330355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7623248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5414949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9659701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4789063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2649297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19638910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27575525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14726005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23761079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5016602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86271016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241135670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18357070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31262298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16819117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30595673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15670755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35998328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13130366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9282505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25757020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9303362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21248665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53760801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5010122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17904137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26282595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23068834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22932638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15523138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13395440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10448130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18745247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50218312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7502941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6813962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39345615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21071000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10458791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27845266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10942345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28736192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4859905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10035538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37073302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12050015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3947333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76756891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33047917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20543150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8152546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16055289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63614873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9197385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11220338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6972948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27326119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12383249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15135476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118096697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11368866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40811251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12651500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19347083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11567119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9198638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22899496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9404995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10534244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178700419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17187355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30624848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28380390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9568530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7288852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42795315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14583310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4067390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65649917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45219828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98506808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11608716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27038111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34619186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58284568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14577900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28328053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16582791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108781316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24856812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30389375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69779117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45027763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31828800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16020860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27100233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58824591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85894471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15336007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32205582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16973385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47098277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22060935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35663353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19860345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49942406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30893416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88510916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70032466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5041237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5119167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8665672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5485486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21917778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3875162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6966707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4927722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15005996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55540038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12120573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12130275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15164594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12807454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12288926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14331753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22827089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12416610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20523520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9755235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9456504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1892360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23334713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34453613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15390143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8922077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14163620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11162446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79793390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8513871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24495947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13114095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7747257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24011216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9795330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49179017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12569923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14587491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57941904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8881324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17191795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23230456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7876287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25547930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20115248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8022412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9928021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12086216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105678550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22352878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18801851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7430791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18613215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27774728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15792540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18504246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29631303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9172954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16858949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3404958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39051966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14496899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17214574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15422859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7090916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11020937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18152053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26985780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46040836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44888109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24466976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10734360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19572073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7747889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25562321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14669967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8682881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23580094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10929944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48927159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10321512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46823821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13708170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8517327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8474029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2910895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15747047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15820517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11887321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25191198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11500155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5098826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20384384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16082749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8774836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15831533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3010749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6835930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15595615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53649377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3865242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4510563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50908378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5174946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7450334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5317558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12070322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20498334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5489299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4189801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36184646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6653192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21776855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51074215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20338772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6805946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4027380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83178744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6528792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15216139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10751485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39723789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45356520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13632842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39945430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9543634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14084311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7342361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28936889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14774488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9250176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37367061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18736769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17975658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33671043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74111109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16339149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1871531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4840873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11013043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24369541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8009563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6549354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15324138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1512128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8834995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7628901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3600948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7705929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16591196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3053511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3888264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4682308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37930545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7237010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2684820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5149869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7248598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11039044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25570742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2708306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8010762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15646799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3504117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6623655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9598697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4229718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5297949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8533037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7566101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2848477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4422442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5298654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3083714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4775270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1753190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7890815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5231443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31201402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10965689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3764884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27482376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7723554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13194367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6425216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5493561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13064226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2039252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2868126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4061544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114262086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4393937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21266088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8728375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49957768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37809476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12842086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3143865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48119519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4077110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5964788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39054791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2590318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5571627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10550437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31602661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11604836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9665040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4935655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5858959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5749718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23208438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1749813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6482157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9757088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16459682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25362553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11731338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79069066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18308921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8418393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14061278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31445024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29437286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20580908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38729408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75011969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20993205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41572160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23300760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67776027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46512393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21679393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76732380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98189454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30123467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44095472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54238278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41682243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33912004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5331323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11056692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9530503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12068941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17057147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32274914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21143925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9786651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7828416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72023667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11448196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55323444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12590198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10591666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10559578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26301525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34580178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40683191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9316624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16089744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21972940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48764687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36679217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35932665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6482901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24873955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55797379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10958713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5935945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41320699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11067401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27042400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40580371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8142793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32562504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15394092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20742501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18874453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7314547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17178553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12850425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6962681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16112116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19309533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19655937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6861712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24207713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34730759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16295606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62608423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38200697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10875834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9630349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46517377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16540645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54062995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18013375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32832681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78260874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33033478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17961120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17287726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55492101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19716729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19398935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41253675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14712151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46760047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20989816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19419842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7223605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9278084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13286675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17979249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93328813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35831386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85761622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54752845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5196685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23082737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5483813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59957033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71569645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125273430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38148271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1883295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18001070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2204242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15279083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18247907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15501909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15076512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42531974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11400963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1859772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5227284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2626966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8983980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14935103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22650924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17319652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26668418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30444924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7102049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64713721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76074626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20787884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49501280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41964408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18335918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29158361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12876696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61731560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34648006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53954511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5743639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57367256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16016244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48716075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81128608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13757578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31757829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11979148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43483496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5528334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2070282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21512160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16487766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7537948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68577128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12740919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9304892</v>
      </c>
    </row>
    <row r="1064" ht="13.5" thickBot="1">
      <c r="D1064" s="4"/>
    </row>
    <row r="1065" spans="2:4" ht="13.5" thickBot="1">
      <c r="B1065" s="91" t="s">
        <v>67</v>
      </c>
      <c r="C1065" s="92"/>
      <c r="D1065" s="2">
        <f>+SUM(D9:D1063)</f>
        <v>24542907760</v>
      </c>
    </row>
    <row r="1066" spans="2:3" ht="12.75">
      <c r="B1066" s="90"/>
      <c r="C1066" s="90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A23" sqref="A23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52" t="s">
        <v>1086</v>
      </c>
      <c r="B4" s="52"/>
      <c r="C4" s="52"/>
      <c r="D4" s="52"/>
      <c r="E4" s="52"/>
      <c r="F4" s="52"/>
    </row>
    <row r="5" spans="1:6" ht="15">
      <c r="A5" s="95" t="s">
        <v>1133</v>
      </c>
      <c r="B5" s="95"/>
      <c r="C5" s="95"/>
      <c r="D5" s="95"/>
      <c r="E5" s="95"/>
      <c r="F5" s="95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SUM(B10:B12)</f>
        <v>442070306584.44446</v>
      </c>
      <c r="C9" s="25">
        <f>SUM(C10:C12)</f>
        <v>175287336974</v>
      </c>
      <c r="D9" s="25">
        <f>SUM(D10:D12)</f>
        <v>0</v>
      </c>
      <c r="E9" s="25">
        <f>SUM(E10:E12)</f>
        <v>617357643558.4445</v>
      </c>
      <c r="F9" s="35"/>
      <c r="G9" s="35"/>
    </row>
    <row r="10" spans="1:7" ht="12.75">
      <c r="A10" s="7" t="s">
        <v>1104</v>
      </c>
      <c r="B10" s="16">
        <f>+'dptos-distritos'!C48</f>
        <v>370410922081.44446</v>
      </c>
      <c r="C10" s="16">
        <f>+Municipioscertf!D53</f>
        <v>148351895245</v>
      </c>
      <c r="D10" s="16"/>
      <c r="E10" s="26">
        <f>SUM(B10:D10)</f>
        <v>518762817326.44446</v>
      </c>
      <c r="F10" s="35"/>
      <c r="G10" s="35"/>
    </row>
    <row r="11" spans="1:7" ht="12.75">
      <c r="A11" s="7" t="s">
        <v>1105</v>
      </c>
      <c r="B11" s="16">
        <f>+'dptos-distritos'!D48</f>
        <v>48596252033</v>
      </c>
      <c r="C11" s="16">
        <f>+Municipioscertf!E53</f>
        <v>18266435359</v>
      </c>
      <c r="D11" s="16"/>
      <c r="E11" s="26">
        <f>SUM(B11:D11)</f>
        <v>66862687392</v>
      </c>
      <c r="F11" s="35"/>
      <c r="G11" s="35"/>
    </row>
    <row r="12" spans="1:7" ht="12.75">
      <c r="A12" s="7" t="s">
        <v>1106</v>
      </c>
      <c r="B12" s="16">
        <f>+'dptos-distritos'!E48</f>
        <v>23063132470</v>
      </c>
      <c r="C12" s="16">
        <f>+Municipioscertf!F53</f>
        <v>8669006370</v>
      </c>
      <c r="D12" s="16"/>
      <c r="E12" s="26">
        <f>SUM(B12:D12)</f>
        <v>31732138840</v>
      </c>
      <c r="F12" s="35"/>
      <c r="G12" s="35"/>
    </row>
    <row r="13" spans="1:7" ht="12.75">
      <c r="A13" s="27" t="s">
        <v>2</v>
      </c>
      <c r="B13" s="17">
        <f>+'dptos-distritos'!G48</f>
        <v>18682057739</v>
      </c>
      <c r="C13" s="17"/>
      <c r="D13" s="17"/>
      <c r="E13" s="28">
        <f>SUM(B13:D13)</f>
        <v>18682057739</v>
      </c>
      <c r="F13" s="35"/>
      <c r="G13" s="35"/>
    </row>
    <row r="14" spans="1:7" ht="13.5" thickBot="1">
      <c r="A14" s="29" t="s">
        <v>69</v>
      </c>
      <c r="B14" s="18"/>
      <c r="C14" s="18">
        <f>+Municipioscertf!H53</f>
        <v>8790425601</v>
      </c>
      <c r="D14" s="18">
        <f>+'Munc no certf'!D1065</f>
        <v>24542907760</v>
      </c>
      <c r="E14" s="30">
        <f>SUM(B14:D14)</f>
        <v>33333333361</v>
      </c>
      <c r="F14" s="35"/>
      <c r="G14" s="35"/>
    </row>
    <row r="15" spans="1:5" ht="15" thickBot="1">
      <c r="A15" s="19" t="s">
        <v>3</v>
      </c>
      <c r="B15" s="20">
        <f>+B9+B13+B14</f>
        <v>460752364323.44446</v>
      </c>
      <c r="C15" s="20">
        <f>+C9+C13+C14</f>
        <v>184077762575</v>
      </c>
      <c r="D15" s="20">
        <f>+D9+D13+D14</f>
        <v>24542907760</v>
      </c>
      <c r="E15" s="20">
        <f>+E9+E13+E14</f>
        <v>669373034658.4445</v>
      </c>
    </row>
    <row r="17" spans="2:5" ht="12.75">
      <c r="B17" s="35"/>
      <c r="C17" s="35"/>
      <c r="E17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2005-05-26T20:10:45Z</cp:lastPrinted>
  <dcterms:created xsi:type="dcterms:W3CDTF">2004-01-24T23:46:15Z</dcterms:created>
  <dcterms:modified xsi:type="dcterms:W3CDTF">2005-08-02T15:26:40Z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PAC febrero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