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'Dptos'!$A$10:$U$42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<sst xmlns="http://schemas.openxmlformats.org/spreadsheetml/2006/main" count="2273" uniqueCount="1108">
  <si>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</si>
  <si>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</si>
  <si>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</si>
  <si>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</si>
  <si>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</si>
  <si>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</si>
  <si>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</si>
  <si>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</si>
  <si>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</si>
  <si>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</si>
  <si>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</si>
  <si>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</si>
  <si>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</si>
  <si>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</si>
  <si>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</si>
  <si>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</si>
  <si>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</si>
  <si>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</si>
  <si>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</si>
  <si>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</si>
  <si>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</si>
  <si>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</si>
  <si>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</si>
  <si>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</si>
  <si>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</si>
  <si>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</si>
  <si>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</si>
  <si>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</si>
  <si>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</si>
  <si>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</si>
  <si>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</si>
  <si>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</si>
  <si>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</si>
  <si>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</si>
  <si>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</si>
  <si>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</si>
  <si>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</si>
  <si>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</si>
  <si>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</si>
  <si>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</si>
  <si>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</si>
  <si>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</si>
  <si>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</si>
  <si>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</si>
  <si>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</si>
  <si>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</si>
  <si>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</si>
  <si>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</si>
  <si>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</si>
  <si>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</si>
  <si>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</si>
  <si>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</si>
  <si>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</si>
  <si>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</si>
  <si>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</si>
  <si>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</si>
  <si>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</si>
  <si>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</si>
  <si>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</si>
  <si>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</si>
  <si>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</si>
  <si>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</si>
  <si>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</si>
  <si>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</si>
  <si>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</si>
  <si>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</si>
  <si>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</si>
  <si>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</si>
  <si>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</si>
  <si>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</si>
  <si>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</si>
  <si>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</si>
  <si>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</si>
  <si>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</si>
  <si>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</si>
  <si>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</si>
  <si>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</si>
  <si>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</si>
  <si>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</si>
  <si>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</si>
  <si>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</si>
  <si>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</si>
  <si>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</si>
  <si>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</si>
  <si>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</si>
  <si>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</si>
  <si>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</si>
  <si>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</si>
  <si>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</si>
  <si>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</si>
  <si>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</si>
  <si>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</si>
  <si>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</si>
  <si>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</si>
  <si>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</si>
  <si>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</si>
  <si>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</si>
  <si>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</si>
  <si>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</si>
  <si>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</si>
  <si>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</si>
  <si>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</si>
  <si>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</si>
  <si>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</si>
  <si>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</si>
  <si>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</si>
  <si>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</si>
  <si>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</si>
  <si>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</si>
  <si>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</si>
  <si>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</si>
  <si>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</si>
  <si>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</si>
  <si>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</si>
  <si>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</si>
  <si>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</si>
  <si>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</si>
  <si>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</si>
  <si>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</si>
  <si>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</si>
  <si>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</si>
  <si>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</si>
  <si>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</si>
  <si>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</si>
  <si>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</si>
  <si>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</si>
  <si>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</si>
  <si>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</si>
  <si>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</si>
  <si>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</si>
  <si>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</si>
  <si>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</si>
  <si>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</si>
  <si>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</si>
  <si>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</si>
  <si>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</si>
  <si>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</si>
  <si>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</si>
  <si>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</si>
  <si>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</si>
  <si>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</si>
  <si>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</si>
  <si>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</si>
  <si>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</si>
  <si>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</si>
  <si>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</si>
  <si>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</si>
  <si>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</si>
  <si>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</si>
  <si>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</si>
  <si>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</si>
  <si>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</si>
  <si>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</si>
  <si>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</si>
  <si>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</si>
  <si>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</si>
  <si>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</si>
  <si>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</si>
  <si>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</si>
  <si>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</si>
  <si>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</si>
  <si>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</si>
  <si>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</si>
  <si>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</si>
  <si>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</si>
  <si>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</si>
  <si>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</si>
  <si>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</si>
  <si>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</si>
  <si>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</si>
  <si>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</si>
  <si>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</si>
  <si>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</si>
  <si>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</si>
  <si>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</si>
  <si>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</si>
  <si>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</si>
  <si>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</si>
  <si>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</si>
  <si>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</si>
  <si>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</si>
  <si>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</si>
  <si>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</si>
  <si>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</si>
  <si>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</si>
  <si>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</si>
  <si>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</si>
  <si>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</si>
  <si>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</si>
  <si>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</si>
  <si>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</si>
  <si>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</si>
  <si>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</si>
  <si>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</si>
  <si>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</si>
  <si>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</si>
  <si>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</si>
  <si>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</si>
  <si>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</si>
  <si>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</si>
  <si>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</si>
  <si>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</si>
  <si>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</si>
  <si>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</si>
  <si>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</si>
  <si>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</si>
  <si>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</si>
  <si>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</si>
  <si>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</si>
  <si>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</si>
  <si>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</si>
  <si>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</si>
  <si>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</si>
  <si>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</si>
  <si>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</si>
  <si>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</si>
  <si>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</si>
  <si>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</si>
  <si>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</si>
  <si>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</si>
  <si>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</si>
  <si>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</si>
  <si>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</si>
  <si>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</si>
  <si>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</si>
  <si>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</si>
  <si>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</si>
  <si>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</si>
  <si>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</si>
  <si>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</si>
  <si>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</si>
  <si>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</si>
  <si>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</si>
  <si>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</si>
  <si>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</si>
  <si>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</si>
  <si>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</si>
  <si>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</si>
  <si>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</si>
  <si>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</si>
  <si>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</si>
  <si>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</si>
  <si>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</si>
  <si>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</si>
  <si>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</si>
  <si>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</si>
  <si>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</si>
  <si>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</si>
  <si>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</si>
  <si>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</si>
  <si>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</si>
  <si>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</si>
  <si>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</si>
  <si>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</si>
  <si>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</si>
  <si>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</si>
  <si>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</si>
  <si>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</si>
  <si>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</si>
  <si>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</si>
  <si>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</si>
  <si>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</si>
  <si>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</si>
  <si>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</si>
  <si>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</si>
  <si>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</si>
  <si>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</si>
  <si>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</si>
  <si>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</si>
  <si>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</si>
  <si>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</si>
  <si>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</si>
  <si>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</si>
  <si>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</si>
  <si>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</si>
  <si>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</si>
  <si>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</si>
  <si>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</si>
  <si>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</si>
  <si>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</si>
  <si>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</si>
  <si>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</si>
  <si>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</si>
  <si>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</si>
  <si>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</si>
  <si>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</si>
  <si>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</si>
  <si>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</si>
  <si>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</si>
  <si>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</si>
  <si>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</si>
  <si>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</si>
  <si>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</si>
  <si>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</si>
  <si>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</si>
  <si>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</si>
  <si>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</si>
  <si>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</si>
  <si>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</si>
  <si>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</si>
  <si>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</si>
  <si>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</si>
  <si>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</si>
  <si>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</si>
  <si>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</si>
  <si>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</si>
  <si>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</si>
  <si>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</si>
  <si>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</si>
  <si>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</si>
  <si>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</si>
  <si>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</si>
  <si>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</si>
  <si>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</si>
  <si>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</si>
  <si>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</si>
  <si>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</si>
  <si>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</si>
  <si>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</si>
  <si>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</si>
  <si>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</si>
  <si>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</si>
  <si>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</si>
  <si>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</si>
  <si>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</si>
  <si>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</si>
  <si>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</si>
  <si>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</si>
  <si>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</si>
  <si>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</si>
  <si>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</si>
  <si>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</si>
  <si>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</si>
  <si>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</si>
  <si>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</si>
  <si>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</si>
  <si>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</si>
  <si>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</si>
  <si>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</si>
  <si>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</si>
  <si>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</si>
  <si>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</si>
  <si>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</si>
  <si>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</si>
  <si>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</si>
  <si>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</si>
  <si>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</si>
  <si>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</si>
  <si>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</si>
  <si>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</si>
  <si>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</si>
  <si>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</si>
  <si>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</si>
  <si>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</si>
  <si>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</si>
  <si>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</si>
  <si>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</si>
  <si>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</si>
  <si>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</si>
  <si>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</si>
  <si>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</si>
  <si>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</si>
  <si>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</si>
  <si>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</si>
  <si>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</si>
  <si>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</si>
  <si>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</si>
  <si>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</si>
  <si>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</si>
  <si>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</si>
  <si>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</si>
  <si>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</si>
  <si>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</si>
  <si>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</si>
  <si>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</si>
  <si>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</si>
  <si>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</si>
  <si>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</si>
  <si>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</si>
  <si>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</si>
  <si>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</si>
  <si>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</si>
  <si>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</si>
  <si>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</si>
  <si>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</si>
  <si>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</si>
  <si>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</si>
  <si>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</si>
  <si>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</si>
  <si>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</si>
  <si>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</si>
  <si>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</si>
  <si>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</si>
  <si>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</si>
  <si>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</si>
  <si>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</si>
  <si>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</si>
  <si>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</si>
  <si>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</si>
  <si>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</si>
  <si>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</si>
  <si>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</si>
  <si>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</si>
  <si>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</si>
  <si>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</si>
  <si>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</si>
  <si>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</si>
  <si>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</si>
  <si>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</si>
  <si>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</si>
  <si>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</si>
  <si>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</si>
  <si>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</si>
  <si>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</si>
  <si>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</si>
  <si>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</si>
  <si>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</si>
  <si>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</si>
  <si>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</si>
  <si>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</si>
  <si>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</si>
  <si>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</si>
  <si>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</si>
  <si>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</si>
  <si>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</si>
  <si>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</si>
  <si>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</si>
  <si>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</si>
  <si>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</si>
  <si>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</si>
  <si>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</si>
  <si>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</si>
  <si>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</si>
  <si>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</si>
  <si>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</si>
  <si>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</si>
  <si>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</si>
  <si>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</si>
  <si>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</si>
  <si>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</si>
  <si>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</si>
  <si>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</si>
  <si>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</si>
  <si>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</si>
  <si>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</si>
  <si>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</si>
  <si>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</si>
  <si>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</si>
  <si>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</si>
  <si>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</si>
  <si>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</si>
  <si>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</si>
  <si>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</si>
  <si>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</si>
  <si>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</si>
  <si>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</si>
  <si>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</si>
  <si>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</si>
  <si>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</si>
  <si>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</si>
  <si>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</si>
  <si>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</si>
  <si>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</si>
  <si>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</si>
  <si>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</si>
  <si>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</si>
  <si>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</si>
  <si>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</si>
  <si>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</si>
  <si>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</si>
  <si>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</si>
  <si>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</si>
  <si>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</si>
  <si>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</si>
  <si>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</si>
  <si>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</si>
  <si>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</si>
  <si>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</si>
  <si>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</si>
  <si>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</si>
  <si>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</si>
  <si>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</si>
  <si>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</si>
  <si>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</si>
  <si>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</si>
  <si>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</si>
  <si>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</si>
  <si>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</si>
  <si>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</si>
  <si>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</si>
  <si>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</si>
  <si>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</si>
  <si>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</si>
  <si>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</si>
  <si>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</si>
  <si>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</si>
  <si>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</si>
  <si>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</si>
  <si>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</si>
  <si>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</si>
  <si>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</si>
  <si>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</si>
  <si>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</si>
  <si>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</si>
  <si>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</si>
  <si>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</si>
  <si>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</si>
  <si>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</si>
  <si>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</si>
  <si>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</si>
  <si>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</si>
  <si>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</si>
  <si>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</si>
  <si>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</si>
  <si>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</si>
  <si>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</si>
  <si>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</si>
  <si>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</si>
  <si>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</si>
  <si>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</si>
  <si>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</si>
  <si>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</si>
  <si>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</si>
  <si>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</si>
  <si>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</si>
  <si>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</si>
  <si>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</si>
  <si>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</si>
  <si>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</si>
  <si>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</si>
  <si>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</si>
  <si>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</si>
  <si>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</si>
  <si>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</si>
  <si>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</si>
  <si>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</si>
  <si>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</si>
  <si>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</si>
  <si>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</si>
  <si>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</si>
  <si>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</si>
  <si>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</si>
  <si>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</si>
  <si>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</si>
  <si>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</si>
  <si>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</si>
  <si>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</si>
  <si>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</si>
  <si>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</si>
  <si>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</si>
  <si>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</si>
  <si>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</si>
  <si>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</si>
  <si>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</si>
  <si>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</si>
  <si>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</si>
  <si>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</si>
  <si>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</si>
  <si>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</si>
  <si>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</si>
  <si>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</si>
  <si>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</si>
  <si>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</si>
  <si>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</si>
  <si>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</si>
  <si>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</si>
  <si>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</si>
  <si>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</si>
  <si>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</si>
  <si>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</si>
  <si>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</si>
  <si>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</si>
  <si>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</si>
  <si>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</si>
  <si>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</si>
  <si>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</si>
  <si>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</si>
  <si>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</si>
  <si>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</si>
  <si>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</si>
  <si>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</si>
  <si>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</si>
  <si>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</si>
  <si>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</si>
  <si>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</si>
  <si>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</si>
  <si>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</si>
  <si>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</si>
  <si>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</si>
  <si>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</si>
  <si>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</si>
  <si>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</si>
  <si>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</si>
  <si>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</si>
  <si>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</si>
  <si>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</si>
  <si>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</si>
  <si>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</si>
  <si>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</si>
  <si>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</si>
  <si>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</si>
  <si>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</si>
  <si>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</si>
  <si>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</si>
  <si>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</si>
  <si>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</si>
  <si>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</si>
  <si>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</si>
  <si>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</si>
  <si>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</si>
  <si>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</si>
  <si>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</si>
  <si>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</si>
  <si>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</si>
  <si>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</si>
  <si>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</si>
  <si>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</si>
  <si>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</si>
  <si>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</si>
  <si>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</si>
  <si>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</si>
  <si>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</si>
  <si>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</si>
  <si>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</si>
  <si>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</si>
  <si>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</si>
  <si>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</si>
  <si>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</si>
  <si>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</si>
  <si>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</si>
  <si>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</si>
  <si>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</si>
  <si>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</si>
  <si>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</si>
  <si>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</si>
  <si>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</si>
  <si>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</si>
  <si>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</si>
  <si>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</si>
  <si>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</si>
  <si>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</si>
  <si>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</si>
  <si>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</si>
  <si>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</si>
  <si>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</si>
  <si>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</si>
  <si>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</si>
  <si>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</si>
  <si>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</si>
  <si>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</si>
  <si>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</si>
  <si>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</si>
  <si>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</si>
  <si>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</si>
  <si>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</si>
  <si>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</si>
  <si>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</si>
  <si>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</si>
  <si>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</si>
  <si>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</si>
  <si>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</si>
  <si>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</si>
  <si>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</si>
  <si>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</si>
  <si>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</si>
  <si>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</si>
  <si>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</si>
  <si>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</si>
  <si>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</si>
  <si>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</si>
  <si>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</si>
  <si>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</si>
  <si>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</si>
  <si>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</si>
  <si>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</si>
  <si>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</si>
  <si>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</si>
  <si>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</si>
  <si>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</si>
  <si>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</si>
  <si>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</si>
  <si>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</si>
  <si>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</si>
  <si>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</si>
  <si>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</si>
  <si>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</si>
  <si>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</si>
  <si>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</si>
  <si>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</si>
  <si>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</si>
  <si>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</si>
  <si>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</si>
  <si>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</si>
  <si>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</si>
  <si>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</si>
  <si>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</si>
  <si>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</si>
  <si>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</si>
  <si>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</si>
  <si>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</si>
  <si>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</si>
  <si>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</si>
  <si>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</si>
  <si>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</si>
  <si>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</si>
  <si>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</si>
  <si>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</si>
  <si>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</si>
  <si>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</si>
  <si>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</si>
  <si>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</si>
  <si>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</si>
  <si>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</si>
  <si>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</si>
  <si>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</si>
  <si>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</si>
  <si>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</si>
  <si>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</si>
  <si>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</si>
  <si>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</si>
  <si>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</si>
  <si>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</si>
  <si>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</si>
  <si>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</si>
  <si>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</si>
  <si>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</si>
  <si>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</si>
  <si>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</si>
  <si>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</si>
  <si>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</si>
  <si>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</si>
  <si>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</si>
  <si>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</si>
  <si>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</si>
  <si>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</si>
  <si>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</si>
  <si>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</si>
  <si>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</si>
  <si>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</si>
  <si>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</si>
  <si>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</si>
  <si>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</si>
  <si>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</si>
  <si>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</si>
  <si>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</si>
  <si>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</si>
  <si>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</si>
  <si>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</si>
  <si>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</si>
  <si>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</si>
  <si>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</si>
  <si>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</si>
  <si>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</si>
  <si>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</si>
  <si>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</si>
  <si>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</si>
  <si>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</si>
  <si>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</si>
  <si>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</si>
  <si>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</si>
  <si>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</si>
  <si>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</si>
  <si>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</si>
  <si>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</si>
  <si>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</si>
  <si>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</si>
  <si>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</si>
  <si>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</si>
  <si>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</si>
  <si>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</si>
  <si>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</si>
  <si>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</si>
  <si>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</si>
  <si>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</si>
  <si>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</si>
  <si>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</si>
  <si>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</si>
  <si>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</si>
  <si>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</si>
  <si>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</si>
  <si>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</si>
  <si>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</si>
  <si>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</si>
  <si>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</si>
  <si>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</si>
  <si>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</si>
  <si>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</si>
  <si>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</si>
  <si>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</si>
  <si>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</si>
  <si>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</si>
  <si>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</si>
  <si>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</si>
  <si>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</si>
  <si>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</si>
  <si>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</si>
  <si>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</si>
  <si>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</si>
  <si>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</si>
  <si>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</si>
  <si>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</si>
  <si>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</si>
  <si>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</si>
  <si>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</si>
  <si>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</si>
  <si>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</si>
  <si>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</si>
  <si>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</si>
  <si>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</si>
  <si>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</si>
  <si>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</si>
  <si>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</si>
  <si>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</si>
  <si>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</si>
  <si>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</si>
  <si>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</si>
  <si>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</si>
  <si>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</si>
  <si>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</si>
  <si>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</si>
  <si>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</si>
  <si>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</si>
  <si>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</si>
  <si>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</si>
  <si>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</si>
  <si>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</si>
  <si>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</si>
  <si>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</si>
  <si>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</si>
  <si>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</si>
  <si>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</si>
  <si>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</si>
  <si>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</si>
  <si>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</si>
  <si>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</si>
  <si>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</si>
  <si>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</si>
  <si>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</si>
  <si>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</si>
  <si>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</si>
  <si>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</si>
  <si>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</si>
  <si>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</si>
  <si>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</si>
  <si>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</si>
  <si>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</si>
  <si>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</si>
  <si>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</si>
  <si>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</si>
  <si>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</si>
  <si>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</si>
  <si>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</si>
  <si>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</si>
  <si>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</si>
  <si>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</si>
  <si>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</si>
  <si>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</si>
  <si>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</si>
  <si>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</si>
  <si>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</si>
  <si>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</si>
  <si>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</si>
  <si>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</si>
  <si>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</si>
  <si>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</si>
  <si>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</si>
  <si>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</si>
  <si>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</si>
  <si>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</si>
  <si>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</si>
  <si>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</si>
  <si>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</si>
  <si>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</si>
  <si>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</si>
  <si>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</si>
  <si>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</si>
  <si>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</si>
  <si>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</si>
  <si>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</si>
  <si>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</si>
  <si>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</si>
  <si>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</si>
  <si>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</si>
  <si>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</si>
  <si>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</si>
  <si>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</si>
  <si>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</si>
  <si>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</si>
  <si>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</si>
  <si>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</si>
  <si>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</si>
  <si>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</si>
  <si>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</si>
  <si>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</si>
  <si>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</si>
  <si>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</si>
  <si>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</si>
  <si>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</si>
  <si>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</si>
  <si>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</si>
  <si>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</si>
  <si>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</si>
  <si>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</si>
  <si>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</si>
  <si>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</si>
  <si>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</si>
  <si>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</si>
  <si>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</si>
  <si>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</si>
  <si>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</si>
  <si>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</si>
  <si>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</si>
  <si>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</si>
  <si>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</si>
  <si>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</si>
  <si>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</si>
  <si>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</si>
  <si>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</si>
  <si>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</si>
  <si>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</si>
  <si>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</si>
  <si>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</si>
  <si>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</si>
  <si>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</si>
  <si>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</si>
  <si>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</si>
  <si>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</si>
  <si>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</si>
  <si>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</si>
  <si>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</si>
  <si>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</si>
  <si>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</si>
  <si>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</si>
  <si>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</si>
  <si>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</si>
  <si>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</si>
  <si>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</si>
  <si>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</si>
  <si>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</si>
  <si>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</si>
  <si>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</si>
  <si>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</si>
  <si>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</si>
  <si>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</si>
  <si>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</si>
  <si>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</si>
  <si>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</si>
  <si>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</si>
  <si>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</si>
  <si>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</si>
  <si>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</si>
  <si>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</si>
  <si>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</si>
  <si>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</si>
  <si>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</si>
  <si>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</si>
  <si>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</si>
  <si>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</si>
  <si>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</si>
  <si>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</si>
  <si>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</si>
  <si>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</si>
  <si>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</si>
  <si>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</si>
  <si>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</si>
  <si>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</si>
  <si>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</si>
  <si>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</si>
  <si>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</si>
  <si>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</si>
  <si>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</si>
  <si>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</si>
  <si>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</si>
  <si>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</si>
  <si>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</si>
  <si>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</si>
  <si>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</si>
  <si>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</si>
  <si>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</si>
  <si>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</si>
  <si>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</si>
  <si>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</si>
  <si>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</si>
  <si>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</si>
  <si>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</si>
  <si>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</si>
  <si>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</si>
  <si>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</si>
  <si>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</si>
  <si>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</si>
  <si>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</si>
  <si>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</si>
  <si>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</si>
  <si>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</si>
  <si>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</si>
  <si>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</si>
  <si>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</si>
  <si>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</si>
  <si>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</si>
  <si>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</si>
  <si>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</si>
  <si>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</si>
  <si>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</si>
  <si>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</si>
  <si>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</si>
  <si>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</si>
  <si>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</si>
  <si>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</si>
  <si>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</si>
  <si>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</si>
  <si>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</si>
  <si>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</si>
  <si>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</si>
  <si>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</si>
  <si>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</si>
  <si>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</si>
  <si>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</si>
  <si>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</si>
  <si>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</si>
  <si>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</si>
  <si>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</si>
  <si>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</si>
  <si>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</si>
  <si>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</si>
  <si>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</si>
  <si>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</si>
  <si>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</si>
  <si>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</si>
  <si>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</si>
  <si>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</si>
  <si>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</si>
  <si>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</si>
  <si>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</si>
  <si>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</si>
  <si>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</si>
  <si>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</si>
  <si>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</si>
  <si>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</si>
  <si>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</si>
  <si>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</si>
  <si>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</si>
  <si>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</si>
  <si>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</si>
  <si>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</si>
  <si>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</si>
  <si>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</si>
  <si>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</si>
  <si>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</si>
  <si>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</si>
  <si>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</si>
  <si>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</si>
  <si>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</si>
  <si>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</si>
  <si>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</si>
  <si>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</si>
  <si>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</si>
  <si>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</si>
  <si>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</si>
  <si>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</si>
  <si>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</si>
  <si>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</si>
  <si>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</si>
  <si>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</si>
  <si>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</si>
  <si>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</si>
  <si>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</si>
  <si>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</si>
  <si>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</si>
  <si>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</si>
  <si>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</si>
  <si>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</si>
  <si>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</si>
  <si>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</si>
  <si>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</si>
  <si>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</si>
  <si>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</si>
  <si>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</si>
  <si>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</si>
  <si>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</si>
  <si>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</si>
  <si>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</si>
  <si>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</si>
  <si>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</si>
  <si>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</si>
  <si>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</si>
  <si>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</si>
  <si>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</si>
  <si>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</si>
  <si>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</si>
  <si>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</si>
  <si>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</si>
  <si>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</si>
  <si>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</si>
  <si>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</si>
  <si>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</si>
  <si>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</si>
  <si>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</si>
  <si>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</si>
  <si>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</si>
  <si>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</si>
  <si>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</si>
  <si>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</si>
  <si>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</si>
  <si>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</si>
  <si>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Septiembre DE 2013</t>
  </si>
  <si>
    <t>MUNICIPIOS  NO CERTIFICADOS - PAC Septiembre de 2013</t>
  </si>
  <si>
    <t>DISTRITOS Y MUNICIPIOS CERTIFICADOS - PAC  Septiembre de 2013</t>
  </si>
  <si>
    <t>DEPARTAMENTOS - PAC Septiembre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</si>
</sst>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4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168" fontId="20" fillId="0" borderId="11" xfId="46" applyNumberFormat="1" applyFont="1" applyFill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19" fillId="44" borderId="0" xfId="46" applyNumberFormat="1" applyFont="1" applyFill="1" applyBorder="1" applyAlignment="1">
      <alignment/>
    </xf>
    <xf numFmtId="0" fontId="0" fillId="0" borderId="0" xfId="0" applyAlignment="1">
      <alignment vertical="center"/>
    </xf>
    <xf numFmtId="165" fontId="0" fillId="0" borderId="0" xfId="46" applyNumberFormat="1" applyFont="1" applyAlignment="1">
      <alignment vertical="center"/>
    </xf>
    <xf numFmtId="165" fontId="0" fillId="0" borderId="0" xfId="46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5" fontId="9" fillId="42" borderId="0" xfId="46" applyNumberFormat="1" applyFont="1" applyFill="1" applyBorder="1" applyAlignment="1">
      <alignment wrapText="1"/>
    </xf>
    <xf numFmtId="165" fontId="9" fillId="42" borderId="0" xfId="46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/>
    </xf>
    <xf numFmtId="165" fontId="9" fillId="42" borderId="0" xfId="46" applyNumberFormat="1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3" fontId="2" fillId="0" borderId="0" xfId="46" applyNumberFormat="1" applyFont="1" applyAlignment="1">
      <alignment/>
    </xf>
    <xf numFmtId="3" fontId="2" fillId="0" borderId="0" xfId="46" applyNumberFormat="1" applyFont="1" applyAlignment="1">
      <alignment horizontal="center"/>
    </xf>
    <xf numFmtId="3" fontId="2" fillId="0" borderId="0" xfId="46" applyNumberFormat="1" applyFont="1" applyFill="1" applyBorder="1" applyAlignment="1">
      <alignment horizontal="center" vertical="center" wrapText="1"/>
    </xf>
    <xf numFmtId="3" fontId="63" fillId="0" borderId="11" xfId="46" applyNumberFormat="1" applyFont="1" applyBorder="1" applyAlignment="1">
      <alignment horizontal="right"/>
    </xf>
    <xf numFmtId="3" fontId="14" fillId="0" borderId="11" xfId="49" applyNumberFormat="1" applyFont="1" applyFill="1" applyBorder="1" applyAlignment="1">
      <alignment vertical="center"/>
    </xf>
    <xf numFmtId="3" fontId="14" fillId="33" borderId="0" xfId="46" applyNumberFormat="1" applyFont="1" applyFill="1" applyBorder="1" applyAlignment="1">
      <alignment/>
    </xf>
    <xf numFmtId="3" fontId="14" fillId="0" borderId="14" xfId="46" applyNumberFormat="1" applyFont="1" applyBorder="1" applyAlignment="1">
      <alignment vertical="center"/>
    </xf>
    <xf numFmtId="3" fontId="14" fillId="0" borderId="0" xfId="46" applyNumberFormat="1" applyFont="1" applyAlignment="1">
      <alignment/>
    </xf>
    <xf numFmtId="164" fontId="2" fillId="45" borderId="27" xfId="46" applyNumberFormat="1" applyFont="1" applyFill="1" applyBorder="1" applyAlignment="1">
      <alignment horizontal="center" vertical="center" wrapText="1"/>
    </xf>
    <xf numFmtId="164" fontId="2" fillId="45" borderId="28" xfId="46" applyNumberFormat="1" applyFont="1" applyFill="1" applyBorder="1" applyAlignment="1">
      <alignment horizontal="center" vertical="center" wrapText="1"/>
    </xf>
    <xf numFmtId="164" fontId="14" fillId="45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6" borderId="34" xfId="46" applyNumberFormat="1" applyFont="1" applyFill="1" applyBorder="1" applyAlignment="1">
      <alignment horizontal="center" vertical="center" wrapText="1"/>
    </xf>
    <xf numFmtId="165" fontId="14" fillId="46" borderId="35" xfId="46" applyNumberFormat="1" applyFont="1" applyFill="1" applyBorder="1" applyAlignment="1">
      <alignment horizontal="center" vertical="center" wrapText="1"/>
    </xf>
    <xf numFmtId="165" fontId="14" fillId="46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7" borderId="37" xfId="46" applyNumberFormat="1" applyFont="1" applyFill="1" applyBorder="1" applyAlignment="1">
      <alignment horizontal="center" vertical="center" wrapText="1"/>
    </xf>
    <xf numFmtId="165" fontId="2" fillId="47" borderId="21" xfId="46" applyNumberFormat="1" applyFont="1" applyFill="1" applyBorder="1" applyAlignment="1">
      <alignment horizontal="center" vertical="center" wrapText="1"/>
    </xf>
    <xf numFmtId="165" fontId="2" fillId="48" borderId="38" xfId="46" applyNumberFormat="1" applyFont="1" applyFill="1" applyBorder="1" applyAlignment="1">
      <alignment horizontal="center" vertical="center" wrapText="1"/>
    </xf>
    <xf numFmtId="165" fontId="2" fillId="48" borderId="18" xfId="46" applyNumberFormat="1" applyFont="1" applyFill="1" applyBorder="1" applyAlignment="1">
      <alignment horizontal="center" vertical="center" wrapText="1"/>
    </xf>
    <xf numFmtId="165" fontId="2" fillId="48" borderId="39" xfId="46" applyNumberFormat="1" applyFont="1" applyFill="1" applyBorder="1" applyAlignment="1">
      <alignment horizontal="center" vertical="center" wrapText="1"/>
    </xf>
    <xf numFmtId="165" fontId="9" fillId="48" borderId="38" xfId="46" applyNumberFormat="1" applyFont="1" applyFill="1" applyBorder="1" applyAlignment="1">
      <alignment horizontal="center" vertical="center" wrapText="1"/>
    </xf>
    <xf numFmtId="165" fontId="9" fillId="48" borderId="18" xfId="46" applyNumberFormat="1" applyFont="1" applyFill="1" applyBorder="1" applyAlignment="1">
      <alignment horizontal="center" vertical="center" wrapText="1"/>
    </xf>
    <xf numFmtId="165" fontId="9" fillId="48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49" borderId="27" xfId="46" applyNumberFormat="1" applyFont="1" applyFill="1" applyBorder="1" applyAlignment="1">
      <alignment horizontal="center" vertical="center" wrapText="1"/>
    </xf>
    <xf numFmtId="164" fontId="2" fillId="49" borderId="28" xfId="46" applyNumberFormat="1" applyFont="1" applyFill="1" applyBorder="1" applyAlignment="1">
      <alignment horizontal="center" vertical="center" wrapText="1"/>
    </xf>
    <xf numFmtId="164" fontId="14" fillId="49" borderId="29" xfId="46" applyNumberFormat="1" applyFont="1" applyFill="1" applyBorder="1" applyAlignment="1">
      <alignment vertical="center" wrapText="1"/>
    </xf>
    <xf numFmtId="166" fontId="2" fillId="47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3" fontId="2" fillId="48" borderId="38" xfId="46" applyNumberFormat="1" applyFont="1" applyFill="1" applyBorder="1" applyAlignment="1">
      <alignment horizontal="center" vertical="center" wrapText="1"/>
    </xf>
    <xf numFmtId="3" fontId="2" fillId="48" borderId="18" xfId="46" applyNumberFormat="1" applyFont="1" applyFill="1" applyBorder="1" applyAlignment="1">
      <alignment horizontal="center" vertical="center" wrapText="1"/>
    </xf>
    <xf numFmtId="3" fontId="2" fillId="48" borderId="39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D16" sqref="D16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86" t="s">
        <v>64</v>
      </c>
      <c r="B4" s="186"/>
      <c r="C4" s="186"/>
      <c r="D4" s="186"/>
      <c r="E4" s="186"/>
      <c r="F4" s="186"/>
      <c r="G4" s="186"/>
      <c r="H4" s="186"/>
      <c r="I4" s="186"/>
    </row>
    <row r="5" spans="1:9" ht="20.25">
      <c r="A5" s="186" t="s">
        <v>1107</v>
      </c>
      <c r="B5" s="186"/>
      <c r="C5" s="186"/>
      <c r="D5" s="186"/>
      <c r="E5" s="186"/>
      <c r="F5" s="186"/>
      <c r="G5" s="186"/>
      <c r="H5" s="186"/>
      <c r="I5" s="186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87" t="s">
        <v>0</v>
      </c>
      <c r="B7" s="190" t="s">
        <v>1</v>
      </c>
      <c r="C7" s="196" t="s">
        <v>61</v>
      </c>
      <c r="D7" s="196"/>
      <c r="E7" s="196"/>
      <c r="F7" s="196"/>
      <c r="G7" s="199" t="s">
        <v>1095</v>
      </c>
      <c r="H7" s="202" t="s">
        <v>1101</v>
      </c>
      <c r="I7" s="193" t="s">
        <v>2</v>
      </c>
      <c r="J7" s="182" t="s">
        <v>1103</v>
      </c>
    </row>
    <row r="8" spans="1:10" s="40" customFormat="1" ht="41.25" customHeight="1" thickBot="1">
      <c r="A8" s="188"/>
      <c r="B8" s="191"/>
      <c r="C8" s="85" t="s">
        <v>66</v>
      </c>
      <c r="D8" s="185" t="s">
        <v>96</v>
      </c>
      <c r="E8" s="185"/>
      <c r="F8" s="197" t="s">
        <v>79</v>
      </c>
      <c r="G8" s="200"/>
      <c r="H8" s="203"/>
      <c r="I8" s="194"/>
      <c r="J8" s="183"/>
    </row>
    <row r="9" spans="1:19" ht="41.25" customHeight="1" thickBot="1">
      <c r="A9" s="189"/>
      <c r="B9" s="192"/>
      <c r="C9" s="86" t="s">
        <v>62</v>
      </c>
      <c r="D9" s="99" t="s">
        <v>88</v>
      </c>
      <c r="E9" s="99" t="s">
        <v>87</v>
      </c>
      <c r="F9" s="198"/>
      <c r="G9" s="201"/>
      <c r="H9" s="204"/>
      <c r="I9" s="195"/>
      <c r="J9" s="184"/>
      <c r="M9" s="123" t="s">
        <v>1096</v>
      </c>
      <c r="N9" s="124" t="s">
        <v>1097</v>
      </c>
      <c r="O9" s="124" t="s">
        <v>88</v>
      </c>
      <c r="P9" s="124" t="s">
        <v>87</v>
      </c>
      <c r="Q9" s="123" t="s">
        <v>1096</v>
      </c>
      <c r="R9" s="124" t="s">
        <v>1098</v>
      </c>
      <c r="S9" s="124" t="s">
        <v>1100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3723146016</v>
      </c>
      <c r="D11" s="79">
        <f>+VLOOKUP(A11,$M$11:$P$104,3,FALSE)</f>
        <v>247567886.43457037</v>
      </c>
      <c r="E11" s="79">
        <f>+VLOOKUP(A11,$M$11:$P$104,4,FALSE)</f>
        <v>111628113.25749597</v>
      </c>
      <c r="F11" s="77">
        <f>+E11+D11+C11</f>
        <v>4082342015.692066</v>
      </c>
      <c r="G11" s="77"/>
      <c r="H11" s="79"/>
      <c r="I11" s="79">
        <f>+VLOOKUP(A11,$Q$11:$R$104,2,FALSE)</f>
        <v>0</v>
      </c>
      <c r="J11" s="79">
        <f>+F11+H11+I11+G11</f>
        <v>4082342015.692066</v>
      </c>
      <c r="K11" s="145"/>
      <c r="L11" s="126"/>
      <c r="M11" s="126">
        <v>91</v>
      </c>
      <c r="N11" s="148">
        <v>3723146016</v>
      </c>
      <c r="O11" s="148">
        <v>247567886.43457037</v>
      </c>
      <c r="P11" s="148">
        <v>111628113.25749597</v>
      </c>
      <c r="Q11" s="125">
        <v>91</v>
      </c>
      <c r="R11" s="129"/>
      <c r="S11" s="129"/>
      <c r="T11" s="150">
        <v>5</v>
      </c>
      <c r="U11" s="149">
        <v>2325877206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58830840270</v>
      </c>
      <c r="D12" s="79">
        <f aca="true" t="shared" si="1" ref="D12:D42">+VLOOKUP(A12,$M$11:$P$104,3,FALSE)</f>
        <v>6915811986.613034</v>
      </c>
      <c r="E12" s="79">
        <f aca="true" t="shared" si="2" ref="E12:E42">+VLOOKUP(A12,$M$11:$P$104,4,FALSE)</f>
        <v>2861687804.4375124</v>
      </c>
      <c r="F12" s="77">
        <f aca="true" t="shared" si="3" ref="F12:F42">+E12+D12+C12</f>
        <v>68608340061.050545</v>
      </c>
      <c r="G12" s="77"/>
      <c r="H12" s="79"/>
      <c r="I12" s="79">
        <f aca="true" t="shared" si="4" ref="I12:I42">+VLOOKUP(A12,$Q$11:$R$104,2,FALSE)</f>
        <v>2325877206</v>
      </c>
      <c r="J12" s="79">
        <f aca="true" t="shared" si="5" ref="J12:J42">+F12+H12+I12+G12</f>
        <v>70934217267.05054</v>
      </c>
      <c r="K12" s="145"/>
      <c r="L12" s="126"/>
      <c r="M12" s="126">
        <v>5</v>
      </c>
      <c r="N12" s="148">
        <v>58830840270</v>
      </c>
      <c r="O12" s="148">
        <v>6915811986.613034</v>
      </c>
      <c r="P12" s="148">
        <v>2861687804.4375124</v>
      </c>
      <c r="Q12" s="125">
        <v>5</v>
      </c>
      <c r="R12" s="129">
        <f>+VLOOKUP(Q12,$T$11:$U$41,2,FALSE)</f>
        <v>2325877206</v>
      </c>
      <c r="S12" s="129"/>
      <c r="T12" s="150">
        <v>81</v>
      </c>
      <c r="U12" s="149">
        <v>32199210</v>
      </c>
    </row>
    <row r="13" spans="1:21" s="9" customFormat="1" ht="21">
      <c r="A13" s="80">
        <v>81</v>
      </c>
      <c r="B13" s="78" t="s">
        <v>18</v>
      </c>
      <c r="C13" s="79">
        <f t="shared" si="0"/>
        <v>7083517130</v>
      </c>
      <c r="D13" s="79">
        <f t="shared" si="1"/>
        <v>1028290356.6032751</v>
      </c>
      <c r="E13" s="79">
        <f t="shared" si="2"/>
        <v>419801434.257112</v>
      </c>
      <c r="F13" s="77">
        <f t="shared" si="3"/>
        <v>8531608920.860387</v>
      </c>
      <c r="G13" s="77"/>
      <c r="H13" s="79"/>
      <c r="I13" s="79">
        <f t="shared" si="4"/>
        <v>32199210</v>
      </c>
      <c r="J13" s="79">
        <f t="shared" si="5"/>
        <v>8563808130.860387</v>
      </c>
      <c r="K13" s="145"/>
      <c r="L13" s="126"/>
      <c r="M13" s="126">
        <v>5045</v>
      </c>
      <c r="N13" s="148">
        <v>3430907752</v>
      </c>
      <c r="O13" s="148">
        <v>316935000.00015795</v>
      </c>
      <c r="P13" s="148">
        <v>126916962.68250398</v>
      </c>
      <c r="Q13" s="125">
        <v>5045</v>
      </c>
      <c r="R13" s="129"/>
      <c r="S13" s="129"/>
      <c r="T13" s="150">
        <v>8</v>
      </c>
      <c r="U13" s="149">
        <v>888481627</v>
      </c>
    </row>
    <row r="14" spans="1:21" s="9" customFormat="1" ht="21">
      <c r="A14" s="80">
        <v>8</v>
      </c>
      <c r="B14" s="78" t="s">
        <v>65</v>
      </c>
      <c r="C14" s="79">
        <f t="shared" si="0"/>
        <v>11295764500</v>
      </c>
      <c r="D14" s="79">
        <f t="shared" si="1"/>
        <v>1580765431.0895479</v>
      </c>
      <c r="E14" s="79">
        <f t="shared" si="2"/>
        <v>687785102.168968</v>
      </c>
      <c r="F14" s="77">
        <f t="shared" si="3"/>
        <v>13564315033.258516</v>
      </c>
      <c r="G14" s="77"/>
      <c r="H14" s="79"/>
      <c r="I14" s="79">
        <f t="shared" si="4"/>
        <v>888481627</v>
      </c>
      <c r="J14" s="79">
        <f t="shared" si="5"/>
        <v>14452796660.258516</v>
      </c>
      <c r="K14" s="145"/>
      <c r="L14" s="126"/>
      <c r="M14" s="126">
        <v>81</v>
      </c>
      <c r="N14" s="148">
        <v>7083517130</v>
      </c>
      <c r="O14" s="148">
        <v>1028290356.6032751</v>
      </c>
      <c r="P14" s="148">
        <v>419801434.257112</v>
      </c>
      <c r="Q14" s="125">
        <v>81</v>
      </c>
      <c r="R14" s="129">
        <f>+VLOOKUP(Q14,$T$11:$U$41,2,FALSE)</f>
        <v>32199210</v>
      </c>
      <c r="S14" s="129"/>
      <c r="T14" s="150">
        <v>13</v>
      </c>
      <c r="U14" s="149">
        <v>802854051</v>
      </c>
    </row>
    <row r="15" spans="1:21" s="9" customFormat="1" ht="21">
      <c r="A15" s="80">
        <v>13</v>
      </c>
      <c r="B15" s="78" t="s">
        <v>99</v>
      </c>
      <c r="C15" s="79">
        <f t="shared" si="0"/>
        <v>24546024283</v>
      </c>
      <c r="D15" s="79">
        <f t="shared" si="1"/>
        <v>3421182708.2579947</v>
      </c>
      <c r="E15" s="79">
        <f t="shared" si="2"/>
        <v>1411677056.822464</v>
      </c>
      <c r="F15" s="77">
        <f t="shared" si="3"/>
        <v>29378884048.08046</v>
      </c>
      <c r="G15" s="77"/>
      <c r="H15" s="79">
        <v>2282893872</v>
      </c>
      <c r="I15" s="79">
        <f t="shared" si="4"/>
        <v>802854051</v>
      </c>
      <c r="J15" s="79">
        <f t="shared" si="5"/>
        <v>32464631971.08046</v>
      </c>
      <c r="K15" s="145"/>
      <c r="L15" s="126"/>
      <c r="M15" s="126">
        <v>63001</v>
      </c>
      <c r="N15" s="148">
        <v>5311985903.508188</v>
      </c>
      <c r="O15" s="148">
        <v>750285949.3761723</v>
      </c>
      <c r="P15" s="148">
        <v>284446801.11564004</v>
      </c>
      <c r="Q15" s="125">
        <v>63001</v>
      </c>
      <c r="R15" s="129"/>
      <c r="S15" s="129"/>
      <c r="T15" s="150">
        <v>15</v>
      </c>
      <c r="U15" s="149">
        <v>1573580093</v>
      </c>
    </row>
    <row r="16" spans="1:21" s="9" customFormat="1" ht="21">
      <c r="A16" s="80">
        <v>15</v>
      </c>
      <c r="B16" s="78" t="s">
        <v>100</v>
      </c>
      <c r="C16" s="79">
        <f t="shared" si="0"/>
        <v>26157820957</v>
      </c>
      <c r="D16" s="79">
        <f t="shared" si="1"/>
        <v>3520514923.6911454</v>
      </c>
      <c r="E16" s="79">
        <f t="shared" si="2"/>
        <v>1426430013.450824</v>
      </c>
      <c r="F16" s="77">
        <f t="shared" si="3"/>
        <v>31104765894.141968</v>
      </c>
      <c r="G16" s="77"/>
      <c r="H16" s="79"/>
      <c r="I16" s="79">
        <f t="shared" si="4"/>
        <v>1573580093</v>
      </c>
      <c r="J16" s="79">
        <f t="shared" si="5"/>
        <v>32678345987.141968</v>
      </c>
      <c r="K16" s="145"/>
      <c r="L16" s="126"/>
      <c r="M16" s="126">
        <v>8</v>
      </c>
      <c r="N16" s="148">
        <v>11295764500</v>
      </c>
      <c r="O16" s="148">
        <v>1580765431.0895479</v>
      </c>
      <c r="P16" s="148">
        <v>687785102.168968</v>
      </c>
      <c r="Q16" s="125">
        <v>8</v>
      </c>
      <c r="R16" s="129">
        <f>+VLOOKUP(Q16,$T$11:$U$41,2,FALSE)</f>
        <v>888481627</v>
      </c>
      <c r="S16" s="129"/>
      <c r="T16" s="150">
        <v>17</v>
      </c>
      <c r="U16" s="149">
        <v>200463282</v>
      </c>
    </row>
    <row r="17" spans="1:21" s="9" customFormat="1" ht="21">
      <c r="A17" s="80">
        <v>17</v>
      </c>
      <c r="B17" s="78" t="s">
        <v>5</v>
      </c>
      <c r="C17" s="79">
        <f t="shared" si="0"/>
        <v>12936796739</v>
      </c>
      <c r="D17" s="79">
        <f t="shared" si="1"/>
        <v>1798131292.282638</v>
      </c>
      <c r="E17" s="79">
        <f t="shared" si="2"/>
        <v>791911392.6774399</v>
      </c>
      <c r="F17" s="77">
        <f t="shared" si="3"/>
        <v>15526839423.96008</v>
      </c>
      <c r="G17" s="77"/>
      <c r="H17" s="79"/>
      <c r="I17" s="79">
        <f t="shared" si="4"/>
        <v>200463282</v>
      </c>
      <c r="J17" s="79">
        <f t="shared" si="5"/>
        <v>15727302705.96008</v>
      </c>
      <c r="K17" s="145"/>
      <c r="L17" s="126"/>
      <c r="M17" s="126">
        <v>68081</v>
      </c>
      <c r="N17" s="148">
        <v>4207610627.0000005</v>
      </c>
      <c r="O17" s="148">
        <v>639750032.09051</v>
      </c>
      <c r="P17" s="148">
        <v>258973307.87350398</v>
      </c>
      <c r="Q17" s="125">
        <v>68081</v>
      </c>
      <c r="R17" s="129"/>
      <c r="S17" s="129"/>
      <c r="T17" s="150">
        <v>85</v>
      </c>
      <c r="U17" s="149">
        <v>51961083</v>
      </c>
    </row>
    <row r="18" spans="1:21" s="9" customFormat="1" ht="21">
      <c r="A18" s="80">
        <v>18</v>
      </c>
      <c r="B18" s="78" t="s">
        <v>101</v>
      </c>
      <c r="C18" s="79">
        <f t="shared" si="0"/>
        <v>7752553864</v>
      </c>
      <c r="D18" s="79">
        <f t="shared" si="1"/>
        <v>926672789.892458</v>
      </c>
      <c r="E18" s="79">
        <f t="shared" si="2"/>
        <v>405477538.466184</v>
      </c>
      <c r="F18" s="77">
        <f t="shared" si="3"/>
        <v>9084704192.358643</v>
      </c>
      <c r="G18" s="77"/>
      <c r="H18" s="79"/>
      <c r="I18" s="79">
        <f t="shared" si="4"/>
        <v>0</v>
      </c>
      <c r="J18" s="79">
        <f t="shared" si="5"/>
        <v>9084704192.358643</v>
      </c>
      <c r="K18" s="145"/>
      <c r="L18" s="126"/>
      <c r="M18" s="126">
        <v>8001</v>
      </c>
      <c r="N18" s="148">
        <v>18164008137</v>
      </c>
      <c r="O18" s="148">
        <v>2698762166.0506377</v>
      </c>
      <c r="P18" s="148">
        <v>1180687269.680368</v>
      </c>
      <c r="Q18" s="125">
        <v>8001</v>
      </c>
      <c r="R18" s="129"/>
      <c r="S18" s="129"/>
      <c r="T18" s="150">
        <v>19</v>
      </c>
      <c r="U18" s="149">
        <v>728553896</v>
      </c>
    </row>
    <row r="19" spans="1:21" s="9" customFormat="1" ht="21">
      <c r="A19" s="81">
        <v>85</v>
      </c>
      <c r="B19" s="78" t="s">
        <v>19</v>
      </c>
      <c r="C19" s="79">
        <f t="shared" si="0"/>
        <v>6115413208.659056</v>
      </c>
      <c r="D19" s="79">
        <f t="shared" si="1"/>
        <v>1033586103.3947443</v>
      </c>
      <c r="E19" s="79">
        <f t="shared" si="2"/>
        <v>387489387.9462</v>
      </c>
      <c r="F19" s="77">
        <f t="shared" si="3"/>
        <v>7536488700</v>
      </c>
      <c r="G19" s="77"/>
      <c r="H19" s="79">
        <v>798785932</v>
      </c>
      <c r="I19" s="79">
        <f t="shared" si="4"/>
        <v>51961083</v>
      </c>
      <c r="J19" s="79">
        <f t="shared" si="5"/>
        <v>8387235715</v>
      </c>
      <c r="K19" s="145"/>
      <c r="L19" s="126"/>
      <c r="M19" s="126">
        <v>5088</v>
      </c>
      <c r="N19" s="148">
        <v>6455601893.882517</v>
      </c>
      <c r="O19" s="148">
        <v>824821909.2990673</v>
      </c>
      <c r="P19" s="148">
        <v>287157779.818416</v>
      </c>
      <c r="Q19" s="125">
        <v>5088</v>
      </c>
      <c r="R19" s="129"/>
      <c r="S19" s="129"/>
      <c r="T19" s="150">
        <v>20</v>
      </c>
      <c r="U19" s="149">
        <v>219519378</v>
      </c>
    </row>
    <row r="20" spans="1:21" s="9" customFormat="1" ht="21">
      <c r="A20" s="80">
        <v>19</v>
      </c>
      <c r="B20" s="78" t="s">
        <v>6</v>
      </c>
      <c r="C20" s="79">
        <f t="shared" si="0"/>
        <v>30983076446</v>
      </c>
      <c r="D20" s="79">
        <f t="shared" si="1"/>
        <v>3515254139.6346006</v>
      </c>
      <c r="E20" s="79">
        <f t="shared" si="2"/>
        <v>1512509659.2926319</v>
      </c>
      <c r="F20" s="77">
        <f t="shared" si="3"/>
        <v>36010840244.92723</v>
      </c>
      <c r="G20" s="77"/>
      <c r="H20" s="79"/>
      <c r="I20" s="79">
        <f t="shared" si="4"/>
        <v>728553896</v>
      </c>
      <c r="J20" s="79">
        <f t="shared" si="5"/>
        <v>36739394140.92723</v>
      </c>
      <c r="K20" s="145"/>
      <c r="L20" s="144"/>
      <c r="M20" s="126">
        <v>11001</v>
      </c>
      <c r="N20" s="148">
        <v>86921285983</v>
      </c>
      <c r="O20" s="148">
        <v>12348874764.539722</v>
      </c>
      <c r="P20" s="148">
        <v>4619160424.979548</v>
      </c>
      <c r="Q20" s="125">
        <v>11001</v>
      </c>
      <c r="R20" s="129">
        <f>+VLOOKUP(Q20,$T$11:$U$41,2,FALSE)</f>
        <v>3328286095</v>
      </c>
      <c r="S20" s="129"/>
      <c r="T20" s="150">
        <v>27</v>
      </c>
      <c r="U20" s="149">
        <v>501080312</v>
      </c>
    </row>
    <row r="21" spans="1:21" s="9" customFormat="1" ht="21">
      <c r="A21" s="80">
        <v>20</v>
      </c>
      <c r="B21" s="78" t="s">
        <v>7</v>
      </c>
      <c r="C21" s="79">
        <f t="shared" si="0"/>
        <v>16400290986</v>
      </c>
      <c r="D21" s="79">
        <f t="shared" si="1"/>
        <v>2363101729.89389</v>
      </c>
      <c r="E21" s="79">
        <f t="shared" si="2"/>
        <v>948617654.1907921</v>
      </c>
      <c r="F21" s="77">
        <f t="shared" si="3"/>
        <v>19712010370.084682</v>
      </c>
      <c r="G21" s="77"/>
      <c r="H21" s="79"/>
      <c r="I21" s="79">
        <f t="shared" si="4"/>
        <v>219519378</v>
      </c>
      <c r="J21" s="79">
        <f t="shared" si="5"/>
        <v>19931529748.084682</v>
      </c>
      <c r="K21" s="145"/>
      <c r="L21" s="126"/>
      <c r="M21" s="126">
        <v>13</v>
      </c>
      <c r="N21" s="148">
        <v>24546024283</v>
      </c>
      <c r="O21" s="148">
        <v>3421182708.2579947</v>
      </c>
      <c r="P21" s="148">
        <v>1411677056.822464</v>
      </c>
      <c r="Q21" s="125">
        <v>13</v>
      </c>
      <c r="R21" s="129">
        <f>+VLOOKUP(Q21,$T$11:$U$41,2,FALSE)</f>
        <v>802854051</v>
      </c>
      <c r="S21" s="129"/>
      <c r="T21" s="150">
        <v>23</v>
      </c>
      <c r="U21" s="149">
        <v>371315674</v>
      </c>
    </row>
    <row r="22" spans="1:21" s="9" customFormat="1" ht="21">
      <c r="A22" s="80">
        <v>27</v>
      </c>
      <c r="B22" s="78" t="s">
        <v>102</v>
      </c>
      <c r="C22" s="79">
        <f t="shared" si="0"/>
        <v>10449483870</v>
      </c>
      <c r="D22" s="79">
        <f t="shared" si="1"/>
        <v>1463227873.8239608</v>
      </c>
      <c r="E22" s="79">
        <f t="shared" si="2"/>
        <v>578845908.50328</v>
      </c>
      <c r="F22" s="77">
        <f t="shared" si="3"/>
        <v>12491557652.32724</v>
      </c>
      <c r="G22" s="77"/>
      <c r="H22" s="79"/>
      <c r="I22" s="79">
        <f t="shared" si="4"/>
        <v>501080312</v>
      </c>
      <c r="J22" s="79">
        <f t="shared" si="5"/>
        <v>12992637964.32724</v>
      </c>
      <c r="K22" s="145"/>
      <c r="L22" s="126"/>
      <c r="M22" s="126">
        <v>15</v>
      </c>
      <c r="N22" s="148">
        <v>26157820957</v>
      </c>
      <c r="O22" s="148">
        <v>3520514923.6911454</v>
      </c>
      <c r="P22" s="148">
        <v>1426430013.450824</v>
      </c>
      <c r="Q22" s="125">
        <v>15</v>
      </c>
      <c r="R22" s="129">
        <f>+VLOOKUP(Q22,$T$11:$U$41,2,FALSE)</f>
        <v>1573580093</v>
      </c>
      <c r="S22" s="129"/>
      <c r="T22" s="150">
        <v>25</v>
      </c>
      <c r="U22" s="149">
        <v>2875545392</v>
      </c>
    </row>
    <row r="23" spans="1:21" s="9" customFormat="1" ht="21">
      <c r="A23" s="80">
        <v>23</v>
      </c>
      <c r="B23" s="82" t="s">
        <v>106</v>
      </c>
      <c r="C23" s="79">
        <f t="shared" si="0"/>
        <v>26075501261</v>
      </c>
      <c r="D23" s="79">
        <f t="shared" si="1"/>
        <v>4084594079.8795495</v>
      </c>
      <c r="E23" s="79">
        <f t="shared" si="2"/>
        <v>1794309198.813624</v>
      </c>
      <c r="F23" s="77">
        <f t="shared" si="3"/>
        <v>31954404539.693172</v>
      </c>
      <c r="G23" s="77"/>
      <c r="H23" s="79"/>
      <c r="I23" s="79">
        <f t="shared" si="4"/>
        <v>371315674</v>
      </c>
      <c r="J23" s="79">
        <f t="shared" si="5"/>
        <v>32325720213.693172</v>
      </c>
      <c r="K23" s="145"/>
      <c r="L23" s="126"/>
      <c r="M23" s="126">
        <v>68001</v>
      </c>
      <c r="N23" s="148">
        <v>8628611304</v>
      </c>
      <c r="O23" s="148">
        <v>1264281059.7485347</v>
      </c>
      <c r="P23" s="148">
        <v>493040284.7237519</v>
      </c>
      <c r="Q23" s="125">
        <v>68001</v>
      </c>
      <c r="R23" s="129"/>
      <c r="S23" s="129"/>
      <c r="T23" s="150">
        <v>94</v>
      </c>
      <c r="U23" s="149">
        <v>20609684</v>
      </c>
    </row>
    <row r="24" spans="1:21" s="9" customFormat="1" ht="21">
      <c r="A24" s="80">
        <v>25</v>
      </c>
      <c r="B24" s="78" t="s">
        <v>8</v>
      </c>
      <c r="C24" s="79">
        <f t="shared" si="0"/>
        <v>30598545239</v>
      </c>
      <c r="D24" s="79">
        <f t="shared" si="1"/>
        <v>4381255814.657461</v>
      </c>
      <c r="E24" s="79">
        <f t="shared" si="2"/>
        <v>1707942908.070488</v>
      </c>
      <c r="F24" s="77">
        <f t="shared" si="3"/>
        <v>36687743961.72795</v>
      </c>
      <c r="G24" s="77"/>
      <c r="H24" s="79"/>
      <c r="I24" s="79">
        <f t="shared" si="4"/>
        <v>2875545392</v>
      </c>
      <c r="J24" s="79">
        <f t="shared" si="5"/>
        <v>39563289353.72795</v>
      </c>
      <c r="K24" s="145"/>
      <c r="L24" s="126"/>
      <c r="M24" s="126">
        <v>76109</v>
      </c>
      <c r="N24" s="148">
        <v>7613647566.000001</v>
      </c>
      <c r="O24" s="148">
        <v>794149517.8893367</v>
      </c>
      <c r="P24" s="148">
        <v>327506230.7436641</v>
      </c>
      <c r="Q24" s="125">
        <v>76109</v>
      </c>
      <c r="R24" s="129"/>
      <c r="S24" s="129"/>
      <c r="T24" s="150">
        <v>95</v>
      </c>
      <c r="U24" s="149">
        <v>11543289</v>
      </c>
    </row>
    <row r="25" spans="1:21" s="9" customFormat="1" ht="21">
      <c r="A25" s="80">
        <v>94</v>
      </c>
      <c r="B25" s="78" t="s">
        <v>103</v>
      </c>
      <c r="C25" s="79">
        <f t="shared" si="0"/>
        <v>2116433888.3633857</v>
      </c>
      <c r="D25" s="79">
        <f t="shared" si="1"/>
        <v>147358349.00625423</v>
      </c>
      <c r="E25" s="79">
        <f t="shared" si="2"/>
        <v>59081312.63035999</v>
      </c>
      <c r="F25" s="77">
        <f t="shared" si="3"/>
        <v>2322873550</v>
      </c>
      <c r="G25" s="77"/>
      <c r="H25" s="79">
        <v>263799115</v>
      </c>
      <c r="I25" s="79">
        <f t="shared" si="4"/>
        <v>20609684</v>
      </c>
      <c r="J25" s="79">
        <f t="shared" si="5"/>
        <v>2607282349</v>
      </c>
      <c r="K25" s="145"/>
      <c r="L25" s="126"/>
      <c r="M25" s="126">
        <v>76111</v>
      </c>
      <c r="N25" s="148">
        <v>2210427055</v>
      </c>
      <c r="O25" s="148">
        <v>287882853.59525627</v>
      </c>
      <c r="P25" s="148">
        <v>115466828.65739998</v>
      </c>
      <c r="Q25" s="125">
        <v>76111</v>
      </c>
      <c r="R25" s="129"/>
      <c r="S25" s="129"/>
      <c r="T25" s="150">
        <v>41</v>
      </c>
      <c r="U25" s="149">
        <v>533832904</v>
      </c>
    </row>
    <row r="26" spans="1:21" s="9" customFormat="1" ht="21">
      <c r="A26" s="80">
        <v>95</v>
      </c>
      <c r="B26" s="78" t="s">
        <v>22</v>
      </c>
      <c r="C26" s="79">
        <f t="shared" si="0"/>
        <v>4785698471.799726</v>
      </c>
      <c r="D26" s="79">
        <f t="shared" si="1"/>
        <v>336028016.63383996</v>
      </c>
      <c r="E26" s="79">
        <f t="shared" si="2"/>
        <v>135621798.713648</v>
      </c>
      <c r="F26" s="77">
        <f t="shared" si="3"/>
        <v>5257348287.147213</v>
      </c>
      <c r="G26" s="77"/>
      <c r="H26" s="79"/>
      <c r="I26" s="79">
        <f t="shared" si="4"/>
        <v>11543289</v>
      </c>
      <c r="J26" s="79">
        <f t="shared" si="5"/>
        <v>5268891576.147213</v>
      </c>
      <c r="K26" s="145"/>
      <c r="L26" s="126"/>
      <c r="M26" s="126">
        <v>17</v>
      </c>
      <c r="N26" s="148">
        <v>12936796739</v>
      </c>
      <c r="O26" s="148">
        <v>1798131292.282638</v>
      </c>
      <c r="P26" s="148">
        <v>791911392.6774399</v>
      </c>
      <c r="Q26" s="125">
        <v>17</v>
      </c>
      <c r="R26" s="129">
        <f>+VLOOKUP(Q26,$T$11:$U$41,2,FALSE)</f>
        <v>200463282</v>
      </c>
      <c r="S26" s="129"/>
      <c r="T26" s="150">
        <v>44</v>
      </c>
      <c r="U26" s="149">
        <v>131853941</v>
      </c>
    </row>
    <row r="27" spans="1:21" s="9" customFormat="1" ht="21">
      <c r="A27" s="80">
        <v>41</v>
      </c>
      <c r="B27" s="78" t="s">
        <v>9</v>
      </c>
      <c r="C27" s="79">
        <f t="shared" si="0"/>
        <v>13270441409.506838</v>
      </c>
      <c r="D27" s="79">
        <f t="shared" si="1"/>
        <v>2223800058.895818</v>
      </c>
      <c r="E27" s="79">
        <f t="shared" si="2"/>
        <v>912593082.9448321</v>
      </c>
      <c r="F27" s="77">
        <f t="shared" si="3"/>
        <v>16406834551.347488</v>
      </c>
      <c r="G27" s="77"/>
      <c r="H27" s="79">
        <v>1213834616</v>
      </c>
      <c r="I27" s="79">
        <f t="shared" si="4"/>
        <v>533832904</v>
      </c>
      <c r="J27" s="79">
        <f t="shared" si="5"/>
        <v>18154502071.34749</v>
      </c>
      <c r="K27" s="145"/>
      <c r="L27" s="144"/>
      <c r="M27" s="126">
        <v>76001</v>
      </c>
      <c r="N27" s="148">
        <v>27627825265.559288</v>
      </c>
      <c r="O27" s="148">
        <v>3378063351.789567</v>
      </c>
      <c r="P27" s="148">
        <v>1175162340.651144</v>
      </c>
      <c r="Q27" s="125">
        <v>76001</v>
      </c>
      <c r="R27" s="129"/>
      <c r="S27" s="129"/>
      <c r="T27" s="150">
        <v>47</v>
      </c>
      <c r="U27" s="149">
        <v>535817826</v>
      </c>
    </row>
    <row r="28" spans="1:21" s="9" customFormat="1" ht="21">
      <c r="A28" s="80">
        <v>44</v>
      </c>
      <c r="B28" s="83" t="s">
        <v>104</v>
      </c>
      <c r="C28" s="79">
        <f t="shared" si="0"/>
        <v>7872467157.058231</v>
      </c>
      <c r="D28" s="79">
        <f t="shared" si="1"/>
        <v>1218542319.4759011</v>
      </c>
      <c r="E28" s="79">
        <f t="shared" si="2"/>
        <v>467832073.671312</v>
      </c>
      <c r="F28" s="77">
        <f t="shared" si="3"/>
        <v>9558841550.205444</v>
      </c>
      <c r="G28" s="77"/>
      <c r="H28" s="79"/>
      <c r="I28" s="79">
        <f t="shared" si="4"/>
        <v>131853941</v>
      </c>
      <c r="J28" s="79">
        <f t="shared" si="5"/>
        <v>9690695491.205444</v>
      </c>
      <c r="K28" s="145"/>
      <c r="L28" s="126"/>
      <c r="M28" s="126">
        <v>18</v>
      </c>
      <c r="N28" s="148">
        <v>7752553864</v>
      </c>
      <c r="O28" s="148">
        <v>926672789.892458</v>
      </c>
      <c r="P28" s="148">
        <v>405477538.466184</v>
      </c>
      <c r="Q28" s="125">
        <v>18</v>
      </c>
      <c r="R28" s="129"/>
      <c r="S28" s="129"/>
      <c r="T28" s="150">
        <v>50</v>
      </c>
      <c r="U28" s="149">
        <v>232540642</v>
      </c>
    </row>
    <row r="29" spans="1:21" s="9" customFormat="1" ht="21">
      <c r="A29" s="80">
        <v>47</v>
      </c>
      <c r="B29" s="78" t="s">
        <v>10</v>
      </c>
      <c r="C29" s="79">
        <f t="shared" si="0"/>
        <v>19223886105</v>
      </c>
      <c r="D29" s="79">
        <f t="shared" si="1"/>
        <v>2689724990.0096784</v>
      </c>
      <c r="E29" s="79">
        <f t="shared" si="2"/>
        <v>1097849477.9936156</v>
      </c>
      <c r="F29" s="77">
        <f t="shared" si="3"/>
        <v>23011460573.003296</v>
      </c>
      <c r="G29" s="77"/>
      <c r="H29" s="79"/>
      <c r="I29" s="79">
        <f t="shared" si="4"/>
        <v>535817826</v>
      </c>
      <c r="J29" s="79">
        <f t="shared" si="5"/>
        <v>23547278399.003296</v>
      </c>
      <c r="K29" s="145"/>
      <c r="L29" s="126"/>
      <c r="M29" s="126">
        <v>13001</v>
      </c>
      <c r="N29" s="148">
        <v>17517176686</v>
      </c>
      <c r="O29" s="148">
        <v>2055019307.5562043</v>
      </c>
      <c r="P29" s="148">
        <v>828197673.56732</v>
      </c>
      <c r="Q29" s="125">
        <v>13001</v>
      </c>
      <c r="R29" s="129"/>
      <c r="S29" s="129"/>
      <c r="T29" s="150">
        <v>52</v>
      </c>
      <c r="U29" s="149">
        <v>931104793</v>
      </c>
    </row>
    <row r="30" spans="1:21" s="9" customFormat="1" ht="21">
      <c r="A30" s="80">
        <v>50</v>
      </c>
      <c r="B30" s="78" t="s">
        <v>11</v>
      </c>
      <c r="C30" s="79">
        <f t="shared" si="0"/>
        <v>11006716927</v>
      </c>
      <c r="D30" s="79">
        <f t="shared" si="1"/>
        <v>1428491930.2161193</v>
      </c>
      <c r="E30" s="79">
        <f t="shared" si="2"/>
        <v>567270895.365888</v>
      </c>
      <c r="F30" s="77">
        <f t="shared" si="3"/>
        <v>13002479752.582008</v>
      </c>
      <c r="G30" s="77"/>
      <c r="H30" s="79"/>
      <c r="I30" s="79">
        <f t="shared" si="4"/>
        <v>232540642</v>
      </c>
      <c r="J30" s="79">
        <f t="shared" si="5"/>
        <v>13235020394.582008</v>
      </c>
      <c r="K30" s="145"/>
      <c r="L30" s="126"/>
      <c r="M30" s="126">
        <v>76147</v>
      </c>
      <c r="N30" s="148">
        <v>2201008701</v>
      </c>
      <c r="O30" s="148">
        <v>293683329.45339775</v>
      </c>
      <c r="P30" s="148">
        <v>133011971.075192</v>
      </c>
      <c r="Q30" s="125">
        <v>76147</v>
      </c>
      <c r="R30" s="129"/>
      <c r="S30" s="129"/>
      <c r="T30" s="150">
        <v>54</v>
      </c>
      <c r="U30" s="149">
        <v>1179513134</v>
      </c>
    </row>
    <row r="31" spans="1:21" s="9" customFormat="1" ht="21">
      <c r="A31" s="80">
        <v>52</v>
      </c>
      <c r="B31" s="83" t="s">
        <v>12</v>
      </c>
      <c r="C31" s="79">
        <f t="shared" si="0"/>
        <v>24637444517</v>
      </c>
      <c r="D31" s="79">
        <f t="shared" si="1"/>
        <v>3267089173.9354525</v>
      </c>
      <c r="E31" s="79">
        <f t="shared" si="2"/>
        <v>1388489350.686728</v>
      </c>
      <c r="F31" s="77">
        <f t="shared" si="3"/>
        <v>29293023041.62218</v>
      </c>
      <c r="G31" s="77"/>
      <c r="H31" s="79"/>
      <c r="I31" s="79">
        <f t="shared" si="4"/>
        <v>931104793</v>
      </c>
      <c r="J31" s="79">
        <f t="shared" si="5"/>
        <v>30224127834.62218</v>
      </c>
      <c r="K31" s="145"/>
      <c r="L31" s="126"/>
      <c r="M31" s="126">
        <v>85</v>
      </c>
      <c r="N31" s="148">
        <v>6115413208.659056</v>
      </c>
      <c r="O31" s="148">
        <v>1033586103.3947443</v>
      </c>
      <c r="P31" s="148">
        <v>387489387.9462</v>
      </c>
      <c r="Q31" s="125">
        <v>85</v>
      </c>
      <c r="R31" s="129">
        <f>+VLOOKUP(Q31,$T$11:$U$41,2,FALSE)</f>
        <v>51961083</v>
      </c>
      <c r="S31" s="129"/>
      <c r="T31" s="150">
        <v>86</v>
      </c>
      <c r="U31" s="149">
        <v>77161703</v>
      </c>
    </row>
    <row r="32" spans="1:21" s="9" customFormat="1" ht="21">
      <c r="A32" s="80">
        <v>54</v>
      </c>
      <c r="B32" s="83" t="s">
        <v>13</v>
      </c>
      <c r="C32" s="79">
        <f t="shared" si="0"/>
        <v>15149911822</v>
      </c>
      <c r="D32" s="79">
        <f t="shared" si="1"/>
        <v>2389928054.218624</v>
      </c>
      <c r="E32" s="79">
        <f t="shared" si="2"/>
        <v>1003561876.410856</v>
      </c>
      <c r="F32" s="77">
        <f t="shared" si="3"/>
        <v>18543401752.62948</v>
      </c>
      <c r="G32" s="77"/>
      <c r="H32" s="79">
        <v>1731878748</v>
      </c>
      <c r="I32" s="79">
        <f t="shared" si="4"/>
        <v>1179513134</v>
      </c>
      <c r="J32" s="79">
        <f t="shared" si="5"/>
        <v>21454793634.62948</v>
      </c>
      <c r="K32" s="145"/>
      <c r="L32" s="144"/>
      <c r="M32" s="126">
        <v>19</v>
      </c>
      <c r="N32" s="148">
        <v>30983076446</v>
      </c>
      <c r="O32" s="148">
        <v>3515254139.6346006</v>
      </c>
      <c r="P32" s="148">
        <v>1512509659.2926319</v>
      </c>
      <c r="Q32" s="125">
        <v>19</v>
      </c>
      <c r="R32" s="129">
        <f>+VLOOKUP(Q32,$T$11:$U$41,2,FALSE)</f>
        <v>728553896</v>
      </c>
      <c r="S32" s="129"/>
      <c r="T32" s="150">
        <v>63</v>
      </c>
      <c r="U32" s="149">
        <v>152284189</v>
      </c>
    </row>
    <row r="33" spans="1:21" s="9" customFormat="1" ht="21">
      <c r="A33" s="80">
        <v>86</v>
      </c>
      <c r="B33" s="78" t="s">
        <v>20</v>
      </c>
      <c r="C33" s="79">
        <f t="shared" si="0"/>
        <v>10200887396</v>
      </c>
      <c r="D33" s="79">
        <f t="shared" si="1"/>
        <v>1476799731.7184415</v>
      </c>
      <c r="E33" s="79">
        <f t="shared" si="2"/>
        <v>607847701.4371519</v>
      </c>
      <c r="F33" s="77">
        <f t="shared" si="3"/>
        <v>12285534829.155594</v>
      </c>
      <c r="G33" s="77"/>
      <c r="H33" s="79"/>
      <c r="I33" s="79">
        <f t="shared" si="4"/>
        <v>77161703</v>
      </c>
      <c r="J33" s="79">
        <f t="shared" si="5"/>
        <v>12362696532.155594</v>
      </c>
      <c r="K33" s="145"/>
      <c r="L33" s="126"/>
      <c r="M33" s="126">
        <v>20</v>
      </c>
      <c r="N33" s="148">
        <v>16400290986</v>
      </c>
      <c r="O33" s="148">
        <v>2363101729.89389</v>
      </c>
      <c r="P33" s="148">
        <v>948617654.1907921</v>
      </c>
      <c r="Q33" s="125">
        <v>20</v>
      </c>
      <c r="R33" s="129">
        <f>+VLOOKUP(Q33,$T$11:$U$41,2,FALSE)</f>
        <v>219519378</v>
      </c>
      <c r="S33" s="129"/>
      <c r="T33" s="150">
        <v>66</v>
      </c>
      <c r="U33" s="149">
        <v>471393682</v>
      </c>
    </row>
    <row r="34" spans="1:21" s="9" customFormat="1" ht="21">
      <c r="A34" s="80">
        <v>63</v>
      </c>
      <c r="B34" s="78" t="s">
        <v>105</v>
      </c>
      <c r="C34" s="79">
        <f t="shared" si="0"/>
        <v>6053191292</v>
      </c>
      <c r="D34" s="79">
        <f t="shared" si="1"/>
        <v>871775055.2551029</v>
      </c>
      <c r="E34" s="79">
        <f t="shared" si="2"/>
        <v>351537624.029248</v>
      </c>
      <c r="F34" s="77">
        <f t="shared" si="3"/>
        <v>7276503971.284351</v>
      </c>
      <c r="G34" s="77"/>
      <c r="H34" s="79"/>
      <c r="I34" s="79">
        <f t="shared" si="4"/>
        <v>152284189</v>
      </c>
      <c r="J34" s="79">
        <f t="shared" si="5"/>
        <v>7428788160.284351</v>
      </c>
      <c r="K34" s="145"/>
      <c r="L34" s="126"/>
      <c r="M34" s="126">
        <v>25175</v>
      </c>
      <c r="N34" s="148">
        <v>1632845750</v>
      </c>
      <c r="O34" s="148">
        <v>230201278.03223425</v>
      </c>
      <c r="P34" s="148">
        <v>96560792.179664</v>
      </c>
      <c r="Q34" s="125">
        <v>25175</v>
      </c>
      <c r="R34" s="129"/>
      <c r="S34" s="129"/>
      <c r="T34" s="150">
        <v>88</v>
      </c>
      <c r="U34" s="149">
        <v>116115922</v>
      </c>
    </row>
    <row r="35" spans="1:21" s="9" customFormat="1" ht="21">
      <c r="A35" s="80">
        <v>66</v>
      </c>
      <c r="B35" s="78" t="s">
        <v>14</v>
      </c>
      <c r="C35" s="79">
        <f t="shared" si="0"/>
        <v>6721504199</v>
      </c>
      <c r="D35" s="79">
        <f t="shared" si="1"/>
        <v>857181132.5605524</v>
      </c>
      <c r="E35" s="79">
        <f t="shared" si="2"/>
        <v>383759205.856048</v>
      </c>
      <c r="F35" s="77">
        <f t="shared" si="3"/>
        <v>7962444537.4166</v>
      </c>
      <c r="G35" s="77"/>
      <c r="H35" s="79"/>
      <c r="I35" s="79">
        <f t="shared" si="4"/>
        <v>471393682</v>
      </c>
      <c r="J35" s="79">
        <f t="shared" si="5"/>
        <v>8433838219.4166</v>
      </c>
      <c r="K35" s="145"/>
      <c r="L35" s="126"/>
      <c r="M35" s="126">
        <v>27</v>
      </c>
      <c r="N35" s="148">
        <v>10449483870</v>
      </c>
      <c r="O35" s="148">
        <v>1463227873.8239608</v>
      </c>
      <c r="P35" s="148">
        <v>578845908.50328</v>
      </c>
      <c r="Q35" s="125">
        <v>27</v>
      </c>
      <c r="R35" s="129">
        <f>+VLOOKUP(Q35,$T$11:$U$41,2,FALSE)</f>
        <v>501080312</v>
      </c>
      <c r="S35" s="129"/>
      <c r="T35" s="150">
        <v>68</v>
      </c>
      <c r="U35" s="149">
        <v>1323690225</v>
      </c>
    </row>
    <row r="36" spans="1:21" s="9" customFormat="1" ht="21">
      <c r="A36" s="80">
        <v>88</v>
      </c>
      <c r="B36" s="84" t="s">
        <v>98</v>
      </c>
      <c r="C36" s="79">
        <f t="shared" si="0"/>
        <v>1477373879</v>
      </c>
      <c r="D36" s="79">
        <f t="shared" si="1"/>
        <v>153769151.57492292</v>
      </c>
      <c r="E36" s="79">
        <f t="shared" si="2"/>
        <v>67646347.32687202</v>
      </c>
      <c r="F36" s="77">
        <f t="shared" si="3"/>
        <v>1698789377.901795</v>
      </c>
      <c r="G36" s="77"/>
      <c r="H36" s="79">
        <v>273646882</v>
      </c>
      <c r="I36" s="79">
        <f t="shared" si="4"/>
        <v>116115922</v>
      </c>
      <c r="J36" s="79">
        <f t="shared" si="5"/>
        <v>2088552181.901795</v>
      </c>
      <c r="K36" s="145"/>
      <c r="L36" s="126"/>
      <c r="M36" s="126">
        <v>47189</v>
      </c>
      <c r="N36" s="148">
        <v>3127931966</v>
      </c>
      <c r="O36" s="148">
        <v>382816231.8689798</v>
      </c>
      <c r="P36" s="148">
        <v>163254125.59602398</v>
      </c>
      <c r="Q36" s="125">
        <v>47189</v>
      </c>
      <c r="R36" s="129"/>
      <c r="S36" s="129"/>
      <c r="T36" s="150">
        <v>70</v>
      </c>
      <c r="U36" s="149">
        <v>222845134</v>
      </c>
    </row>
    <row r="37" spans="1:21" s="9" customFormat="1" ht="21">
      <c r="A37" s="80">
        <v>68</v>
      </c>
      <c r="B37" s="78" t="s">
        <v>15</v>
      </c>
      <c r="C37" s="79">
        <f t="shared" si="0"/>
        <v>21738792673</v>
      </c>
      <c r="D37" s="79">
        <f t="shared" si="1"/>
        <v>3162729345.9208665</v>
      </c>
      <c r="E37" s="79">
        <f t="shared" si="2"/>
        <v>1229174003.3901057</v>
      </c>
      <c r="F37" s="77">
        <f t="shared" si="3"/>
        <v>26130696022.310974</v>
      </c>
      <c r="G37" s="77"/>
      <c r="H37" s="79"/>
      <c r="I37" s="79">
        <f t="shared" si="4"/>
        <v>1323690225</v>
      </c>
      <c r="J37" s="79">
        <f t="shared" si="5"/>
        <v>27454386247.310974</v>
      </c>
      <c r="K37" s="145"/>
      <c r="L37" s="127"/>
      <c r="M37" s="127">
        <v>23</v>
      </c>
      <c r="N37" s="148">
        <v>26075501261</v>
      </c>
      <c r="O37" s="148">
        <v>4084594079.8795495</v>
      </c>
      <c r="P37" s="148">
        <v>1794309198.813624</v>
      </c>
      <c r="Q37" s="125">
        <v>23</v>
      </c>
      <c r="R37" s="129">
        <f>+VLOOKUP(Q37,$T$11:$U$41,2,FALSE)</f>
        <v>371315674</v>
      </c>
      <c r="S37" s="129"/>
      <c r="T37" s="151">
        <v>73</v>
      </c>
      <c r="U37" s="153">
        <v>2109430780</v>
      </c>
    </row>
    <row r="38" spans="1:21" s="9" customFormat="1" ht="21">
      <c r="A38" s="80">
        <v>70</v>
      </c>
      <c r="B38" s="78" t="s">
        <v>16</v>
      </c>
      <c r="C38" s="79">
        <f t="shared" si="0"/>
        <v>19017458252</v>
      </c>
      <c r="D38" s="79">
        <f t="shared" si="1"/>
        <v>2566902953.07539</v>
      </c>
      <c r="E38" s="79">
        <f t="shared" si="2"/>
        <v>1106616355.8498719</v>
      </c>
      <c r="F38" s="77">
        <f t="shared" si="3"/>
        <v>22690977560.925262</v>
      </c>
      <c r="G38" s="77"/>
      <c r="H38" s="79"/>
      <c r="I38" s="79">
        <f t="shared" si="4"/>
        <v>222845134</v>
      </c>
      <c r="J38" s="79">
        <f t="shared" si="5"/>
        <v>22913822694.925262</v>
      </c>
      <c r="K38" s="145"/>
      <c r="L38" s="144"/>
      <c r="M38" s="126">
        <v>54001</v>
      </c>
      <c r="N38" s="148">
        <v>11734348845</v>
      </c>
      <c r="O38" s="148">
        <v>1757324620.832976</v>
      </c>
      <c r="P38" s="148">
        <v>714102238.8032256</v>
      </c>
      <c r="Q38" s="125">
        <v>54001</v>
      </c>
      <c r="R38" s="129"/>
      <c r="S38" s="129"/>
      <c r="T38" s="150">
        <v>76</v>
      </c>
      <c r="U38" s="149">
        <v>3199677417</v>
      </c>
    </row>
    <row r="39" spans="1:21" s="9" customFormat="1" ht="21">
      <c r="A39" s="80">
        <v>73</v>
      </c>
      <c r="B39" s="78" t="s">
        <v>17</v>
      </c>
      <c r="C39" s="79">
        <f t="shared" si="0"/>
        <v>21711967922</v>
      </c>
      <c r="D39" s="79">
        <f t="shared" si="1"/>
        <v>3154139209.471846</v>
      </c>
      <c r="E39" s="79">
        <f t="shared" si="2"/>
        <v>1270658922.4840958</v>
      </c>
      <c r="F39" s="77">
        <f t="shared" si="3"/>
        <v>26136766053.95594</v>
      </c>
      <c r="G39" s="77"/>
      <c r="H39" s="79">
        <v>1769782339</v>
      </c>
      <c r="I39" s="79">
        <f t="shared" si="4"/>
        <v>2109430780</v>
      </c>
      <c r="J39" s="79">
        <f t="shared" si="5"/>
        <v>30015979172.95594</v>
      </c>
      <c r="K39" s="145"/>
      <c r="L39" s="126"/>
      <c r="M39" s="126">
        <v>25</v>
      </c>
      <c r="N39" s="148">
        <v>30598545239</v>
      </c>
      <c r="O39" s="148">
        <v>4381255814.657461</v>
      </c>
      <c r="P39" s="148">
        <v>1707942908.070488</v>
      </c>
      <c r="Q39" s="125">
        <v>25</v>
      </c>
      <c r="R39" s="129">
        <f>+VLOOKUP(Q39,$T$11:$U$41,2,FALSE)</f>
        <v>2875545392</v>
      </c>
      <c r="S39" s="129"/>
      <c r="T39" s="150">
        <v>97</v>
      </c>
      <c r="U39" s="149">
        <v>6354814</v>
      </c>
    </row>
    <row r="40" spans="1:21" s="9" customFormat="1" ht="21">
      <c r="A40" s="80">
        <v>76</v>
      </c>
      <c r="B40" s="83" t="s">
        <v>48</v>
      </c>
      <c r="C40" s="79">
        <f t="shared" si="0"/>
        <v>21392433772</v>
      </c>
      <c r="D40" s="79">
        <f t="shared" si="1"/>
        <v>2740902234.34711</v>
      </c>
      <c r="E40" s="79">
        <f t="shared" si="2"/>
        <v>1117766924.9267201</v>
      </c>
      <c r="F40" s="77">
        <f t="shared" si="3"/>
        <v>25251102931.27383</v>
      </c>
      <c r="G40" s="77"/>
      <c r="H40" s="79"/>
      <c r="I40" s="79">
        <f t="shared" si="4"/>
        <v>3199677417</v>
      </c>
      <c r="J40" s="79">
        <f t="shared" si="5"/>
        <v>28450780348.27383</v>
      </c>
      <c r="K40" s="145"/>
      <c r="L40" s="126"/>
      <c r="M40" s="126">
        <v>66170</v>
      </c>
      <c r="N40" s="148">
        <v>2881617695.4064035</v>
      </c>
      <c r="O40" s="148">
        <v>427390709.23945034</v>
      </c>
      <c r="P40" s="148">
        <v>188538337.35414612</v>
      </c>
      <c r="Q40" s="125">
        <v>66170</v>
      </c>
      <c r="R40" s="129"/>
      <c r="S40" s="129"/>
      <c r="T40" s="150">
        <v>99</v>
      </c>
      <c r="U40" s="149">
        <v>19477981</v>
      </c>
    </row>
    <row r="41" spans="1:21" s="9" customFormat="1" ht="21">
      <c r="A41" s="80">
        <v>97</v>
      </c>
      <c r="B41" s="78" t="s">
        <v>97</v>
      </c>
      <c r="C41" s="79">
        <f t="shared" si="0"/>
        <v>2023035770.0000002</v>
      </c>
      <c r="D41" s="79">
        <f t="shared" si="1"/>
        <v>121932372.98731847</v>
      </c>
      <c r="E41" s="79">
        <f t="shared" si="2"/>
        <v>49734854.288368</v>
      </c>
      <c r="F41" s="77">
        <f t="shared" si="3"/>
        <v>2194702997.2756867</v>
      </c>
      <c r="G41" s="77"/>
      <c r="H41" s="79"/>
      <c r="I41" s="79">
        <f t="shared" si="4"/>
        <v>6354814</v>
      </c>
      <c r="J41" s="79">
        <f t="shared" si="5"/>
        <v>2201057811.2756867</v>
      </c>
      <c r="K41" s="145"/>
      <c r="L41" s="126"/>
      <c r="M41" s="126">
        <v>15238</v>
      </c>
      <c r="N41" s="148">
        <v>2309141463</v>
      </c>
      <c r="O41" s="148">
        <v>313616473.62714565</v>
      </c>
      <c r="P41" s="148">
        <v>127152586.60876799</v>
      </c>
      <c r="Q41" s="125">
        <v>15238</v>
      </c>
      <c r="R41" s="129"/>
      <c r="S41" s="129"/>
      <c r="T41" s="150">
        <v>11001</v>
      </c>
      <c r="U41" s="149">
        <v>3328286095</v>
      </c>
    </row>
    <row r="42" spans="1:19" s="9" customFormat="1" ht="21">
      <c r="A42" s="80">
        <v>99</v>
      </c>
      <c r="B42" s="78" t="s">
        <v>23</v>
      </c>
      <c r="C42" s="79">
        <f t="shared" si="0"/>
        <v>3106415810</v>
      </c>
      <c r="D42" s="79">
        <f t="shared" si="1"/>
        <v>191482696.67204842</v>
      </c>
      <c r="E42" s="79">
        <f t="shared" si="2"/>
        <v>76657776.829864</v>
      </c>
      <c r="F42" s="77">
        <f t="shared" si="3"/>
        <v>3374556283.5019126</v>
      </c>
      <c r="G42" s="77"/>
      <c r="H42" s="79"/>
      <c r="I42" s="79">
        <f t="shared" si="4"/>
        <v>19477981</v>
      </c>
      <c r="J42" s="79">
        <f t="shared" si="5"/>
        <v>3394034264.5019126</v>
      </c>
      <c r="K42" s="145"/>
      <c r="L42" s="126"/>
      <c r="M42" s="126">
        <v>5266</v>
      </c>
      <c r="N42" s="148">
        <v>1842238365.9999998</v>
      </c>
      <c r="O42" s="148">
        <v>221911592.41749516</v>
      </c>
      <c r="P42" s="148">
        <v>97783536.49187198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5"/>
      <c r="L43" s="126"/>
      <c r="M43" s="126">
        <v>25269</v>
      </c>
      <c r="N43" s="148">
        <v>1962476468</v>
      </c>
      <c r="O43" s="148">
        <v>315376173.9537286</v>
      </c>
      <c r="P43" s="148">
        <v>129041628.41809599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6" ref="C44:J44">SUM(C11:C43)</f>
        <v>484454836032.38727</v>
      </c>
      <c r="D44" s="133">
        <f t="shared" si="6"/>
        <v>65278533892.12418</v>
      </c>
      <c r="E44" s="133">
        <f t="shared" si="6"/>
        <v>26939812757.1906</v>
      </c>
      <c r="F44" s="133">
        <f t="shared" si="6"/>
        <v>576673182681.702</v>
      </c>
      <c r="G44" s="134">
        <f t="shared" si="6"/>
        <v>0</v>
      </c>
      <c r="H44" s="134">
        <f t="shared" si="6"/>
        <v>8334621504</v>
      </c>
      <c r="I44" s="134">
        <f>SUM(I11:I43)</f>
        <v>21846679264</v>
      </c>
      <c r="J44" s="134">
        <f t="shared" si="6"/>
        <v>606854483449.702</v>
      </c>
      <c r="K44" s="145"/>
      <c r="L44" s="126"/>
      <c r="M44" s="126">
        <v>18001</v>
      </c>
      <c r="N44" s="148">
        <v>3084237750.6809654</v>
      </c>
      <c r="O44" s="148">
        <v>582947255.9421709</v>
      </c>
      <c r="P44" s="148">
        <v>240073026.37686402</v>
      </c>
      <c r="Q44" s="125">
        <v>18001</v>
      </c>
      <c r="R44" s="129"/>
      <c r="S44" s="129"/>
    </row>
    <row r="45" spans="2:19" ht="21">
      <c r="B45" s="26"/>
      <c r="K45" s="145"/>
      <c r="L45" s="126"/>
      <c r="M45" s="126">
        <v>68276</v>
      </c>
      <c r="N45" s="148">
        <v>3334568253.967038</v>
      </c>
      <c r="O45" s="148">
        <v>456216538.37332976</v>
      </c>
      <c r="P45" s="148">
        <v>200144603.65963203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5"/>
      <c r="L46" s="126"/>
      <c r="M46" s="126">
        <v>25290</v>
      </c>
      <c r="N46" s="148">
        <v>2108424585.3736136</v>
      </c>
      <c r="O46" s="148">
        <v>300568549.4581062</v>
      </c>
      <c r="P46" s="148">
        <v>129271139.16827998</v>
      </c>
      <c r="Q46" s="125">
        <v>25290</v>
      </c>
      <c r="R46" s="129"/>
      <c r="S46" s="129"/>
    </row>
    <row r="47" spans="8:19" ht="21">
      <c r="H47" s="138"/>
      <c r="K47" s="145"/>
      <c r="L47" s="126"/>
      <c r="M47" s="126">
        <v>25307</v>
      </c>
      <c r="N47" s="148">
        <v>1498477451.8479724</v>
      </c>
      <c r="O47" s="148">
        <v>201912182.26022774</v>
      </c>
      <c r="P47" s="148">
        <v>91055459.8918</v>
      </c>
      <c r="Q47" s="125">
        <v>25307</v>
      </c>
      <c r="R47" s="129"/>
      <c r="S47" s="129"/>
    </row>
    <row r="48" spans="11:19" ht="21">
      <c r="K48" s="145"/>
      <c r="L48" s="126"/>
      <c r="M48" s="126">
        <v>68307</v>
      </c>
      <c r="N48" s="148">
        <v>2215166310.7258425</v>
      </c>
      <c r="O48" s="148">
        <v>363150217.9371255</v>
      </c>
      <c r="P48" s="148">
        <v>145958352.337032</v>
      </c>
      <c r="Q48" s="125">
        <v>68307</v>
      </c>
      <c r="R48" s="129"/>
      <c r="S48" s="129"/>
    </row>
    <row r="49" spans="11:19" ht="21">
      <c r="K49" s="145"/>
      <c r="L49" s="126"/>
      <c r="M49" s="126">
        <v>94</v>
      </c>
      <c r="N49" s="148">
        <v>2116433888.3633857</v>
      </c>
      <c r="O49" s="148">
        <v>147358349.00625423</v>
      </c>
      <c r="P49" s="148">
        <v>59081312.63035999</v>
      </c>
      <c r="Q49" s="125">
        <v>94</v>
      </c>
      <c r="R49" s="129">
        <f>+VLOOKUP(Q49,$T$11:$U$41,2,FALSE)</f>
        <v>20609684</v>
      </c>
      <c r="S49" s="129"/>
    </row>
    <row r="50" spans="11:19" ht="21">
      <c r="K50" s="145"/>
      <c r="L50" s="126"/>
      <c r="M50" s="126">
        <v>95</v>
      </c>
      <c r="N50" s="148">
        <v>4785698471.799726</v>
      </c>
      <c r="O50" s="148">
        <v>336028016.63383996</v>
      </c>
      <c r="P50" s="148">
        <v>135621798.713648</v>
      </c>
      <c r="Q50" s="125">
        <v>95</v>
      </c>
      <c r="R50" s="129">
        <f>+VLOOKUP(Q50,$T$11:$U$41,2,FALSE)</f>
        <v>11543289</v>
      </c>
      <c r="S50" s="129"/>
    </row>
    <row r="51" spans="11:19" ht="21">
      <c r="K51" s="145"/>
      <c r="L51" s="126"/>
      <c r="M51" s="126">
        <v>41</v>
      </c>
      <c r="N51" s="148">
        <v>13270441409.506838</v>
      </c>
      <c r="O51" s="148">
        <v>2223800058.895818</v>
      </c>
      <c r="P51" s="148">
        <v>912593082.9448321</v>
      </c>
      <c r="Q51" s="125">
        <v>41</v>
      </c>
      <c r="R51" s="129">
        <f>+VLOOKUP(Q51,$T$11:$U$41,2,FALSE)</f>
        <v>533832904</v>
      </c>
      <c r="S51" s="129"/>
    </row>
    <row r="52" spans="11:19" ht="21">
      <c r="K52" s="145"/>
      <c r="L52" s="126"/>
      <c r="M52" s="126">
        <v>73001</v>
      </c>
      <c r="N52" s="148">
        <v>10679307328.95761</v>
      </c>
      <c r="O52" s="148">
        <v>1433994944.5210748</v>
      </c>
      <c r="P52" s="148">
        <v>601016760.3619679</v>
      </c>
      <c r="Q52" s="125">
        <v>73001</v>
      </c>
      <c r="R52" s="129"/>
      <c r="S52" s="129"/>
    </row>
    <row r="53" spans="11:19" ht="21">
      <c r="K53" s="145"/>
      <c r="L53" s="126"/>
      <c r="M53" s="126">
        <v>52356</v>
      </c>
      <c r="N53" s="148">
        <v>4197175011.689368</v>
      </c>
      <c r="O53" s="148">
        <v>362421192.79774624</v>
      </c>
      <c r="P53" s="148">
        <v>160109654.395928</v>
      </c>
      <c r="Q53" s="125">
        <v>52356</v>
      </c>
      <c r="R53" s="129"/>
      <c r="S53" s="129"/>
    </row>
    <row r="54" spans="11:19" ht="21">
      <c r="K54" s="145"/>
      <c r="L54" s="126"/>
      <c r="M54" s="126">
        <v>5360</v>
      </c>
      <c r="N54" s="148">
        <v>3277420953.9884114</v>
      </c>
      <c r="O54" s="148">
        <v>487134216.9278948</v>
      </c>
      <c r="P54" s="148">
        <v>197584729.27736798</v>
      </c>
      <c r="Q54" s="125">
        <v>5360</v>
      </c>
      <c r="R54" s="129"/>
      <c r="S54" s="129"/>
    </row>
    <row r="55" spans="11:19" ht="21">
      <c r="K55" s="145"/>
      <c r="L55" s="126"/>
      <c r="M55" s="126">
        <v>76364</v>
      </c>
      <c r="N55" s="148">
        <v>2333795846.9998183</v>
      </c>
      <c r="O55" s="148">
        <v>242193577.38192406</v>
      </c>
      <c r="P55" s="148">
        <v>97831340.82352</v>
      </c>
      <c r="Q55" s="125">
        <v>76364</v>
      </c>
      <c r="R55" s="129"/>
      <c r="S55" s="129"/>
    </row>
    <row r="56" spans="11:19" ht="21">
      <c r="K56" s="145"/>
      <c r="L56" s="144"/>
      <c r="M56" s="126">
        <v>44</v>
      </c>
      <c r="N56" s="148">
        <v>7872467157.058231</v>
      </c>
      <c r="O56" s="148">
        <v>1218542319.4759011</v>
      </c>
      <c r="P56" s="148">
        <v>467832073.671312</v>
      </c>
      <c r="Q56" s="125">
        <v>44</v>
      </c>
      <c r="R56" s="129">
        <f>+VLOOKUP(Q56,$T$11:$U$41,2,FALSE)</f>
        <v>131853941</v>
      </c>
      <c r="S56" s="129"/>
    </row>
    <row r="57" spans="11:19" ht="21">
      <c r="K57" s="145"/>
      <c r="L57" s="126"/>
      <c r="M57" s="126">
        <v>23417</v>
      </c>
      <c r="N57" s="148">
        <v>3631904363.0000005</v>
      </c>
      <c r="O57" s="148">
        <v>504541768.6544612</v>
      </c>
      <c r="P57" s="148">
        <v>208271729.0898</v>
      </c>
      <c r="Q57" s="125">
        <v>23417</v>
      </c>
      <c r="R57" s="129"/>
      <c r="S57" s="129"/>
    </row>
    <row r="58" spans="11:19" ht="21">
      <c r="K58" s="145"/>
      <c r="L58" s="126"/>
      <c r="M58" s="126">
        <v>13430</v>
      </c>
      <c r="N58" s="148">
        <v>3041794115</v>
      </c>
      <c r="O58" s="148">
        <v>448308023.35915005</v>
      </c>
      <c r="P58" s="148">
        <v>192803181.935168</v>
      </c>
      <c r="Q58" s="125">
        <v>13430</v>
      </c>
      <c r="R58" s="129"/>
      <c r="S58" s="129"/>
    </row>
    <row r="59" spans="11:19" ht="21">
      <c r="K59" s="145"/>
      <c r="L59" s="126"/>
      <c r="M59" s="126">
        <v>47</v>
      </c>
      <c r="N59" s="148">
        <v>19223886105</v>
      </c>
      <c r="O59" s="148">
        <v>2689724990.0096784</v>
      </c>
      <c r="P59" s="148">
        <v>1097849477.9936156</v>
      </c>
      <c r="Q59" s="125">
        <v>47</v>
      </c>
      <c r="R59" s="129">
        <f>+VLOOKUP(Q59,$T$11:$U$41,2,FALSE)</f>
        <v>535817826</v>
      </c>
      <c r="S59" s="129"/>
    </row>
    <row r="60" spans="11:19" ht="21">
      <c r="K60" s="145"/>
      <c r="L60" s="126"/>
      <c r="M60" s="126">
        <v>44430</v>
      </c>
      <c r="N60" s="148">
        <v>4238366395.407739</v>
      </c>
      <c r="O60" s="148">
        <v>472098142.975037</v>
      </c>
      <c r="P60" s="148">
        <v>214676994.617224</v>
      </c>
      <c r="Q60" s="125">
        <v>44430</v>
      </c>
      <c r="R60" s="129"/>
      <c r="S60" s="129"/>
    </row>
    <row r="61" spans="11:19" ht="21">
      <c r="K61" s="145"/>
      <c r="L61" s="126"/>
      <c r="M61" s="126">
        <v>8433</v>
      </c>
      <c r="N61" s="148">
        <v>2130649773</v>
      </c>
      <c r="O61" s="148">
        <v>205549487.8737535</v>
      </c>
      <c r="P61" s="148">
        <v>90390072.05331199</v>
      </c>
      <c r="Q61" s="125">
        <v>8433</v>
      </c>
      <c r="R61" s="129"/>
      <c r="S61" s="129"/>
    </row>
    <row r="62" spans="11:19" ht="21">
      <c r="K62" s="145"/>
      <c r="L62" s="126"/>
      <c r="M62" s="126">
        <v>17001</v>
      </c>
      <c r="N62" s="148">
        <v>6885480991</v>
      </c>
      <c r="O62" s="148">
        <v>993366574.059749</v>
      </c>
      <c r="P62" s="148">
        <v>407345539.554376</v>
      </c>
      <c r="Q62" s="125">
        <v>17001</v>
      </c>
      <c r="R62" s="129"/>
      <c r="S62" s="129"/>
    </row>
    <row r="63" spans="11:19" ht="21">
      <c r="K63" s="145"/>
      <c r="L63" s="126"/>
      <c r="M63" s="126">
        <v>5001</v>
      </c>
      <c r="N63" s="148">
        <v>35946063697</v>
      </c>
      <c r="O63" s="148">
        <v>3991966242.8707495</v>
      </c>
      <c r="P63" s="148">
        <v>1897055738.42406</v>
      </c>
      <c r="Q63" s="125">
        <v>5001</v>
      </c>
      <c r="R63" s="129"/>
      <c r="S63" s="129"/>
    </row>
    <row r="64" spans="11:19" ht="21">
      <c r="K64" s="145"/>
      <c r="L64" s="126"/>
      <c r="M64" s="126">
        <v>50</v>
      </c>
      <c r="N64" s="148">
        <v>11006716927</v>
      </c>
      <c r="O64" s="148">
        <v>1428491930.2161193</v>
      </c>
      <c r="P64" s="148">
        <v>567270895.365888</v>
      </c>
      <c r="Q64" s="125">
        <v>50</v>
      </c>
      <c r="R64" s="129">
        <f>+VLOOKUP(Q64,$T$11:$U$41,2,FALSE)</f>
        <v>232540642</v>
      </c>
      <c r="S64" s="129"/>
    </row>
    <row r="65" spans="11:19" ht="21">
      <c r="K65" s="145"/>
      <c r="L65" s="126"/>
      <c r="M65" s="126">
        <v>23001</v>
      </c>
      <c r="N65" s="148">
        <v>9246268257</v>
      </c>
      <c r="O65" s="148">
        <v>1330848389.802514</v>
      </c>
      <c r="P65" s="148">
        <v>534194214.315392</v>
      </c>
      <c r="Q65" s="125">
        <v>23001</v>
      </c>
      <c r="R65" s="129"/>
      <c r="S65" s="129"/>
    </row>
    <row r="66" spans="11:19" ht="21">
      <c r="K66" s="145"/>
      <c r="L66" s="126"/>
      <c r="M66" s="126">
        <v>25473</v>
      </c>
      <c r="N66" s="148">
        <v>1327201569</v>
      </c>
      <c r="O66" s="148">
        <v>173024561.9027977</v>
      </c>
      <c r="P66" s="148">
        <v>74256772.705024</v>
      </c>
      <c r="Q66" s="125">
        <v>25473</v>
      </c>
      <c r="R66" s="129"/>
      <c r="S66" s="129"/>
    </row>
    <row r="67" spans="11:19" ht="21">
      <c r="K67" s="145"/>
      <c r="L67" s="126"/>
      <c r="M67" s="126">
        <v>52</v>
      </c>
      <c r="N67" s="148">
        <v>24637444517</v>
      </c>
      <c r="O67" s="148">
        <v>3267089173.9354525</v>
      </c>
      <c r="P67" s="148">
        <v>1388489350.686728</v>
      </c>
      <c r="Q67" s="125">
        <v>52</v>
      </c>
      <c r="R67" s="129">
        <f>+VLOOKUP(Q67,$T$11:$U$41,2,FALSE)</f>
        <v>931104793</v>
      </c>
      <c r="S67" s="129"/>
    </row>
    <row r="68" spans="11:19" ht="21">
      <c r="K68" s="145"/>
      <c r="L68" s="126"/>
      <c r="M68" s="126">
        <v>41001</v>
      </c>
      <c r="N68" s="148">
        <v>7564944540.999999</v>
      </c>
      <c r="O68" s="148">
        <v>970569609.1010463</v>
      </c>
      <c r="P68" s="148">
        <v>429031363.38129604</v>
      </c>
      <c r="Q68" s="125">
        <v>41001</v>
      </c>
      <c r="R68" s="129"/>
      <c r="S68" s="129"/>
    </row>
    <row r="69" spans="11:19" ht="21">
      <c r="K69" s="145"/>
      <c r="L69" s="126"/>
      <c r="M69" s="126">
        <v>54</v>
      </c>
      <c r="N69" s="148">
        <v>15149911822</v>
      </c>
      <c r="O69" s="148">
        <v>2389928054.218624</v>
      </c>
      <c r="P69" s="148">
        <v>1003561876.410856</v>
      </c>
      <c r="Q69" s="125">
        <v>54</v>
      </c>
      <c r="R69" s="129">
        <f>+VLOOKUP(Q69,$T$11:$U$41,2,FALSE)</f>
        <v>1179513134</v>
      </c>
      <c r="S69" s="129"/>
    </row>
    <row r="70" spans="11:19" ht="21">
      <c r="K70" s="145"/>
      <c r="L70" s="126"/>
      <c r="M70" s="126">
        <v>76520</v>
      </c>
      <c r="N70" s="148">
        <v>4572080487</v>
      </c>
      <c r="O70" s="148">
        <v>704226182.220497</v>
      </c>
      <c r="P70" s="148">
        <v>291638244.058384</v>
      </c>
      <c r="Q70" s="125">
        <v>76520</v>
      </c>
      <c r="R70" s="129"/>
      <c r="S70" s="129"/>
    </row>
    <row r="71" spans="11:19" ht="21">
      <c r="K71" s="145"/>
      <c r="L71" s="126"/>
      <c r="M71" s="126">
        <v>52001</v>
      </c>
      <c r="N71" s="148">
        <v>8672980559</v>
      </c>
      <c r="O71" s="148">
        <v>1124649713.4038036</v>
      </c>
      <c r="P71" s="148">
        <v>494801406.38299197</v>
      </c>
      <c r="Q71" s="125">
        <v>52001</v>
      </c>
      <c r="R71" s="129"/>
      <c r="S71" s="129"/>
    </row>
    <row r="72" spans="11:19" ht="21">
      <c r="K72" s="145"/>
      <c r="L72" s="126"/>
      <c r="M72" s="126">
        <v>66001</v>
      </c>
      <c r="N72" s="148">
        <v>8367475989</v>
      </c>
      <c r="O72" s="148">
        <v>1190154889.0878701</v>
      </c>
      <c r="P72" s="148">
        <v>539485008.55332</v>
      </c>
      <c r="Q72" s="125">
        <v>66001</v>
      </c>
      <c r="R72" s="129"/>
      <c r="S72" s="129"/>
    </row>
    <row r="73" spans="11:19" ht="21">
      <c r="K73" s="145"/>
      <c r="L73" s="126"/>
      <c r="M73" s="126">
        <v>68547</v>
      </c>
      <c r="N73" s="148">
        <v>3136146136</v>
      </c>
      <c r="O73" s="148">
        <v>450215404.2063435</v>
      </c>
      <c r="P73" s="148">
        <v>181838566.82485598</v>
      </c>
      <c r="Q73" s="125">
        <v>68547</v>
      </c>
      <c r="R73" s="129"/>
      <c r="S73" s="129"/>
    </row>
    <row r="74" spans="11:19" ht="21">
      <c r="K74" s="145"/>
      <c r="L74" s="126"/>
      <c r="M74" s="126">
        <v>41551</v>
      </c>
      <c r="N74" s="148">
        <v>2999895264</v>
      </c>
      <c r="O74" s="148">
        <v>425380537.4381045</v>
      </c>
      <c r="P74" s="148">
        <v>181921038.19971997</v>
      </c>
      <c r="Q74" s="125">
        <v>41551</v>
      </c>
      <c r="R74" s="129"/>
      <c r="S74" s="129"/>
    </row>
    <row r="75" spans="11:19" ht="21">
      <c r="K75" s="145"/>
      <c r="L75" s="126"/>
      <c r="M75" s="126">
        <v>19001</v>
      </c>
      <c r="N75" s="148">
        <v>4919190721.408402</v>
      </c>
      <c r="O75" s="148">
        <v>556452871.7705734</v>
      </c>
      <c r="P75" s="148">
        <v>245169072.821024</v>
      </c>
      <c r="Q75" s="125">
        <v>19001</v>
      </c>
      <c r="R75" s="129"/>
      <c r="S75" s="129"/>
    </row>
    <row r="76" spans="11:19" ht="21">
      <c r="K76" s="145"/>
      <c r="L76" s="126"/>
      <c r="M76" s="126">
        <v>86</v>
      </c>
      <c r="N76" s="148">
        <v>10200887396</v>
      </c>
      <c r="O76" s="148">
        <v>1476799731.7184415</v>
      </c>
      <c r="P76" s="148">
        <v>607847701.4371519</v>
      </c>
      <c r="Q76" s="125">
        <v>86</v>
      </c>
      <c r="R76" s="129">
        <f>+VLOOKUP(Q76,$T$11:$U$41,2,FALSE)</f>
        <v>77161703</v>
      </c>
      <c r="S76" s="129"/>
    </row>
    <row r="77" spans="11:19" ht="21">
      <c r="K77" s="145"/>
      <c r="L77" s="128"/>
      <c r="M77" s="126">
        <v>27001</v>
      </c>
      <c r="N77" s="148">
        <v>3278174953.84026</v>
      </c>
      <c r="O77" s="148">
        <v>709333473.131652</v>
      </c>
      <c r="P77" s="148">
        <v>289620277.028088</v>
      </c>
      <c r="Q77" s="125">
        <v>27001</v>
      </c>
      <c r="R77" s="129"/>
      <c r="S77" s="129"/>
    </row>
    <row r="78" spans="11:19" ht="21">
      <c r="K78" s="145"/>
      <c r="L78" s="126"/>
      <c r="M78" s="126">
        <v>63</v>
      </c>
      <c r="N78" s="148">
        <v>6053191292</v>
      </c>
      <c r="O78" s="148">
        <v>871775055.2551029</v>
      </c>
      <c r="P78" s="148">
        <v>351537624.029248</v>
      </c>
      <c r="Q78" s="125">
        <v>63</v>
      </c>
      <c r="R78" s="129">
        <f>+VLOOKUP(Q78,$T$11:$U$41,2,FALSE)</f>
        <v>152284189</v>
      </c>
      <c r="S78" s="129"/>
    </row>
    <row r="79" spans="11:19" ht="21">
      <c r="K79" s="145"/>
      <c r="L79" s="126"/>
      <c r="M79" s="126">
        <v>44001</v>
      </c>
      <c r="N79" s="163">
        <v>4832155074</v>
      </c>
      <c r="O79" s="148">
        <v>608613301.3775637</v>
      </c>
      <c r="P79" s="148">
        <v>225339498.06578398</v>
      </c>
      <c r="Q79" s="125">
        <v>44001</v>
      </c>
      <c r="R79" s="129"/>
      <c r="S79" s="129"/>
    </row>
    <row r="80" spans="11:19" ht="21">
      <c r="K80" s="145"/>
      <c r="L80" s="126"/>
      <c r="M80" s="126">
        <v>5615</v>
      </c>
      <c r="N80" s="148">
        <v>1919783144</v>
      </c>
      <c r="O80" s="148">
        <v>275150293.2563151</v>
      </c>
      <c r="P80" s="148">
        <v>110166532.810576</v>
      </c>
      <c r="Q80" s="125">
        <v>5615</v>
      </c>
      <c r="R80" s="129"/>
      <c r="S80" s="129"/>
    </row>
    <row r="81" spans="11:19" ht="21">
      <c r="K81" s="145"/>
      <c r="L81" s="126"/>
      <c r="M81" s="126">
        <v>66</v>
      </c>
      <c r="N81" s="148">
        <v>6721504199</v>
      </c>
      <c r="O81" s="148">
        <v>857181132.5605524</v>
      </c>
      <c r="P81" s="148">
        <v>383759205.856048</v>
      </c>
      <c r="Q81" s="125">
        <v>66</v>
      </c>
      <c r="R81" s="129">
        <f>+VLOOKUP(Q81,$T$11:$U$41,2,FALSE)</f>
        <v>471393682</v>
      </c>
      <c r="S81" s="129"/>
    </row>
    <row r="82" spans="11:19" ht="21">
      <c r="K82" s="145"/>
      <c r="L82" s="126"/>
      <c r="M82" s="126">
        <v>5631</v>
      </c>
      <c r="N82" s="148">
        <v>642465262</v>
      </c>
      <c r="O82" s="148">
        <v>101703237.16326709</v>
      </c>
      <c r="P82" s="148">
        <v>42393048.792544</v>
      </c>
      <c r="Q82" s="125">
        <v>5631</v>
      </c>
      <c r="R82" s="129"/>
      <c r="S82" s="129"/>
    </row>
    <row r="83" spans="11:19" ht="21">
      <c r="K83" s="145"/>
      <c r="L83" s="126"/>
      <c r="M83" s="126">
        <v>23660</v>
      </c>
      <c r="N83" s="148">
        <v>2661523514</v>
      </c>
      <c r="O83" s="148">
        <v>373331491.83085984</v>
      </c>
      <c r="P83" s="148">
        <v>165889516.63129598</v>
      </c>
      <c r="Q83" s="125">
        <v>23660</v>
      </c>
      <c r="R83" s="129"/>
      <c r="S83" s="129"/>
    </row>
    <row r="84" spans="11:19" ht="21">
      <c r="K84" s="145"/>
      <c r="L84" s="126"/>
      <c r="M84" s="126">
        <v>88</v>
      </c>
      <c r="N84" s="148">
        <v>1477373879</v>
      </c>
      <c r="O84" s="148">
        <v>153769151.57492292</v>
      </c>
      <c r="P84" s="148">
        <v>67646347.32687202</v>
      </c>
      <c r="Q84" s="125">
        <v>88</v>
      </c>
      <c r="R84" s="129">
        <f>+VLOOKUP(Q84,$T$11:$U$41,2,FALSE)</f>
        <v>116115922</v>
      </c>
      <c r="S84" s="129"/>
    </row>
    <row r="85" spans="11:19" ht="21">
      <c r="K85" s="145"/>
      <c r="L85" s="126"/>
      <c r="M85" s="126">
        <v>47001</v>
      </c>
      <c r="N85" s="148">
        <v>9370169978</v>
      </c>
      <c r="O85" s="148">
        <v>1128262270.7577026</v>
      </c>
      <c r="P85" s="148">
        <v>495731366.0452479</v>
      </c>
      <c r="Q85" s="125">
        <v>47001</v>
      </c>
      <c r="R85" s="129"/>
      <c r="S85" s="129"/>
    </row>
    <row r="86" spans="11:19" ht="21">
      <c r="K86" s="145"/>
      <c r="L86" s="144"/>
      <c r="M86" s="126">
        <v>68</v>
      </c>
      <c r="N86" s="148">
        <v>21738792673</v>
      </c>
      <c r="O86" s="148">
        <v>3162729345.9208665</v>
      </c>
      <c r="P86" s="148">
        <v>1229174003.3901057</v>
      </c>
      <c r="Q86" s="125">
        <v>68</v>
      </c>
      <c r="R86" s="129">
        <f>+VLOOKUP(Q86,$T$11:$U$41,2,FALSE)</f>
        <v>1323690225</v>
      </c>
      <c r="S86" s="129"/>
    </row>
    <row r="87" spans="11:19" ht="21">
      <c r="K87" s="145"/>
      <c r="L87" s="126"/>
      <c r="M87" s="126">
        <v>70001</v>
      </c>
      <c r="N87" s="148">
        <v>6699411145</v>
      </c>
      <c r="O87" s="148">
        <v>772580500.7815166</v>
      </c>
      <c r="P87" s="148">
        <v>333577278.808864</v>
      </c>
      <c r="Q87" s="125">
        <v>70001</v>
      </c>
      <c r="R87" s="129"/>
      <c r="S87" s="129"/>
    </row>
    <row r="88" spans="11:19" ht="21">
      <c r="K88" s="145"/>
      <c r="L88" s="126"/>
      <c r="M88" s="126">
        <v>25754</v>
      </c>
      <c r="N88" s="148">
        <v>8817969012</v>
      </c>
      <c r="O88" s="148">
        <v>645733757.0531956</v>
      </c>
      <c r="P88" s="148">
        <v>288860746.82609594</v>
      </c>
      <c r="Q88" s="125">
        <v>25754</v>
      </c>
      <c r="R88" s="129"/>
      <c r="S88" s="129"/>
    </row>
    <row r="89" spans="11:19" ht="21">
      <c r="K89" s="145"/>
      <c r="L89" s="126"/>
      <c r="M89" s="126">
        <v>15759</v>
      </c>
      <c r="N89" s="148">
        <v>2410521255</v>
      </c>
      <c r="O89" s="148">
        <v>318300079.9226769</v>
      </c>
      <c r="P89" s="148">
        <v>144982056.95396</v>
      </c>
      <c r="Q89" s="125">
        <v>15759</v>
      </c>
      <c r="R89" s="129"/>
      <c r="S89" s="129"/>
    </row>
    <row r="90" spans="11:19" ht="21">
      <c r="K90" s="145"/>
      <c r="L90" s="126"/>
      <c r="M90" s="126">
        <v>8758</v>
      </c>
      <c r="N90" s="148">
        <v>7705418972.000001</v>
      </c>
      <c r="O90" s="148">
        <v>667761137.7158325</v>
      </c>
      <c r="P90" s="148">
        <v>265896788.80467996</v>
      </c>
      <c r="Q90" s="125">
        <v>8758</v>
      </c>
      <c r="R90" s="129"/>
      <c r="S90" s="129"/>
    </row>
    <row r="91" spans="11:19" ht="21">
      <c r="K91" s="145"/>
      <c r="L91" s="126"/>
      <c r="M91" s="126">
        <v>70</v>
      </c>
      <c r="N91" s="148">
        <v>19017458252</v>
      </c>
      <c r="O91" s="148">
        <v>2566902953.07539</v>
      </c>
      <c r="P91" s="148">
        <v>1106616355.8498719</v>
      </c>
      <c r="Q91" s="125">
        <v>70</v>
      </c>
      <c r="R91" s="129">
        <f>+VLOOKUP(Q91,$T$11:$U$41,2,FALSE)</f>
        <v>222845134</v>
      </c>
      <c r="S91" s="129"/>
    </row>
    <row r="92" spans="11:19" ht="21">
      <c r="K92" s="145"/>
      <c r="L92" s="126"/>
      <c r="M92" s="126">
        <v>73</v>
      </c>
      <c r="N92" s="148">
        <v>21711967922</v>
      </c>
      <c r="O92" s="148">
        <v>3154139209.471846</v>
      </c>
      <c r="P92" s="148">
        <v>1270658922.4840958</v>
      </c>
      <c r="Q92" s="125">
        <v>73</v>
      </c>
      <c r="R92" s="129">
        <f>+VLOOKUP(Q92,$T$11:$U$41,2,FALSE)</f>
        <v>2109430780</v>
      </c>
      <c r="S92" s="129"/>
    </row>
    <row r="93" spans="11:19" ht="21">
      <c r="K93" s="145"/>
      <c r="L93" s="126"/>
      <c r="M93" s="126">
        <v>76834</v>
      </c>
      <c r="N93" s="148">
        <v>3330071104.040928</v>
      </c>
      <c r="O93" s="148">
        <v>428004990.6678722</v>
      </c>
      <c r="P93" s="148">
        <v>190776672.2912</v>
      </c>
      <c r="Q93" s="125">
        <v>76834</v>
      </c>
      <c r="R93" s="129"/>
      <c r="S93" s="129"/>
    </row>
    <row r="94" spans="11:19" ht="21">
      <c r="K94" s="145"/>
      <c r="L94" s="126"/>
      <c r="M94" s="126">
        <v>52835</v>
      </c>
      <c r="N94" s="148">
        <v>6417494211</v>
      </c>
      <c r="O94" s="148">
        <v>636246607.8398428</v>
      </c>
      <c r="P94" s="148">
        <v>268347440.01344794</v>
      </c>
      <c r="Q94" s="125">
        <v>52835</v>
      </c>
      <c r="R94" s="129"/>
      <c r="S94" s="129"/>
    </row>
    <row r="95" spans="11:19" ht="21">
      <c r="K95" s="145"/>
      <c r="L95" s="126"/>
      <c r="M95" s="126">
        <v>15001</v>
      </c>
      <c r="N95" s="148">
        <v>3429018979</v>
      </c>
      <c r="O95" s="148">
        <v>416875268.30432045</v>
      </c>
      <c r="P95" s="148">
        <v>174251665.00388798</v>
      </c>
      <c r="Q95" s="125">
        <v>15001</v>
      </c>
      <c r="R95" s="129"/>
      <c r="S95" s="129"/>
    </row>
    <row r="96" spans="11:19" ht="21">
      <c r="K96" s="145"/>
      <c r="L96" s="126"/>
      <c r="M96" s="126">
        <v>5837</v>
      </c>
      <c r="N96" s="148">
        <v>4220649511</v>
      </c>
      <c r="O96" s="148">
        <v>519701873.7251465</v>
      </c>
      <c r="P96" s="148">
        <v>220203168.28723997</v>
      </c>
      <c r="Q96" s="125">
        <v>5837</v>
      </c>
      <c r="R96" s="129"/>
      <c r="S96" s="129"/>
    </row>
    <row r="97" spans="11:19" ht="21">
      <c r="K97" s="145"/>
      <c r="L97" s="126"/>
      <c r="M97" s="126">
        <v>44847</v>
      </c>
      <c r="N97" s="148">
        <v>3108591872</v>
      </c>
      <c r="O97" s="148">
        <v>134730325.7897207</v>
      </c>
      <c r="P97" s="148">
        <v>58058851.43948801</v>
      </c>
      <c r="Q97" s="125">
        <v>44847</v>
      </c>
      <c r="R97" s="129"/>
      <c r="S97" s="129"/>
    </row>
    <row r="98" spans="11:19" ht="21">
      <c r="K98" s="145"/>
      <c r="L98" s="126"/>
      <c r="M98" s="126">
        <v>76</v>
      </c>
      <c r="N98" s="148">
        <v>21392433772</v>
      </c>
      <c r="O98" s="148">
        <v>2740902234.34711</v>
      </c>
      <c r="P98" s="148">
        <v>1117766924.9267201</v>
      </c>
      <c r="Q98" s="125">
        <v>76</v>
      </c>
      <c r="R98" s="129">
        <f>+VLOOKUP(Q98,$T$11:$U$41,2,FALSE)</f>
        <v>3199677417</v>
      </c>
      <c r="S98" s="129"/>
    </row>
    <row r="99" spans="11:19" ht="21">
      <c r="K99" s="145"/>
      <c r="L99" s="126"/>
      <c r="M99" s="126">
        <v>20001</v>
      </c>
      <c r="N99" s="148">
        <v>8869503854</v>
      </c>
      <c r="O99" s="148">
        <v>1029076509.6231697</v>
      </c>
      <c r="P99" s="148">
        <v>457373616.705888</v>
      </c>
      <c r="Q99" s="125">
        <v>20001</v>
      </c>
      <c r="R99" s="129"/>
      <c r="S99" s="129"/>
    </row>
    <row r="100" spans="11:19" ht="21">
      <c r="K100" s="145"/>
      <c r="L100" s="126"/>
      <c r="M100" s="126">
        <v>97</v>
      </c>
      <c r="N100" s="148">
        <v>2023035770.0000002</v>
      </c>
      <c r="O100" s="148">
        <v>121932372.98731847</v>
      </c>
      <c r="P100" s="148">
        <v>49734854.288368</v>
      </c>
      <c r="Q100" s="125">
        <v>97</v>
      </c>
      <c r="R100" s="129">
        <f>+VLOOKUP(Q100,$T$11:$U$41,2,FALSE)</f>
        <v>6354814</v>
      </c>
      <c r="S100" s="129"/>
    </row>
    <row r="101" spans="11:19" ht="21">
      <c r="K101" s="145"/>
      <c r="L101" s="126"/>
      <c r="M101" s="126">
        <v>99</v>
      </c>
      <c r="N101" s="148">
        <v>3106415810</v>
      </c>
      <c r="O101" s="148">
        <v>191482696.67204842</v>
      </c>
      <c r="P101" s="148">
        <v>76657776.829864</v>
      </c>
      <c r="Q101" s="125">
        <v>99</v>
      </c>
      <c r="R101" s="129">
        <f>+VLOOKUP(Q101,$T$11:$U$41,2,FALSE)</f>
        <v>19477981</v>
      </c>
      <c r="S101" s="129"/>
    </row>
    <row r="102" spans="11:19" ht="21">
      <c r="K102" s="145"/>
      <c r="L102" s="144"/>
      <c r="M102" s="126">
        <v>50001</v>
      </c>
      <c r="N102" s="148">
        <v>8293479486</v>
      </c>
      <c r="O102" s="148">
        <v>1137352388.7242982</v>
      </c>
      <c r="P102" s="148">
        <v>506068419.382728</v>
      </c>
      <c r="Q102" s="125">
        <v>50001</v>
      </c>
      <c r="R102" s="129"/>
      <c r="S102" s="129"/>
    </row>
    <row r="103" spans="11:19" ht="21">
      <c r="K103" s="145"/>
      <c r="L103" s="126"/>
      <c r="M103" s="126">
        <v>85001</v>
      </c>
      <c r="N103" s="148">
        <v>3287227493.0527806</v>
      </c>
      <c r="O103" s="148">
        <v>559214194.0444113</v>
      </c>
      <c r="P103" s="148">
        <v>230525198.902808</v>
      </c>
      <c r="Q103" s="125">
        <v>85001</v>
      </c>
      <c r="R103" s="129"/>
      <c r="S103" s="129"/>
    </row>
    <row r="104" spans="11:19" ht="21">
      <c r="K104" s="145"/>
      <c r="L104" s="126"/>
      <c r="M104" s="126">
        <v>25899</v>
      </c>
      <c r="N104" s="148">
        <v>1764336379</v>
      </c>
      <c r="O104" s="148">
        <v>259417596.63356096</v>
      </c>
      <c r="P104" s="148">
        <v>107171363.3206</v>
      </c>
      <c r="Q104" s="125">
        <v>25899</v>
      </c>
      <c r="R104" s="129"/>
      <c r="S104" s="129"/>
    </row>
    <row r="105" spans="14:18" ht="18">
      <c r="N105" s="139">
        <f>SUM(N11:N104)</f>
        <v>930702515010.7244</v>
      </c>
      <c r="O105" s="139">
        <f>SUM(O11:O104)</f>
        <v>123272960586.15373</v>
      </c>
      <c r="P105" s="139">
        <f>SUM(P11:P104)</f>
        <v>50707131393.53364</v>
      </c>
      <c r="R105" s="139">
        <f>SUM(R11:R104)</f>
        <v>25174965359</v>
      </c>
    </row>
  </sheetData>
  <sheetProtection/>
  <autoFilter ref="A10:U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18" activePane="bottomLeft" state="frozen"/>
      <selection pane="topLeft" activeCell="A1" sqref="A1"/>
      <selection pane="bottomLeft" activeCell="H40" sqref="H40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181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17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174"/>
      <c r="I2" s="24"/>
    </row>
    <row r="3" spans="2:9" ht="15.75">
      <c r="B3" s="3"/>
      <c r="C3" s="112"/>
      <c r="D3" s="112"/>
      <c r="E3" s="112"/>
      <c r="F3" s="112"/>
      <c r="G3" s="24"/>
      <c r="H3" s="174"/>
      <c r="I3" s="24"/>
    </row>
    <row r="4" spans="1:10" ht="15.75">
      <c r="A4" s="213" t="s">
        <v>64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5.75">
      <c r="A5" s="214" t="s">
        <v>1106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9" ht="16.5" thickBot="1">
      <c r="A6" s="12"/>
      <c r="B6" s="11"/>
      <c r="C6" s="98"/>
      <c r="D6" s="98"/>
      <c r="E6" s="98"/>
      <c r="F6" s="98"/>
      <c r="G6" s="25"/>
      <c r="H6" s="175"/>
      <c r="I6" s="25"/>
    </row>
    <row r="7" spans="1:11" ht="16.5" customHeight="1">
      <c r="A7" s="205" t="s">
        <v>0</v>
      </c>
      <c r="B7" s="208" t="s">
        <v>81</v>
      </c>
      <c r="C7" s="212" t="s">
        <v>61</v>
      </c>
      <c r="D7" s="212"/>
      <c r="E7" s="212"/>
      <c r="F7" s="212"/>
      <c r="G7" s="199" t="s">
        <v>1095</v>
      </c>
      <c r="H7" s="220" t="s">
        <v>1101</v>
      </c>
      <c r="I7" s="223" t="s">
        <v>1102</v>
      </c>
      <c r="J7" s="215" t="s">
        <v>2</v>
      </c>
      <c r="K7" s="182" t="s">
        <v>1103</v>
      </c>
    </row>
    <row r="8" spans="1:11" ht="27.75" customHeight="1" thickBot="1">
      <c r="A8" s="206"/>
      <c r="B8" s="209"/>
      <c r="C8" s="113" t="s">
        <v>66</v>
      </c>
      <c r="D8" s="210" t="s">
        <v>96</v>
      </c>
      <c r="E8" s="211"/>
      <c r="F8" s="218" t="s">
        <v>67</v>
      </c>
      <c r="G8" s="200"/>
      <c r="H8" s="221"/>
      <c r="I8" s="224"/>
      <c r="J8" s="216"/>
      <c r="K8" s="183"/>
    </row>
    <row r="9" spans="1:21" ht="37.5" customHeight="1" thickBot="1">
      <c r="A9" s="207"/>
      <c r="B9" s="192"/>
      <c r="C9" s="114" t="s">
        <v>62</v>
      </c>
      <c r="D9" s="115" t="s">
        <v>88</v>
      </c>
      <c r="E9" s="115" t="s">
        <v>87</v>
      </c>
      <c r="F9" s="219"/>
      <c r="G9" s="201"/>
      <c r="H9" s="222"/>
      <c r="I9" s="225"/>
      <c r="J9" s="217"/>
      <c r="K9" s="184"/>
      <c r="N9" s="123" t="s">
        <v>1096</v>
      </c>
      <c r="O9" s="124" t="s">
        <v>1097</v>
      </c>
      <c r="P9" s="124" t="s">
        <v>88</v>
      </c>
      <c r="Q9" s="124" t="s">
        <v>87</v>
      </c>
      <c r="R9" s="123" t="s">
        <v>1096</v>
      </c>
      <c r="S9" s="124" t="s">
        <v>1098</v>
      </c>
      <c r="T9" s="124" t="s">
        <v>1100</v>
      </c>
      <c r="U9" s="124" t="s">
        <v>1099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176"/>
      <c r="I10" s="55"/>
      <c r="J10" s="49" t="s">
        <v>1089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86921285983</v>
      </c>
      <c r="D11" s="79">
        <f>+VLOOKUP(A11,$N$11:$Q$104,3,FALSE)</f>
        <v>12348874764.539722</v>
      </c>
      <c r="E11" s="79">
        <f>+VLOOKUP(A11,$N$11:$Q$104,4,FALSE)</f>
        <v>4619160424.979548</v>
      </c>
      <c r="F11" s="73">
        <f>+E11+D11+C11</f>
        <v>103889321172.51927</v>
      </c>
      <c r="G11" s="141"/>
      <c r="H11" s="177"/>
      <c r="I11" s="79">
        <f>+VLOOKUP(A11,$R$11:$U$104,4,FALSE)</f>
        <v>2628025442</v>
      </c>
      <c r="J11" s="79">
        <f>+S20</f>
        <v>3328286095</v>
      </c>
      <c r="K11" s="79">
        <f>+F11+H11+I11+J11+G11</f>
        <v>109845632709.51927</v>
      </c>
      <c r="N11" s="126">
        <v>91</v>
      </c>
      <c r="O11" s="129">
        <f>+Dptos!N11</f>
        <v>3723146016</v>
      </c>
      <c r="P11" s="129">
        <f>+Dptos!O11</f>
        <v>247567886.43457037</v>
      </c>
      <c r="Q11" s="129">
        <f>+Dptos!P11</f>
        <v>111628113.25749597</v>
      </c>
      <c r="R11" s="125">
        <v>91</v>
      </c>
      <c r="S11" s="129">
        <f>+Dptos!R11</f>
        <v>0</v>
      </c>
      <c r="T11" s="129"/>
      <c r="U11" s="125">
        <v>0</v>
      </c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18164008137</v>
      </c>
      <c r="D12" s="79">
        <f aca="true" t="shared" si="1" ref="D12:D72">+VLOOKUP(A12,$N$11:$Q$104,3,FALSE)</f>
        <v>2698762166.0506377</v>
      </c>
      <c r="E12" s="79">
        <f aca="true" t="shared" si="2" ref="E12:E72">+VLOOKUP(A12,$N$11:$Q$104,4,FALSE)</f>
        <v>1180687269.680368</v>
      </c>
      <c r="F12" s="73">
        <f aca="true" t="shared" si="3" ref="F12:F72">+E12+D12+C12</f>
        <v>22043457572.731007</v>
      </c>
      <c r="G12" s="141"/>
      <c r="H12" s="178"/>
      <c r="I12" s="79">
        <f aca="true" t="shared" si="4" ref="I12:I72">+VLOOKUP(A12,$R$11:$U$104,4,FALSE)</f>
        <v>816579713</v>
      </c>
      <c r="J12" s="79">
        <v>0</v>
      </c>
      <c r="K12" s="79">
        <f aca="true" t="shared" si="5" ref="K12:K72">+F12+H12+I12+J12+G12</f>
        <v>22860037285.731007</v>
      </c>
      <c r="N12" s="126">
        <v>5</v>
      </c>
      <c r="O12" s="129">
        <f>+Dptos!N12</f>
        <v>58830840270</v>
      </c>
      <c r="P12" s="129">
        <f>+Dptos!O12</f>
        <v>6915811986.613034</v>
      </c>
      <c r="Q12" s="129">
        <f>+Dptos!P12</f>
        <v>2861687804.4375124</v>
      </c>
      <c r="R12" s="125">
        <v>5</v>
      </c>
      <c r="S12" s="129">
        <f>+Dptos!R12</f>
        <v>2325877206</v>
      </c>
      <c r="T12" s="129"/>
      <c r="U12" s="125">
        <v>0</v>
      </c>
    </row>
    <row r="13" spans="1:21" s="44" customFormat="1" ht="21">
      <c r="A13" s="77">
        <v>13001</v>
      </c>
      <c r="B13" s="74" t="s">
        <v>91</v>
      </c>
      <c r="C13" s="79">
        <f t="shared" si="0"/>
        <v>17517176686</v>
      </c>
      <c r="D13" s="79">
        <f t="shared" si="1"/>
        <v>2055019307.5562043</v>
      </c>
      <c r="E13" s="79">
        <f t="shared" si="2"/>
        <v>828197673.56732</v>
      </c>
      <c r="F13" s="73">
        <f t="shared" si="3"/>
        <v>20400393667.123524</v>
      </c>
      <c r="G13" s="141"/>
      <c r="H13" s="177"/>
      <c r="I13" s="79">
        <f t="shared" si="4"/>
        <v>724557276</v>
      </c>
      <c r="J13" s="79">
        <v>0</v>
      </c>
      <c r="K13" s="79">
        <f t="shared" si="5"/>
        <v>21124950943.123524</v>
      </c>
      <c r="N13" s="126">
        <v>5045</v>
      </c>
      <c r="O13" s="129">
        <f>+Dptos!N13</f>
        <v>3430907752</v>
      </c>
      <c r="P13" s="129">
        <f>+Dptos!O13</f>
        <v>316935000.00015795</v>
      </c>
      <c r="Q13" s="129">
        <f>+Dptos!P13</f>
        <v>126916962.68250398</v>
      </c>
      <c r="R13" s="125">
        <v>5045</v>
      </c>
      <c r="S13" s="129">
        <f>+Dptos!R13</f>
        <v>0</v>
      </c>
      <c r="T13" s="129"/>
      <c r="U13" s="125">
        <v>128844035</v>
      </c>
    </row>
    <row r="14" spans="1:21" s="44" customFormat="1" ht="21">
      <c r="A14" s="77">
        <v>47001</v>
      </c>
      <c r="B14" s="74" t="s">
        <v>92</v>
      </c>
      <c r="C14" s="79">
        <f t="shared" si="0"/>
        <v>9370169978</v>
      </c>
      <c r="D14" s="79">
        <f t="shared" si="1"/>
        <v>1128262270.7577026</v>
      </c>
      <c r="E14" s="79">
        <f t="shared" si="2"/>
        <v>495731366.0452479</v>
      </c>
      <c r="F14" s="73">
        <f t="shared" si="3"/>
        <v>10994163614.80295</v>
      </c>
      <c r="G14" s="141"/>
      <c r="H14" s="177">
        <v>331019788</v>
      </c>
      <c r="I14" s="79">
        <f t="shared" si="4"/>
        <v>452942831</v>
      </c>
      <c r="J14" s="79">
        <v>0</v>
      </c>
      <c r="K14" s="79">
        <f t="shared" si="5"/>
        <v>11778126233.80295</v>
      </c>
      <c r="N14" s="126">
        <v>81</v>
      </c>
      <c r="O14" s="129">
        <f>+Dptos!N14</f>
        <v>7083517130</v>
      </c>
      <c r="P14" s="129">
        <f>+Dptos!O14</f>
        <v>1028290356.6032751</v>
      </c>
      <c r="Q14" s="129">
        <f>+Dptos!P14</f>
        <v>419801434.257112</v>
      </c>
      <c r="R14" s="125">
        <v>81</v>
      </c>
      <c r="S14" s="129">
        <f>+Dptos!R14</f>
        <v>32199210</v>
      </c>
      <c r="T14" s="129"/>
      <c r="U14" s="125">
        <v>0</v>
      </c>
    </row>
    <row r="15" spans="1:21" s="44" customFormat="1" ht="21">
      <c r="A15" s="77">
        <v>63001</v>
      </c>
      <c r="B15" s="74" t="s">
        <v>42</v>
      </c>
      <c r="C15" s="79">
        <f t="shared" si="0"/>
        <v>5311985903.508188</v>
      </c>
      <c r="D15" s="79">
        <f t="shared" si="1"/>
        <v>750285949.3761723</v>
      </c>
      <c r="E15" s="79">
        <f t="shared" si="2"/>
        <v>284446801.11564004</v>
      </c>
      <c r="F15" s="73">
        <f t="shared" si="3"/>
        <v>6346718654.000001</v>
      </c>
      <c r="G15" s="142"/>
      <c r="H15" s="177">
        <v>582582671</v>
      </c>
      <c r="I15" s="79">
        <f t="shared" si="4"/>
        <v>215514207</v>
      </c>
      <c r="J15" s="79">
        <v>0</v>
      </c>
      <c r="K15" s="79">
        <f t="shared" si="5"/>
        <v>7144815532.000001</v>
      </c>
      <c r="N15" s="126">
        <v>63001</v>
      </c>
      <c r="O15" s="129">
        <f>+Dptos!N15</f>
        <v>5311985903.508188</v>
      </c>
      <c r="P15" s="129">
        <f>+Dptos!O15</f>
        <v>750285949.3761723</v>
      </c>
      <c r="Q15" s="129">
        <f>+Dptos!P15</f>
        <v>284446801.11564004</v>
      </c>
      <c r="R15" s="125">
        <v>63001</v>
      </c>
      <c r="S15" s="129">
        <f>+Dptos!R15</f>
        <v>0</v>
      </c>
      <c r="T15" s="129"/>
      <c r="U15" s="125">
        <v>215514207</v>
      </c>
    </row>
    <row r="16" spans="1:21" s="44" customFormat="1" ht="21">
      <c r="A16" s="77">
        <v>68081</v>
      </c>
      <c r="B16" s="74" t="s">
        <v>89</v>
      </c>
      <c r="C16" s="79">
        <f t="shared" si="0"/>
        <v>4207610627.0000005</v>
      </c>
      <c r="D16" s="79">
        <f t="shared" si="1"/>
        <v>639750032.09051</v>
      </c>
      <c r="E16" s="79">
        <f t="shared" si="2"/>
        <v>258973307.87350398</v>
      </c>
      <c r="F16" s="73">
        <f t="shared" si="3"/>
        <v>5106333966.964014</v>
      </c>
      <c r="G16" s="141"/>
      <c r="H16" s="177"/>
      <c r="I16" s="79">
        <f t="shared" si="4"/>
        <v>192134756</v>
      </c>
      <c r="J16" s="79">
        <v>0</v>
      </c>
      <c r="K16" s="79">
        <f t="shared" si="5"/>
        <v>5298468722.964014</v>
      </c>
      <c r="N16" s="126">
        <v>8</v>
      </c>
      <c r="O16" s="129">
        <f>+Dptos!N16</f>
        <v>11295764500</v>
      </c>
      <c r="P16" s="129">
        <f>+Dptos!O16</f>
        <v>1580765431.0895479</v>
      </c>
      <c r="Q16" s="129">
        <f>+Dptos!P16</f>
        <v>687785102.168968</v>
      </c>
      <c r="R16" s="125">
        <v>8</v>
      </c>
      <c r="S16" s="129">
        <f>+Dptos!R16</f>
        <v>888481627</v>
      </c>
      <c r="T16" s="129"/>
      <c r="U16" s="125">
        <v>0</v>
      </c>
    </row>
    <row r="17" spans="1:21" s="44" customFormat="1" ht="21">
      <c r="A17" s="77">
        <v>5088</v>
      </c>
      <c r="B17" s="152" t="s">
        <v>26</v>
      </c>
      <c r="C17" s="79">
        <f t="shared" si="0"/>
        <v>6455601893.882517</v>
      </c>
      <c r="D17" s="79">
        <f t="shared" si="1"/>
        <v>824821909.2990673</v>
      </c>
      <c r="E17" s="79">
        <f t="shared" si="2"/>
        <v>287157779.818416</v>
      </c>
      <c r="F17" s="73">
        <f t="shared" si="3"/>
        <v>7567581583</v>
      </c>
      <c r="G17" s="141"/>
      <c r="H17" s="178">
        <v>823875292</v>
      </c>
      <c r="I17" s="79">
        <f t="shared" si="4"/>
        <v>208977533</v>
      </c>
      <c r="J17" s="79">
        <v>0</v>
      </c>
      <c r="K17" s="79">
        <f t="shared" si="5"/>
        <v>8600434408</v>
      </c>
      <c r="N17" s="126">
        <v>68081</v>
      </c>
      <c r="O17" s="129">
        <f>+Dptos!N17</f>
        <v>4207610627.0000005</v>
      </c>
      <c r="P17" s="129">
        <f>+Dptos!O17</f>
        <v>639750032.09051</v>
      </c>
      <c r="Q17" s="129">
        <f>+Dptos!P17</f>
        <v>258973307.87350398</v>
      </c>
      <c r="R17" s="125">
        <v>68081</v>
      </c>
      <c r="S17" s="129">
        <f>+Dptos!R17</f>
        <v>0</v>
      </c>
      <c r="T17" s="129"/>
      <c r="U17" s="125">
        <v>192134756</v>
      </c>
    </row>
    <row r="18" spans="1:21" s="44" customFormat="1" ht="21">
      <c r="A18" s="77">
        <v>68001</v>
      </c>
      <c r="B18" s="76" t="s">
        <v>45</v>
      </c>
      <c r="C18" s="79">
        <f t="shared" si="0"/>
        <v>8628611304</v>
      </c>
      <c r="D18" s="79">
        <f t="shared" si="1"/>
        <v>1264281059.7485347</v>
      </c>
      <c r="E18" s="79">
        <f t="shared" si="2"/>
        <v>493040284.7237519</v>
      </c>
      <c r="F18" s="73">
        <f t="shared" si="3"/>
        <v>10385932648.472286</v>
      </c>
      <c r="G18" s="141"/>
      <c r="H18" s="178">
        <v>220620580</v>
      </c>
      <c r="I18" s="79">
        <f t="shared" si="4"/>
        <v>340016507</v>
      </c>
      <c r="J18" s="79">
        <v>0</v>
      </c>
      <c r="K18" s="79">
        <f t="shared" si="5"/>
        <v>10946569735.472286</v>
      </c>
      <c r="N18" s="126">
        <v>8001</v>
      </c>
      <c r="O18" s="129">
        <f>+Dptos!N18</f>
        <v>18164008137</v>
      </c>
      <c r="P18" s="129">
        <f>+Dptos!O18</f>
        <v>2698762166.0506377</v>
      </c>
      <c r="Q18" s="129">
        <f>+Dptos!P18</f>
        <v>1180687269.680368</v>
      </c>
      <c r="R18" s="125">
        <v>8001</v>
      </c>
      <c r="S18" s="129">
        <f>+Dptos!R18</f>
        <v>0</v>
      </c>
      <c r="T18" s="129"/>
      <c r="U18" s="125">
        <v>816579713</v>
      </c>
    </row>
    <row r="19" spans="1:21" s="44" customFormat="1" ht="21">
      <c r="A19" s="77">
        <v>76109</v>
      </c>
      <c r="B19" s="74" t="s">
        <v>49</v>
      </c>
      <c r="C19" s="79">
        <f t="shared" si="0"/>
        <v>7613647566.000001</v>
      </c>
      <c r="D19" s="79">
        <f t="shared" si="1"/>
        <v>794149517.8893367</v>
      </c>
      <c r="E19" s="79">
        <f t="shared" si="2"/>
        <v>327506230.7436641</v>
      </c>
      <c r="F19" s="73">
        <f t="shared" si="3"/>
        <v>8735303314.633001</v>
      </c>
      <c r="G19" s="141"/>
      <c r="H19" s="177"/>
      <c r="I19" s="79">
        <f t="shared" si="4"/>
        <v>335626008</v>
      </c>
      <c r="J19" s="79">
        <v>0</v>
      </c>
      <c r="K19" s="79">
        <f t="shared" si="5"/>
        <v>9070929322.633001</v>
      </c>
      <c r="N19" s="126">
        <v>5088</v>
      </c>
      <c r="O19" s="129">
        <f>+Dptos!N19</f>
        <v>6455601893.882517</v>
      </c>
      <c r="P19" s="129">
        <f>+Dptos!O19</f>
        <v>824821909.2990673</v>
      </c>
      <c r="Q19" s="129">
        <f>+Dptos!P19</f>
        <v>287157779.818416</v>
      </c>
      <c r="R19" s="125">
        <v>5088</v>
      </c>
      <c r="S19" s="129">
        <f>+Dptos!R19</f>
        <v>0</v>
      </c>
      <c r="T19" s="129"/>
      <c r="U19" s="125">
        <v>208977533</v>
      </c>
    </row>
    <row r="20" spans="1:21" s="44" customFormat="1" ht="21">
      <c r="A20" s="77">
        <v>76111</v>
      </c>
      <c r="B20" s="74" t="s">
        <v>50</v>
      </c>
      <c r="C20" s="79">
        <f t="shared" si="0"/>
        <v>2210427055</v>
      </c>
      <c r="D20" s="79">
        <f t="shared" si="1"/>
        <v>287882853.59525627</v>
      </c>
      <c r="E20" s="79">
        <f t="shared" si="2"/>
        <v>115466828.65739998</v>
      </c>
      <c r="F20" s="73">
        <f t="shared" si="3"/>
        <v>2613776737.252656</v>
      </c>
      <c r="G20" s="141"/>
      <c r="H20" s="177">
        <v>293487546</v>
      </c>
      <c r="I20" s="79">
        <f t="shared" si="4"/>
        <v>79922881</v>
      </c>
      <c r="J20" s="79">
        <v>0</v>
      </c>
      <c r="K20" s="79">
        <f t="shared" si="5"/>
        <v>2987187164.252656</v>
      </c>
      <c r="N20" s="126">
        <v>11001</v>
      </c>
      <c r="O20" s="129">
        <f>+Dptos!N20</f>
        <v>86921285983</v>
      </c>
      <c r="P20" s="129">
        <f>+Dptos!O20</f>
        <v>12348874764.539722</v>
      </c>
      <c r="Q20" s="129">
        <f>+Dptos!P20</f>
        <v>4619160424.979548</v>
      </c>
      <c r="R20" s="125">
        <v>11001</v>
      </c>
      <c r="S20" s="129">
        <f>+Dptos!R20</f>
        <v>3328286095</v>
      </c>
      <c r="T20" s="129"/>
      <c r="U20" s="125">
        <v>2628025442</v>
      </c>
    </row>
    <row r="21" spans="1:21" s="44" customFormat="1" ht="21">
      <c r="A21" s="77">
        <v>76001</v>
      </c>
      <c r="B21" s="74" t="s">
        <v>78</v>
      </c>
      <c r="C21" s="79">
        <f t="shared" si="0"/>
        <v>27627825265.559288</v>
      </c>
      <c r="D21" s="79">
        <f t="shared" si="1"/>
        <v>3378063351.789567</v>
      </c>
      <c r="E21" s="79">
        <f t="shared" si="2"/>
        <v>1175162340.651144</v>
      </c>
      <c r="F21" s="73">
        <f t="shared" si="3"/>
        <v>32181050958</v>
      </c>
      <c r="G21" s="142"/>
      <c r="H21" s="177"/>
      <c r="I21" s="79">
        <f t="shared" si="4"/>
        <v>774797639</v>
      </c>
      <c r="J21" s="79">
        <v>0</v>
      </c>
      <c r="K21" s="79">
        <f t="shared" si="5"/>
        <v>32955848597</v>
      </c>
      <c r="N21" s="126">
        <v>13</v>
      </c>
      <c r="O21" s="129">
        <f>+Dptos!N21</f>
        <v>24546024283</v>
      </c>
      <c r="P21" s="129">
        <f>+Dptos!O21</f>
        <v>3421182708.2579947</v>
      </c>
      <c r="Q21" s="129">
        <f>+Dptos!P21</f>
        <v>1411677056.822464</v>
      </c>
      <c r="R21" s="125">
        <v>13</v>
      </c>
      <c r="S21" s="129">
        <f>+Dptos!R21</f>
        <v>802854051</v>
      </c>
      <c r="T21" s="129"/>
      <c r="U21" s="125">
        <v>0</v>
      </c>
    </row>
    <row r="22" spans="1:21" s="44" customFormat="1" ht="21">
      <c r="A22" s="77">
        <v>76147</v>
      </c>
      <c r="B22" s="74" t="s">
        <v>51</v>
      </c>
      <c r="C22" s="79">
        <f t="shared" si="0"/>
        <v>2201008701</v>
      </c>
      <c r="D22" s="79">
        <f t="shared" si="1"/>
        <v>293683329.45339775</v>
      </c>
      <c r="E22" s="79">
        <f t="shared" si="2"/>
        <v>133011971.075192</v>
      </c>
      <c r="F22" s="73">
        <f t="shared" si="3"/>
        <v>2627704001.5285897</v>
      </c>
      <c r="G22" s="141"/>
      <c r="H22" s="177"/>
      <c r="I22" s="79">
        <f t="shared" si="4"/>
        <v>93583080</v>
      </c>
      <c r="J22" s="79">
        <v>0</v>
      </c>
      <c r="K22" s="79">
        <f t="shared" si="5"/>
        <v>2721287081.5285897</v>
      </c>
      <c r="N22" s="126">
        <v>15</v>
      </c>
      <c r="O22" s="129">
        <f>+Dptos!N22</f>
        <v>26157820957</v>
      </c>
      <c r="P22" s="129">
        <f>+Dptos!O22</f>
        <v>3520514923.6911454</v>
      </c>
      <c r="Q22" s="129">
        <f>+Dptos!P22</f>
        <v>1426430013.450824</v>
      </c>
      <c r="R22" s="125">
        <v>15</v>
      </c>
      <c r="S22" s="129">
        <f>+Dptos!R22</f>
        <v>1573580093</v>
      </c>
      <c r="T22" s="129"/>
      <c r="U22" s="125">
        <v>0</v>
      </c>
    </row>
    <row r="23" spans="1:21" s="44" customFormat="1" ht="21">
      <c r="A23" s="77">
        <v>47189</v>
      </c>
      <c r="B23" s="75" t="s">
        <v>108</v>
      </c>
      <c r="C23" s="79">
        <f t="shared" si="0"/>
        <v>3127931966</v>
      </c>
      <c r="D23" s="79">
        <f t="shared" si="1"/>
        <v>382816231.8689798</v>
      </c>
      <c r="E23" s="79">
        <f t="shared" si="2"/>
        <v>163254125.59602398</v>
      </c>
      <c r="F23" s="73">
        <f t="shared" si="3"/>
        <v>3674002323.465004</v>
      </c>
      <c r="G23" s="143"/>
      <c r="H23" s="177">
        <v>338958655</v>
      </c>
      <c r="I23" s="79">
        <f t="shared" si="4"/>
        <v>175073546</v>
      </c>
      <c r="J23" s="79">
        <v>0</v>
      </c>
      <c r="K23" s="79">
        <f t="shared" si="5"/>
        <v>4188034524.465004</v>
      </c>
      <c r="N23" s="126">
        <v>68001</v>
      </c>
      <c r="O23" s="129">
        <f>+Dptos!N23</f>
        <v>8628611304</v>
      </c>
      <c r="P23" s="129">
        <f>+Dptos!O23</f>
        <v>1264281059.7485347</v>
      </c>
      <c r="Q23" s="129">
        <f>+Dptos!P23</f>
        <v>493040284.7237519</v>
      </c>
      <c r="R23" s="125">
        <v>68001</v>
      </c>
      <c r="S23" s="129">
        <f>+Dptos!R23</f>
        <v>0</v>
      </c>
      <c r="T23" s="129"/>
      <c r="U23" s="125">
        <v>340016507</v>
      </c>
    </row>
    <row r="24" spans="1:21" s="44" customFormat="1" ht="21">
      <c r="A24" s="77">
        <v>54001</v>
      </c>
      <c r="B24" s="75" t="s">
        <v>107</v>
      </c>
      <c r="C24" s="79">
        <f t="shared" si="0"/>
        <v>11734348845</v>
      </c>
      <c r="D24" s="79">
        <f t="shared" si="1"/>
        <v>1757324620.832976</v>
      </c>
      <c r="E24" s="79">
        <f t="shared" si="2"/>
        <v>714102238.8032256</v>
      </c>
      <c r="F24" s="73">
        <f t="shared" si="3"/>
        <v>14205775704.636202</v>
      </c>
      <c r="G24" s="73"/>
      <c r="H24" s="177"/>
      <c r="I24" s="79">
        <f t="shared" si="4"/>
        <v>595095737</v>
      </c>
      <c r="J24" s="79">
        <v>0</v>
      </c>
      <c r="K24" s="79">
        <f t="shared" si="5"/>
        <v>14800871441.636202</v>
      </c>
      <c r="N24" s="126">
        <v>76109</v>
      </c>
      <c r="O24" s="129">
        <f>+Dptos!N24</f>
        <v>7613647566.000001</v>
      </c>
      <c r="P24" s="129">
        <f>+Dptos!O24</f>
        <v>794149517.8893367</v>
      </c>
      <c r="Q24" s="129">
        <f>+Dptos!P24</f>
        <v>327506230.7436641</v>
      </c>
      <c r="R24" s="125">
        <v>76109</v>
      </c>
      <c r="S24" s="129">
        <f>+Dptos!R24</f>
        <v>0</v>
      </c>
      <c r="T24" s="129"/>
      <c r="U24" s="125">
        <v>335626008</v>
      </c>
    </row>
    <row r="25" spans="1:21" s="44" customFormat="1" ht="21">
      <c r="A25" s="77">
        <v>66170</v>
      </c>
      <c r="B25" s="74" t="s">
        <v>44</v>
      </c>
      <c r="C25" s="79">
        <f t="shared" si="0"/>
        <v>2881617695.4064035</v>
      </c>
      <c r="D25" s="79">
        <f t="shared" si="1"/>
        <v>427390709.23945034</v>
      </c>
      <c r="E25" s="79">
        <f t="shared" si="2"/>
        <v>188538337.35414612</v>
      </c>
      <c r="F25" s="73">
        <f t="shared" si="3"/>
        <v>3497546742</v>
      </c>
      <c r="G25" s="73"/>
      <c r="H25" s="177"/>
      <c r="I25" s="79">
        <f t="shared" si="4"/>
        <v>142015721</v>
      </c>
      <c r="J25" s="79">
        <v>0</v>
      </c>
      <c r="K25" s="79">
        <f t="shared" si="5"/>
        <v>3639562463</v>
      </c>
      <c r="N25" s="126">
        <v>76111</v>
      </c>
      <c r="O25" s="129">
        <f>+Dptos!N25</f>
        <v>2210427055</v>
      </c>
      <c r="P25" s="129">
        <f>+Dptos!O25</f>
        <v>287882853.59525627</v>
      </c>
      <c r="Q25" s="129">
        <f>+Dptos!P25</f>
        <v>115466828.65739998</v>
      </c>
      <c r="R25" s="125">
        <v>76111</v>
      </c>
      <c r="S25" s="129">
        <f>+Dptos!R25</f>
        <v>0</v>
      </c>
      <c r="T25" s="129"/>
      <c r="U25" s="125">
        <v>79922881</v>
      </c>
    </row>
    <row r="26" spans="1:21" s="44" customFormat="1" ht="21">
      <c r="A26" s="77">
        <v>15238</v>
      </c>
      <c r="B26" s="74" t="s">
        <v>29</v>
      </c>
      <c r="C26" s="79">
        <f t="shared" si="0"/>
        <v>2309141463</v>
      </c>
      <c r="D26" s="79">
        <f t="shared" si="1"/>
        <v>313616473.62714565</v>
      </c>
      <c r="E26" s="79">
        <f t="shared" si="2"/>
        <v>127152586.60876799</v>
      </c>
      <c r="F26" s="73">
        <f t="shared" si="3"/>
        <v>2749910523.2359138</v>
      </c>
      <c r="G26" s="73"/>
      <c r="H26" s="177"/>
      <c r="I26" s="79">
        <f t="shared" si="4"/>
        <v>73792430</v>
      </c>
      <c r="J26" s="79">
        <v>0</v>
      </c>
      <c r="K26" s="79">
        <f t="shared" si="5"/>
        <v>2823702953.2359138</v>
      </c>
      <c r="N26" s="126">
        <v>17</v>
      </c>
      <c r="O26" s="129">
        <f>+Dptos!N26</f>
        <v>12936796739</v>
      </c>
      <c r="P26" s="129">
        <f>+Dptos!O26</f>
        <v>1798131292.282638</v>
      </c>
      <c r="Q26" s="129">
        <f>+Dptos!P26</f>
        <v>791911392.6774399</v>
      </c>
      <c r="R26" s="125">
        <v>17</v>
      </c>
      <c r="S26" s="129">
        <f>+Dptos!R26</f>
        <v>200463282</v>
      </c>
      <c r="T26" s="129"/>
      <c r="U26" s="125">
        <v>0</v>
      </c>
    </row>
    <row r="27" spans="1:21" s="44" customFormat="1" ht="21">
      <c r="A27" s="77">
        <v>5266</v>
      </c>
      <c r="B27" s="74" t="s">
        <v>27</v>
      </c>
      <c r="C27" s="79">
        <f t="shared" si="0"/>
        <v>1842238365.9999998</v>
      </c>
      <c r="D27" s="79">
        <f t="shared" si="1"/>
        <v>221911592.41749516</v>
      </c>
      <c r="E27" s="79">
        <f t="shared" si="2"/>
        <v>97783536.49187198</v>
      </c>
      <c r="F27" s="73">
        <f t="shared" si="3"/>
        <v>2161933494.909367</v>
      </c>
      <c r="G27" s="73"/>
      <c r="H27" s="177">
        <v>287193261</v>
      </c>
      <c r="I27" s="79">
        <f t="shared" si="4"/>
        <v>71255573</v>
      </c>
      <c r="J27" s="79">
        <v>0</v>
      </c>
      <c r="K27" s="79">
        <f t="shared" si="5"/>
        <v>2520382328.909367</v>
      </c>
      <c r="N27" s="126">
        <v>76001</v>
      </c>
      <c r="O27" s="129">
        <f>+Dptos!N27</f>
        <v>27627825265.559288</v>
      </c>
      <c r="P27" s="129">
        <f>+Dptos!O27</f>
        <v>3378063351.789567</v>
      </c>
      <c r="Q27" s="129">
        <f>+Dptos!P27</f>
        <v>1175162340.651144</v>
      </c>
      <c r="R27" s="125">
        <v>76001</v>
      </c>
      <c r="S27" s="129">
        <f>+Dptos!R27</f>
        <v>0</v>
      </c>
      <c r="T27" s="129"/>
      <c r="U27" s="125">
        <v>774797639</v>
      </c>
    </row>
    <row r="28" spans="1:21" s="44" customFormat="1" ht="21">
      <c r="A28" s="77">
        <v>18001</v>
      </c>
      <c r="B28" s="74" t="s">
        <v>32</v>
      </c>
      <c r="C28" s="79">
        <f t="shared" si="0"/>
        <v>3084237750.6809654</v>
      </c>
      <c r="D28" s="79">
        <f t="shared" si="1"/>
        <v>582947255.9421709</v>
      </c>
      <c r="E28" s="79">
        <f t="shared" si="2"/>
        <v>240073026.37686402</v>
      </c>
      <c r="F28" s="73">
        <f t="shared" si="3"/>
        <v>3907258033</v>
      </c>
      <c r="G28" s="73"/>
      <c r="H28" s="177">
        <v>394236508</v>
      </c>
      <c r="I28" s="79">
        <f t="shared" si="4"/>
        <v>224023829</v>
      </c>
      <c r="J28" s="79">
        <v>0</v>
      </c>
      <c r="K28" s="79">
        <f t="shared" si="5"/>
        <v>4525518370</v>
      </c>
      <c r="N28" s="126">
        <v>18</v>
      </c>
      <c r="O28" s="129">
        <f>+Dptos!N28</f>
        <v>7752553864</v>
      </c>
      <c r="P28" s="129">
        <f>+Dptos!O28</f>
        <v>926672789.892458</v>
      </c>
      <c r="Q28" s="129">
        <f>+Dptos!P28</f>
        <v>405477538.466184</v>
      </c>
      <c r="R28" s="125">
        <v>18</v>
      </c>
      <c r="S28" s="129">
        <f>+Dptos!R28</f>
        <v>0</v>
      </c>
      <c r="T28" s="129"/>
      <c r="U28" s="125">
        <v>0</v>
      </c>
    </row>
    <row r="29" spans="1:21" s="44" customFormat="1" ht="21">
      <c r="A29" s="77">
        <v>68276</v>
      </c>
      <c r="B29" s="74" t="s">
        <v>46</v>
      </c>
      <c r="C29" s="79">
        <f t="shared" si="0"/>
        <v>3334568253.967038</v>
      </c>
      <c r="D29" s="79">
        <f t="shared" si="1"/>
        <v>456216538.37332976</v>
      </c>
      <c r="E29" s="79">
        <f t="shared" si="2"/>
        <v>200144603.65963203</v>
      </c>
      <c r="F29" s="73">
        <f t="shared" si="3"/>
        <v>3990929396</v>
      </c>
      <c r="G29" s="73"/>
      <c r="H29" s="177"/>
      <c r="I29" s="79">
        <f t="shared" si="4"/>
        <v>137946043</v>
      </c>
      <c r="J29" s="79">
        <v>0</v>
      </c>
      <c r="K29" s="79">
        <f t="shared" si="5"/>
        <v>4128875439</v>
      </c>
      <c r="N29" s="126">
        <v>13001</v>
      </c>
      <c r="O29" s="129">
        <f>+Dptos!N29</f>
        <v>17517176686</v>
      </c>
      <c r="P29" s="129">
        <f>+Dptos!O29</f>
        <v>2055019307.5562043</v>
      </c>
      <c r="Q29" s="129">
        <f>+Dptos!P29</f>
        <v>828197673.56732</v>
      </c>
      <c r="R29" s="125">
        <v>13001</v>
      </c>
      <c r="S29" s="129">
        <f>+Dptos!R29</f>
        <v>0</v>
      </c>
      <c r="T29" s="129"/>
      <c r="U29" s="125">
        <v>724557276</v>
      </c>
    </row>
    <row r="30" spans="1:21" s="44" customFormat="1" ht="21">
      <c r="A30" s="77">
        <v>25290</v>
      </c>
      <c r="B30" s="74" t="s">
        <v>109</v>
      </c>
      <c r="C30" s="79">
        <f t="shared" si="0"/>
        <v>2108424585.3736136</v>
      </c>
      <c r="D30" s="79">
        <f t="shared" si="1"/>
        <v>300568549.4581062</v>
      </c>
      <c r="E30" s="79">
        <f t="shared" si="2"/>
        <v>129271139.16827998</v>
      </c>
      <c r="F30" s="73">
        <f t="shared" si="3"/>
        <v>2538264274</v>
      </c>
      <c r="G30" s="73"/>
      <c r="H30" s="177">
        <v>237094054</v>
      </c>
      <c r="I30" s="79">
        <f t="shared" si="4"/>
        <v>95798059</v>
      </c>
      <c r="J30" s="79">
        <v>0</v>
      </c>
      <c r="K30" s="79">
        <f t="shared" si="5"/>
        <v>2871156387</v>
      </c>
      <c r="N30" s="126">
        <v>76147</v>
      </c>
      <c r="O30" s="129">
        <f>+Dptos!N30</f>
        <v>2201008701</v>
      </c>
      <c r="P30" s="129">
        <f>+Dptos!O30</f>
        <v>293683329.45339775</v>
      </c>
      <c r="Q30" s="129">
        <f>+Dptos!P30</f>
        <v>133011971.075192</v>
      </c>
      <c r="R30" s="125">
        <v>76147</v>
      </c>
      <c r="S30" s="129">
        <f>+Dptos!R30</f>
        <v>0</v>
      </c>
      <c r="T30" s="129"/>
      <c r="U30" s="125">
        <v>93583080</v>
      </c>
    </row>
    <row r="31" spans="1:21" s="44" customFormat="1" ht="21">
      <c r="A31" s="77">
        <v>25307</v>
      </c>
      <c r="B31" s="74" t="s">
        <v>35</v>
      </c>
      <c r="C31" s="79">
        <f t="shared" si="0"/>
        <v>1498477451.8479724</v>
      </c>
      <c r="D31" s="79">
        <f t="shared" si="1"/>
        <v>201912182.26022774</v>
      </c>
      <c r="E31" s="79">
        <f t="shared" si="2"/>
        <v>91055459.8918</v>
      </c>
      <c r="F31" s="73">
        <f t="shared" si="3"/>
        <v>1791445094</v>
      </c>
      <c r="G31" s="73"/>
      <c r="H31" s="177"/>
      <c r="I31" s="79">
        <f t="shared" si="4"/>
        <v>61154843</v>
      </c>
      <c r="J31" s="79">
        <v>0</v>
      </c>
      <c r="K31" s="79">
        <f t="shared" si="5"/>
        <v>1852599937</v>
      </c>
      <c r="N31" s="126">
        <v>85</v>
      </c>
      <c r="O31" s="129">
        <f>+Dptos!N31</f>
        <v>6115413208.659056</v>
      </c>
      <c r="P31" s="129">
        <f>+Dptos!O31</f>
        <v>1033586103.3947443</v>
      </c>
      <c r="Q31" s="129">
        <f>+Dptos!P31</f>
        <v>387489387.9462</v>
      </c>
      <c r="R31" s="125">
        <v>85</v>
      </c>
      <c r="S31" s="129">
        <f>+Dptos!R31</f>
        <v>51961083</v>
      </c>
      <c r="T31" s="129"/>
      <c r="U31" s="125">
        <v>0</v>
      </c>
    </row>
    <row r="32" spans="1:21" s="44" customFormat="1" ht="21">
      <c r="A32" s="77">
        <v>68307</v>
      </c>
      <c r="B32" s="74" t="s">
        <v>110</v>
      </c>
      <c r="C32" s="79">
        <f t="shared" si="0"/>
        <v>2215166310.7258425</v>
      </c>
      <c r="D32" s="79">
        <f t="shared" si="1"/>
        <v>363150217.9371255</v>
      </c>
      <c r="E32" s="79">
        <f t="shared" si="2"/>
        <v>145958352.337032</v>
      </c>
      <c r="F32" s="73">
        <f t="shared" si="3"/>
        <v>2724274881</v>
      </c>
      <c r="G32" s="73"/>
      <c r="H32" s="177"/>
      <c r="I32" s="79">
        <f t="shared" si="4"/>
        <v>89845885</v>
      </c>
      <c r="J32" s="79">
        <v>0</v>
      </c>
      <c r="K32" s="79">
        <f t="shared" si="5"/>
        <v>2814120766</v>
      </c>
      <c r="N32" s="126">
        <v>19</v>
      </c>
      <c r="O32" s="129">
        <f>+Dptos!N32</f>
        <v>30983076446</v>
      </c>
      <c r="P32" s="129">
        <f>+Dptos!O32</f>
        <v>3515254139.6346006</v>
      </c>
      <c r="Q32" s="129">
        <f>+Dptos!P32</f>
        <v>1512509659.2926319</v>
      </c>
      <c r="R32" s="125">
        <v>19</v>
      </c>
      <c r="S32" s="129">
        <f>+Dptos!R32</f>
        <v>728553896</v>
      </c>
      <c r="T32" s="129"/>
      <c r="U32" s="125">
        <v>0</v>
      </c>
    </row>
    <row r="33" spans="1:21" s="44" customFormat="1" ht="21">
      <c r="A33" s="77">
        <v>73001</v>
      </c>
      <c r="B33" s="74" t="s">
        <v>111</v>
      </c>
      <c r="C33" s="79">
        <f t="shared" si="0"/>
        <v>10679307328.95761</v>
      </c>
      <c r="D33" s="79">
        <f t="shared" si="1"/>
        <v>1433994944.5210748</v>
      </c>
      <c r="E33" s="79">
        <f t="shared" si="2"/>
        <v>601016760.3619679</v>
      </c>
      <c r="F33" s="73">
        <f t="shared" si="3"/>
        <v>12714319033.840652</v>
      </c>
      <c r="G33" s="73"/>
      <c r="H33" s="177"/>
      <c r="I33" s="79">
        <f t="shared" si="4"/>
        <v>400418799</v>
      </c>
      <c r="J33" s="79">
        <v>0</v>
      </c>
      <c r="K33" s="79">
        <f t="shared" si="5"/>
        <v>13114737832.840652</v>
      </c>
      <c r="N33" s="126">
        <v>20</v>
      </c>
      <c r="O33" s="129">
        <f>+Dptos!N33</f>
        <v>16400290986</v>
      </c>
      <c r="P33" s="129">
        <f>+Dptos!O33</f>
        <v>2363101729.89389</v>
      </c>
      <c r="Q33" s="129">
        <f>+Dptos!P33</f>
        <v>948617654.1907921</v>
      </c>
      <c r="R33" s="125">
        <v>20</v>
      </c>
      <c r="S33" s="129">
        <f>+Dptos!R33</f>
        <v>219519378</v>
      </c>
      <c r="T33" s="129"/>
      <c r="U33" s="125">
        <v>0</v>
      </c>
    </row>
    <row r="34" spans="1:21" s="44" customFormat="1" ht="21">
      <c r="A34" s="77">
        <v>5360</v>
      </c>
      <c r="B34" s="74" t="s">
        <v>124</v>
      </c>
      <c r="C34" s="79">
        <f t="shared" si="0"/>
        <v>3277420953.9884114</v>
      </c>
      <c r="D34" s="79">
        <f t="shared" si="1"/>
        <v>487134216.9278948</v>
      </c>
      <c r="E34" s="79">
        <f t="shared" si="2"/>
        <v>197584729.27736798</v>
      </c>
      <c r="F34" s="73">
        <f t="shared" si="3"/>
        <v>3962139900.193674</v>
      </c>
      <c r="G34" s="73"/>
      <c r="H34" s="177"/>
      <c r="I34" s="79">
        <f t="shared" si="4"/>
        <v>133781999</v>
      </c>
      <c r="J34" s="79">
        <v>0</v>
      </c>
      <c r="K34" s="79">
        <f t="shared" si="5"/>
        <v>4095921899.193674</v>
      </c>
      <c r="N34" s="126">
        <v>25175</v>
      </c>
      <c r="O34" s="129">
        <f>+Dptos!N34</f>
        <v>1632845750</v>
      </c>
      <c r="P34" s="129">
        <f>+Dptos!O34</f>
        <v>230201278.03223425</v>
      </c>
      <c r="Q34" s="129">
        <f>+Dptos!P34</f>
        <v>96560792.179664</v>
      </c>
      <c r="R34" s="125">
        <v>25175</v>
      </c>
      <c r="S34" s="129">
        <f>+Dptos!R34</f>
        <v>0</v>
      </c>
      <c r="T34" s="129"/>
      <c r="U34" s="125">
        <v>78739567</v>
      </c>
    </row>
    <row r="35" spans="1:21" s="44" customFormat="1" ht="21">
      <c r="A35" s="77">
        <v>23417</v>
      </c>
      <c r="B35" s="74" t="s">
        <v>34</v>
      </c>
      <c r="C35" s="79">
        <f t="shared" si="0"/>
        <v>3631904363.0000005</v>
      </c>
      <c r="D35" s="79">
        <f t="shared" si="1"/>
        <v>504541768.6544612</v>
      </c>
      <c r="E35" s="79">
        <f t="shared" si="2"/>
        <v>208271729.0898</v>
      </c>
      <c r="F35" s="73">
        <f t="shared" si="3"/>
        <v>4344717860.744262</v>
      </c>
      <c r="G35" s="73"/>
      <c r="H35" s="177"/>
      <c r="I35" s="79">
        <f t="shared" si="4"/>
        <v>245449829</v>
      </c>
      <c r="J35" s="79">
        <v>0</v>
      </c>
      <c r="K35" s="79">
        <f t="shared" si="5"/>
        <v>4590167689.744262</v>
      </c>
      <c r="N35" s="126">
        <v>27</v>
      </c>
      <c r="O35" s="129">
        <f>+Dptos!N35</f>
        <v>10449483870</v>
      </c>
      <c r="P35" s="129">
        <f>+Dptos!O35</f>
        <v>1463227873.8239608</v>
      </c>
      <c r="Q35" s="129">
        <f>+Dptos!P35</f>
        <v>578845908.50328</v>
      </c>
      <c r="R35" s="125">
        <v>27</v>
      </c>
      <c r="S35" s="129">
        <f>+Dptos!R35</f>
        <v>501080312</v>
      </c>
      <c r="T35" s="129"/>
      <c r="U35" s="125">
        <v>0</v>
      </c>
    </row>
    <row r="36" spans="1:21" s="44" customFormat="1" ht="21">
      <c r="A36" s="77">
        <v>13430</v>
      </c>
      <c r="B36" s="74" t="s">
        <v>112</v>
      </c>
      <c r="C36" s="79">
        <f t="shared" si="0"/>
        <v>3041794115</v>
      </c>
      <c r="D36" s="79">
        <f t="shared" si="1"/>
        <v>448308023.35915005</v>
      </c>
      <c r="E36" s="79">
        <f t="shared" si="2"/>
        <v>192803181.935168</v>
      </c>
      <c r="F36" s="73">
        <f t="shared" si="3"/>
        <v>3682905320.294318</v>
      </c>
      <c r="G36" s="73"/>
      <c r="H36" s="177"/>
      <c r="I36" s="79">
        <f t="shared" si="4"/>
        <v>249575621</v>
      </c>
      <c r="J36" s="79">
        <v>0</v>
      </c>
      <c r="K36" s="79">
        <f t="shared" si="5"/>
        <v>3932480941.294318</v>
      </c>
      <c r="N36" s="126">
        <v>47189</v>
      </c>
      <c r="O36" s="129">
        <f>+Dptos!N36</f>
        <v>3127931966</v>
      </c>
      <c r="P36" s="129">
        <f>+Dptos!O36</f>
        <v>382816231.8689798</v>
      </c>
      <c r="Q36" s="129">
        <f>+Dptos!P36</f>
        <v>163254125.59602398</v>
      </c>
      <c r="R36" s="125">
        <v>47189</v>
      </c>
      <c r="S36" s="129">
        <f>+Dptos!R36</f>
        <v>0</v>
      </c>
      <c r="T36" s="129"/>
      <c r="U36" s="125">
        <v>175073546</v>
      </c>
    </row>
    <row r="37" spans="1:21" s="44" customFormat="1" ht="21">
      <c r="A37" s="77">
        <v>44430</v>
      </c>
      <c r="B37" s="74" t="s">
        <v>38</v>
      </c>
      <c r="C37" s="79">
        <f t="shared" si="0"/>
        <v>4238366395.407739</v>
      </c>
      <c r="D37" s="79">
        <f t="shared" si="1"/>
        <v>472098142.975037</v>
      </c>
      <c r="E37" s="79">
        <f t="shared" si="2"/>
        <v>214676994.617224</v>
      </c>
      <c r="F37" s="73">
        <f t="shared" si="3"/>
        <v>4925141533</v>
      </c>
      <c r="G37" s="73"/>
      <c r="H37" s="177">
        <v>401833773</v>
      </c>
      <c r="I37" s="79">
        <f t="shared" si="4"/>
        <v>397068896</v>
      </c>
      <c r="J37" s="79">
        <v>0</v>
      </c>
      <c r="K37" s="79">
        <f t="shared" si="5"/>
        <v>5724044202</v>
      </c>
      <c r="N37" s="127">
        <v>23</v>
      </c>
      <c r="O37" s="129">
        <f>+Dptos!N37</f>
        <v>26075501261</v>
      </c>
      <c r="P37" s="129">
        <f>+Dptos!O37</f>
        <v>4084594079.8795495</v>
      </c>
      <c r="Q37" s="129">
        <f>+Dptos!P37</f>
        <v>1794309198.813624</v>
      </c>
      <c r="R37" s="125">
        <v>23</v>
      </c>
      <c r="S37" s="129">
        <f>+Dptos!R37</f>
        <v>371315674</v>
      </c>
      <c r="T37" s="129"/>
      <c r="U37" s="125">
        <v>0</v>
      </c>
    </row>
    <row r="38" spans="1:21" s="44" customFormat="1" ht="21">
      <c r="A38" s="77">
        <v>17001</v>
      </c>
      <c r="B38" s="74" t="s">
        <v>31</v>
      </c>
      <c r="C38" s="79">
        <f t="shared" si="0"/>
        <v>6885480991</v>
      </c>
      <c r="D38" s="79">
        <f t="shared" si="1"/>
        <v>993366574.059749</v>
      </c>
      <c r="E38" s="79">
        <f t="shared" si="2"/>
        <v>407345539.554376</v>
      </c>
      <c r="F38" s="73">
        <f t="shared" si="3"/>
        <v>8286193104.614125</v>
      </c>
      <c r="G38" s="73"/>
      <c r="H38" s="177"/>
      <c r="I38" s="79">
        <f t="shared" si="4"/>
        <v>255856722</v>
      </c>
      <c r="J38" s="79">
        <v>0</v>
      </c>
      <c r="K38" s="79">
        <f t="shared" si="5"/>
        <v>8542049826.614125</v>
      </c>
      <c r="N38" s="126">
        <v>54001</v>
      </c>
      <c r="O38" s="129">
        <f>+Dptos!N38</f>
        <v>11734348845</v>
      </c>
      <c r="P38" s="129">
        <f>+Dptos!O38</f>
        <v>1757324620.832976</v>
      </c>
      <c r="Q38" s="129">
        <f>+Dptos!P38</f>
        <v>714102238.8032256</v>
      </c>
      <c r="R38" s="125">
        <v>54001</v>
      </c>
      <c r="S38" s="129">
        <f>+Dptos!R38</f>
        <v>0</v>
      </c>
      <c r="T38" s="129"/>
      <c r="U38" s="125">
        <v>595095737</v>
      </c>
    </row>
    <row r="39" spans="1:21" s="44" customFormat="1" ht="21">
      <c r="A39" s="77">
        <v>5001</v>
      </c>
      <c r="B39" s="74" t="s">
        <v>113</v>
      </c>
      <c r="C39" s="79">
        <f t="shared" si="0"/>
        <v>35946063697</v>
      </c>
      <c r="D39" s="79">
        <f t="shared" si="1"/>
        <v>3991966242.8707495</v>
      </c>
      <c r="E39" s="79">
        <f t="shared" si="2"/>
        <v>1897055738.42406</v>
      </c>
      <c r="F39" s="73">
        <f t="shared" si="3"/>
        <v>41835085678.29481</v>
      </c>
      <c r="G39" s="73"/>
      <c r="H39" s="177">
        <v>1183105642</v>
      </c>
      <c r="I39" s="79">
        <f t="shared" si="4"/>
        <v>1273555037</v>
      </c>
      <c r="J39" s="79">
        <v>0</v>
      </c>
      <c r="K39" s="79">
        <f t="shared" si="5"/>
        <v>44291746357.29481</v>
      </c>
      <c r="N39" s="126">
        <v>25</v>
      </c>
      <c r="O39" s="129">
        <f>+Dptos!N39</f>
        <v>30598545239</v>
      </c>
      <c r="P39" s="129">
        <f>+Dptos!O39</f>
        <v>4381255814.657461</v>
      </c>
      <c r="Q39" s="129">
        <f>+Dptos!P39</f>
        <v>1707942908.070488</v>
      </c>
      <c r="R39" s="125">
        <v>25</v>
      </c>
      <c r="S39" s="129">
        <f>+Dptos!R39</f>
        <v>2875545392</v>
      </c>
      <c r="T39" s="129"/>
      <c r="U39" s="125">
        <v>0</v>
      </c>
    </row>
    <row r="40" spans="1:21" s="44" customFormat="1" ht="21">
      <c r="A40" s="77">
        <v>23001</v>
      </c>
      <c r="B40" s="74" t="s">
        <v>114</v>
      </c>
      <c r="C40" s="79">
        <f t="shared" si="0"/>
        <v>9246268257</v>
      </c>
      <c r="D40" s="79">
        <f t="shared" si="1"/>
        <v>1330848389.802514</v>
      </c>
      <c r="E40" s="79">
        <f t="shared" si="2"/>
        <v>534194214.315392</v>
      </c>
      <c r="F40" s="73">
        <f t="shared" si="3"/>
        <v>11111310861.117907</v>
      </c>
      <c r="G40" s="73"/>
      <c r="H40" s="177"/>
      <c r="I40" s="79">
        <f t="shared" si="4"/>
        <v>638812239</v>
      </c>
      <c r="J40" s="79">
        <v>0</v>
      </c>
      <c r="K40" s="79">
        <f t="shared" si="5"/>
        <v>11750123100.117907</v>
      </c>
      <c r="N40" s="126">
        <v>66170</v>
      </c>
      <c r="O40" s="129">
        <f>+Dptos!N40</f>
        <v>2881617695.4064035</v>
      </c>
      <c r="P40" s="129">
        <f>+Dptos!O40</f>
        <v>427390709.23945034</v>
      </c>
      <c r="Q40" s="129">
        <f>+Dptos!P40</f>
        <v>188538337.35414612</v>
      </c>
      <c r="R40" s="125">
        <v>66170</v>
      </c>
      <c r="S40" s="129">
        <f>+Dptos!R40</f>
        <v>0</v>
      </c>
      <c r="T40" s="129"/>
      <c r="U40" s="125">
        <v>142015721</v>
      </c>
    </row>
    <row r="41" spans="1:21" s="44" customFormat="1" ht="21">
      <c r="A41" s="77">
        <v>41001</v>
      </c>
      <c r="B41" s="76" t="s">
        <v>37</v>
      </c>
      <c r="C41" s="79">
        <f t="shared" si="0"/>
        <v>7564944540.999999</v>
      </c>
      <c r="D41" s="79">
        <f t="shared" si="1"/>
        <v>970569609.1010463</v>
      </c>
      <c r="E41" s="79">
        <f t="shared" si="2"/>
        <v>429031363.38129604</v>
      </c>
      <c r="F41" s="73">
        <f t="shared" si="3"/>
        <v>8964545513.482342</v>
      </c>
      <c r="G41" s="73"/>
      <c r="H41" s="177"/>
      <c r="I41" s="79">
        <f t="shared" si="4"/>
        <v>271510239</v>
      </c>
      <c r="J41" s="79">
        <v>0</v>
      </c>
      <c r="K41" s="79">
        <f t="shared" si="5"/>
        <v>9236055752.482342</v>
      </c>
      <c r="N41" s="126">
        <v>15238</v>
      </c>
      <c r="O41" s="129">
        <f>+Dptos!N41</f>
        <v>2309141463</v>
      </c>
      <c r="P41" s="129">
        <f>+Dptos!O41</f>
        <v>313616473.62714565</v>
      </c>
      <c r="Q41" s="129">
        <f>+Dptos!P41</f>
        <v>127152586.60876799</v>
      </c>
      <c r="R41" s="125">
        <v>15238</v>
      </c>
      <c r="S41" s="129">
        <f>+Dptos!R41</f>
        <v>0</v>
      </c>
      <c r="T41" s="129"/>
      <c r="U41" s="125">
        <v>73792430</v>
      </c>
    </row>
    <row r="42" spans="1:21" s="44" customFormat="1" ht="21">
      <c r="A42" s="77">
        <v>76520</v>
      </c>
      <c r="B42" s="74" t="s">
        <v>52</v>
      </c>
      <c r="C42" s="79">
        <f t="shared" si="0"/>
        <v>4572080487</v>
      </c>
      <c r="D42" s="79">
        <f t="shared" si="1"/>
        <v>704226182.220497</v>
      </c>
      <c r="E42" s="79">
        <f t="shared" si="2"/>
        <v>291638244.058384</v>
      </c>
      <c r="F42" s="73">
        <f t="shared" si="3"/>
        <v>5567944913.278881</v>
      </c>
      <c r="G42" s="73"/>
      <c r="H42" s="177"/>
      <c r="I42" s="79">
        <f t="shared" si="4"/>
        <v>210234009</v>
      </c>
      <c r="J42" s="79">
        <v>0</v>
      </c>
      <c r="K42" s="79">
        <f t="shared" si="5"/>
        <v>5778178922.278881</v>
      </c>
      <c r="N42" s="126">
        <v>5266</v>
      </c>
      <c r="O42" s="129">
        <f>+Dptos!N42</f>
        <v>1842238365.9999998</v>
      </c>
      <c r="P42" s="129">
        <f>+Dptos!O42</f>
        <v>221911592.41749516</v>
      </c>
      <c r="Q42" s="129">
        <f>+Dptos!P42</f>
        <v>97783536.49187198</v>
      </c>
      <c r="R42" s="125">
        <v>5266</v>
      </c>
      <c r="S42" s="129">
        <f>+Dptos!R42</f>
        <v>0</v>
      </c>
      <c r="T42" s="129"/>
      <c r="U42" s="125">
        <v>71255573</v>
      </c>
    </row>
    <row r="43" spans="1:21" s="44" customFormat="1" ht="21">
      <c r="A43" s="77">
        <v>52001</v>
      </c>
      <c r="B43" s="74" t="s">
        <v>40</v>
      </c>
      <c r="C43" s="79">
        <f t="shared" si="0"/>
        <v>8672980559</v>
      </c>
      <c r="D43" s="79">
        <f t="shared" si="1"/>
        <v>1124649713.4038036</v>
      </c>
      <c r="E43" s="79">
        <f t="shared" si="2"/>
        <v>494801406.38299197</v>
      </c>
      <c r="F43" s="73">
        <f t="shared" si="3"/>
        <v>10292431678.786797</v>
      </c>
      <c r="G43" s="73"/>
      <c r="H43" s="177"/>
      <c r="I43" s="79">
        <f t="shared" si="4"/>
        <v>318510956</v>
      </c>
      <c r="J43" s="79">
        <v>0</v>
      </c>
      <c r="K43" s="79">
        <f t="shared" si="5"/>
        <v>10610942634.786797</v>
      </c>
      <c r="N43" s="126">
        <v>25269</v>
      </c>
      <c r="O43" s="129">
        <f>+Dptos!N43</f>
        <v>1962476468</v>
      </c>
      <c r="P43" s="129">
        <f>+Dptos!O43</f>
        <v>315376173.9537286</v>
      </c>
      <c r="Q43" s="129">
        <f>+Dptos!P43</f>
        <v>129041628.41809599</v>
      </c>
      <c r="R43" s="125">
        <v>25269</v>
      </c>
      <c r="S43" s="129">
        <f>+Dptos!R43</f>
        <v>0</v>
      </c>
      <c r="T43" s="129"/>
      <c r="U43" s="125">
        <v>112316755</v>
      </c>
    </row>
    <row r="44" spans="1:21" s="44" customFormat="1" ht="21">
      <c r="A44" s="77">
        <v>66001</v>
      </c>
      <c r="B44" s="74" t="s">
        <v>43</v>
      </c>
      <c r="C44" s="79">
        <f t="shared" si="0"/>
        <v>8367475989</v>
      </c>
      <c r="D44" s="79">
        <f t="shared" si="1"/>
        <v>1190154889.0878701</v>
      </c>
      <c r="E44" s="79">
        <f t="shared" si="2"/>
        <v>539485008.55332</v>
      </c>
      <c r="F44" s="73">
        <f t="shared" si="3"/>
        <v>10097115886.64119</v>
      </c>
      <c r="G44" s="73"/>
      <c r="H44" s="177"/>
      <c r="I44" s="79">
        <f t="shared" si="4"/>
        <v>348299345</v>
      </c>
      <c r="J44" s="79">
        <v>0</v>
      </c>
      <c r="K44" s="79">
        <f t="shared" si="5"/>
        <v>10445415231.64119</v>
      </c>
      <c r="N44" s="126">
        <v>18001</v>
      </c>
      <c r="O44" s="129">
        <f>+Dptos!N44</f>
        <v>3084237750.6809654</v>
      </c>
      <c r="P44" s="129">
        <f>+Dptos!O44</f>
        <v>582947255.9421709</v>
      </c>
      <c r="Q44" s="129">
        <f>+Dptos!P44</f>
        <v>240073026.37686402</v>
      </c>
      <c r="R44" s="125">
        <v>18001</v>
      </c>
      <c r="S44" s="129">
        <f>+Dptos!R44</f>
        <v>0</v>
      </c>
      <c r="T44" s="129"/>
      <c r="U44" s="125">
        <v>224023829</v>
      </c>
    </row>
    <row r="45" spans="1:21" s="44" customFormat="1" ht="21">
      <c r="A45" s="77">
        <v>19001</v>
      </c>
      <c r="B45" s="74" t="s">
        <v>115</v>
      </c>
      <c r="C45" s="79">
        <f t="shared" si="0"/>
        <v>4919190721.408402</v>
      </c>
      <c r="D45" s="79">
        <f t="shared" si="1"/>
        <v>556452871.7705734</v>
      </c>
      <c r="E45" s="79">
        <f t="shared" si="2"/>
        <v>245169072.821024</v>
      </c>
      <c r="F45" s="73">
        <f t="shared" si="3"/>
        <v>5720812666</v>
      </c>
      <c r="G45" s="73"/>
      <c r="H45" s="177"/>
      <c r="I45" s="79">
        <f t="shared" si="4"/>
        <v>225971099</v>
      </c>
      <c r="J45" s="79">
        <v>0</v>
      </c>
      <c r="K45" s="79">
        <f t="shared" si="5"/>
        <v>5946783765</v>
      </c>
      <c r="N45" s="126">
        <v>68276</v>
      </c>
      <c r="O45" s="129">
        <f>+Dptos!N45</f>
        <v>3334568253.967038</v>
      </c>
      <c r="P45" s="129">
        <f>+Dptos!O45</f>
        <v>456216538.37332976</v>
      </c>
      <c r="Q45" s="129">
        <f>+Dptos!P45</f>
        <v>200144603.65963203</v>
      </c>
      <c r="R45" s="125">
        <v>68276</v>
      </c>
      <c r="S45" s="129">
        <f>+Dptos!R45</f>
        <v>0</v>
      </c>
      <c r="T45" s="129"/>
      <c r="U45" s="125">
        <v>137946043</v>
      </c>
    </row>
    <row r="46" spans="1:21" s="44" customFormat="1" ht="21">
      <c r="A46" s="77">
        <v>23660</v>
      </c>
      <c r="B46" s="74" t="s">
        <v>116</v>
      </c>
      <c r="C46" s="79">
        <f t="shared" si="0"/>
        <v>2661523514</v>
      </c>
      <c r="D46" s="79">
        <f t="shared" si="1"/>
        <v>373331491.83085984</v>
      </c>
      <c r="E46" s="79">
        <f t="shared" si="2"/>
        <v>165889516.63129598</v>
      </c>
      <c r="F46" s="73">
        <f t="shared" si="3"/>
        <v>3200744522.462156</v>
      </c>
      <c r="G46" s="73"/>
      <c r="H46" s="177"/>
      <c r="I46" s="79">
        <f t="shared" si="4"/>
        <v>205658593</v>
      </c>
      <c r="J46" s="79">
        <v>0</v>
      </c>
      <c r="K46" s="79">
        <f t="shared" si="5"/>
        <v>3406403115.462156</v>
      </c>
      <c r="N46" s="126">
        <v>25290</v>
      </c>
      <c r="O46" s="129">
        <f>+Dptos!N46</f>
        <v>2108424585.3736136</v>
      </c>
      <c r="P46" s="129">
        <f>+Dptos!O46</f>
        <v>300568549.4581062</v>
      </c>
      <c r="Q46" s="129">
        <f>+Dptos!P46</f>
        <v>129271139.16827998</v>
      </c>
      <c r="R46" s="125">
        <v>25290</v>
      </c>
      <c r="S46" s="129">
        <f>+Dptos!R46</f>
        <v>0</v>
      </c>
      <c r="T46" s="129"/>
      <c r="U46" s="125">
        <v>95798059</v>
      </c>
    </row>
    <row r="47" spans="1:21" s="44" customFormat="1" ht="21">
      <c r="A47" s="77">
        <v>70001</v>
      </c>
      <c r="B47" s="74" t="s">
        <v>47</v>
      </c>
      <c r="C47" s="79">
        <f t="shared" si="0"/>
        <v>6699411145</v>
      </c>
      <c r="D47" s="79">
        <f t="shared" si="1"/>
        <v>772580500.7815166</v>
      </c>
      <c r="E47" s="79">
        <f t="shared" si="2"/>
        <v>333577278.808864</v>
      </c>
      <c r="F47" s="73">
        <f t="shared" si="3"/>
        <v>7805568924.590381</v>
      </c>
      <c r="G47" s="73"/>
      <c r="H47" s="177">
        <v>769003066</v>
      </c>
      <c r="I47" s="79">
        <f t="shared" si="4"/>
        <v>358189428</v>
      </c>
      <c r="J47" s="79">
        <v>0</v>
      </c>
      <c r="K47" s="79">
        <f t="shared" si="5"/>
        <v>8932761418.590382</v>
      </c>
      <c r="N47" s="126">
        <v>25307</v>
      </c>
      <c r="O47" s="129">
        <f>+Dptos!N47</f>
        <v>1498477451.8479724</v>
      </c>
      <c r="P47" s="129">
        <f>+Dptos!O47</f>
        <v>201912182.26022774</v>
      </c>
      <c r="Q47" s="129">
        <f>+Dptos!P47</f>
        <v>91055459.8918</v>
      </c>
      <c r="R47" s="125">
        <v>25307</v>
      </c>
      <c r="S47" s="129">
        <f>+Dptos!R47</f>
        <v>0</v>
      </c>
      <c r="T47" s="129"/>
      <c r="U47" s="125">
        <v>61154843</v>
      </c>
    </row>
    <row r="48" spans="1:21" s="44" customFormat="1" ht="21">
      <c r="A48" s="77">
        <v>25754</v>
      </c>
      <c r="B48" s="74" t="s">
        <v>36</v>
      </c>
      <c r="C48" s="79">
        <f t="shared" si="0"/>
        <v>8817969012</v>
      </c>
      <c r="D48" s="79">
        <f t="shared" si="1"/>
        <v>645733757.0531956</v>
      </c>
      <c r="E48" s="79">
        <f t="shared" si="2"/>
        <v>288860746.82609594</v>
      </c>
      <c r="F48" s="73">
        <f t="shared" si="3"/>
        <v>9752563515.879292</v>
      </c>
      <c r="G48" s="73"/>
      <c r="H48" s="177"/>
      <c r="I48" s="79">
        <f t="shared" si="4"/>
        <v>270672101</v>
      </c>
      <c r="J48" s="79">
        <v>0</v>
      </c>
      <c r="K48" s="79">
        <f t="shared" si="5"/>
        <v>10023235616.879292</v>
      </c>
      <c r="N48" s="126">
        <v>68307</v>
      </c>
      <c r="O48" s="129">
        <f>+Dptos!N48</f>
        <v>2215166310.7258425</v>
      </c>
      <c r="P48" s="129">
        <f>+Dptos!O48</f>
        <v>363150217.9371255</v>
      </c>
      <c r="Q48" s="129">
        <f>+Dptos!P48</f>
        <v>145958352.337032</v>
      </c>
      <c r="R48" s="125">
        <v>68307</v>
      </c>
      <c r="S48" s="129">
        <f>+Dptos!R48</f>
        <v>0</v>
      </c>
      <c r="T48" s="129"/>
      <c r="U48" s="125">
        <v>89845885</v>
      </c>
    </row>
    <row r="49" spans="1:21" s="44" customFormat="1" ht="21">
      <c r="A49" s="77">
        <v>15759</v>
      </c>
      <c r="B49" s="74" t="s">
        <v>30</v>
      </c>
      <c r="C49" s="79">
        <f t="shared" si="0"/>
        <v>2410521255</v>
      </c>
      <c r="D49" s="79">
        <f t="shared" si="1"/>
        <v>318300079.9226769</v>
      </c>
      <c r="E49" s="79">
        <f t="shared" si="2"/>
        <v>144982056.95396</v>
      </c>
      <c r="F49" s="73">
        <f t="shared" si="3"/>
        <v>2873803391.876637</v>
      </c>
      <c r="G49" s="73"/>
      <c r="H49" s="177">
        <v>272827722</v>
      </c>
      <c r="I49" s="79">
        <f t="shared" si="4"/>
        <v>87781688</v>
      </c>
      <c r="J49" s="79">
        <v>0</v>
      </c>
      <c r="K49" s="79">
        <f t="shared" si="5"/>
        <v>3234412801.876637</v>
      </c>
      <c r="N49" s="126">
        <v>94</v>
      </c>
      <c r="O49" s="129">
        <f>+Dptos!N49</f>
        <v>2116433888.3633857</v>
      </c>
      <c r="P49" s="129">
        <f>+Dptos!O49</f>
        <v>147358349.00625423</v>
      </c>
      <c r="Q49" s="129">
        <f>+Dptos!P49</f>
        <v>59081312.63035999</v>
      </c>
      <c r="R49" s="125">
        <v>94</v>
      </c>
      <c r="S49" s="129">
        <f>+Dptos!R49</f>
        <v>20609684</v>
      </c>
      <c r="T49" s="129"/>
      <c r="U49" s="125">
        <v>0</v>
      </c>
    </row>
    <row r="50" spans="1:21" s="44" customFormat="1" ht="21">
      <c r="A50" s="77">
        <v>8758</v>
      </c>
      <c r="B50" s="74" t="s">
        <v>28</v>
      </c>
      <c r="C50" s="79">
        <f t="shared" si="0"/>
        <v>7705418972.000001</v>
      </c>
      <c r="D50" s="79">
        <f t="shared" si="1"/>
        <v>667761137.7158325</v>
      </c>
      <c r="E50" s="79">
        <f t="shared" si="2"/>
        <v>265896788.80467996</v>
      </c>
      <c r="F50" s="73">
        <f t="shared" si="3"/>
        <v>8639076898.520514</v>
      </c>
      <c r="G50" s="73"/>
      <c r="H50" s="177"/>
      <c r="I50" s="79">
        <f t="shared" si="4"/>
        <v>242046181</v>
      </c>
      <c r="J50" s="79">
        <v>0</v>
      </c>
      <c r="K50" s="79">
        <f t="shared" si="5"/>
        <v>8881123079.520514</v>
      </c>
      <c r="N50" s="126">
        <v>95</v>
      </c>
      <c r="O50" s="129">
        <f>+Dptos!N50</f>
        <v>4785698471.799726</v>
      </c>
      <c r="P50" s="129">
        <f>+Dptos!O50</f>
        <v>336028016.63383996</v>
      </c>
      <c r="Q50" s="129">
        <f>+Dptos!P50</f>
        <v>135621798.713648</v>
      </c>
      <c r="R50" s="125">
        <v>95</v>
      </c>
      <c r="S50" s="129">
        <f>+Dptos!R50</f>
        <v>11543289</v>
      </c>
      <c r="T50" s="129"/>
      <c r="U50" s="125">
        <v>0</v>
      </c>
    </row>
    <row r="51" spans="1:21" s="44" customFormat="1" ht="21">
      <c r="A51" s="77">
        <v>76834</v>
      </c>
      <c r="B51" s="74" t="s">
        <v>117</v>
      </c>
      <c r="C51" s="79">
        <f t="shared" si="0"/>
        <v>3330071104.040928</v>
      </c>
      <c r="D51" s="79">
        <f t="shared" si="1"/>
        <v>428004990.6678722</v>
      </c>
      <c r="E51" s="79">
        <f t="shared" si="2"/>
        <v>190776672.2912</v>
      </c>
      <c r="F51" s="73">
        <f t="shared" si="3"/>
        <v>3948852767</v>
      </c>
      <c r="G51" s="73"/>
      <c r="H51" s="177"/>
      <c r="I51" s="79">
        <f t="shared" si="4"/>
        <v>152552293</v>
      </c>
      <c r="J51" s="79">
        <v>0</v>
      </c>
      <c r="K51" s="79">
        <f t="shared" si="5"/>
        <v>4101405060</v>
      </c>
      <c r="N51" s="126">
        <v>41</v>
      </c>
      <c r="O51" s="129">
        <f>+Dptos!N51</f>
        <v>13270441409.506838</v>
      </c>
      <c r="P51" s="129">
        <f>+Dptos!O51</f>
        <v>2223800058.895818</v>
      </c>
      <c r="Q51" s="129">
        <f>+Dptos!P51</f>
        <v>912593082.9448321</v>
      </c>
      <c r="R51" s="125">
        <v>41</v>
      </c>
      <c r="S51" s="129">
        <f>+Dptos!R51</f>
        <v>533832904</v>
      </c>
      <c r="T51" s="129"/>
      <c r="U51" s="125">
        <v>0</v>
      </c>
    </row>
    <row r="52" spans="1:21" s="44" customFormat="1" ht="21">
      <c r="A52" s="77">
        <v>52835</v>
      </c>
      <c r="B52" s="74" t="s">
        <v>41</v>
      </c>
      <c r="C52" s="79">
        <f t="shared" si="0"/>
        <v>6417494211</v>
      </c>
      <c r="D52" s="79">
        <f t="shared" si="1"/>
        <v>636246607.8398428</v>
      </c>
      <c r="E52" s="79">
        <f t="shared" si="2"/>
        <v>268347440.01344794</v>
      </c>
      <c r="F52" s="73">
        <f t="shared" si="3"/>
        <v>7322088258.853291</v>
      </c>
      <c r="G52" s="73"/>
      <c r="H52" s="177"/>
      <c r="I52" s="79">
        <f t="shared" si="4"/>
        <v>484105573</v>
      </c>
      <c r="J52" s="79">
        <v>0</v>
      </c>
      <c r="K52" s="79">
        <f t="shared" si="5"/>
        <v>7806193831.853291</v>
      </c>
      <c r="N52" s="126">
        <v>73001</v>
      </c>
      <c r="O52" s="129">
        <f>+Dptos!N52</f>
        <v>10679307328.95761</v>
      </c>
      <c r="P52" s="129">
        <f>+Dptos!O52</f>
        <v>1433994944.5210748</v>
      </c>
      <c r="Q52" s="129">
        <f>+Dptos!P52</f>
        <v>601016760.3619679</v>
      </c>
      <c r="R52" s="125">
        <v>73001</v>
      </c>
      <c r="S52" s="129">
        <f>+Dptos!R52</f>
        <v>0</v>
      </c>
      <c r="T52" s="129"/>
      <c r="U52" s="125">
        <v>400418799</v>
      </c>
    </row>
    <row r="53" spans="1:21" s="44" customFormat="1" ht="21">
      <c r="A53" s="77">
        <v>15001</v>
      </c>
      <c r="B53" s="76" t="s">
        <v>85</v>
      </c>
      <c r="C53" s="79">
        <f t="shared" si="0"/>
        <v>3429018979</v>
      </c>
      <c r="D53" s="79">
        <f t="shared" si="1"/>
        <v>416875268.30432045</v>
      </c>
      <c r="E53" s="79">
        <f t="shared" si="2"/>
        <v>174251665.00388798</v>
      </c>
      <c r="F53" s="73">
        <f t="shared" si="3"/>
        <v>4020145912.3082085</v>
      </c>
      <c r="G53" s="73"/>
      <c r="H53" s="177"/>
      <c r="I53" s="79">
        <f t="shared" si="4"/>
        <v>97304453</v>
      </c>
      <c r="J53" s="79">
        <v>0</v>
      </c>
      <c r="K53" s="79">
        <f t="shared" si="5"/>
        <v>4117450365.3082085</v>
      </c>
      <c r="N53" s="126">
        <v>52356</v>
      </c>
      <c r="O53" s="129">
        <f>+Dptos!N53</f>
        <v>4197175011.689368</v>
      </c>
      <c r="P53" s="129">
        <f>+Dptos!O53</f>
        <v>362421192.79774624</v>
      </c>
      <c r="Q53" s="129">
        <f>+Dptos!P53</f>
        <v>160109654.395928</v>
      </c>
      <c r="R53" s="125">
        <v>52356</v>
      </c>
      <c r="S53" s="129">
        <f>+Dptos!R53</f>
        <v>0</v>
      </c>
      <c r="T53" s="136"/>
      <c r="U53" s="125">
        <v>163125529</v>
      </c>
    </row>
    <row r="54" spans="1:21" s="44" customFormat="1" ht="21">
      <c r="A54" s="77">
        <v>5837</v>
      </c>
      <c r="B54" s="74" t="s">
        <v>84</v>
      </c>
      <c r="C54" s="79">
        <f t="shared" si="0"/>
        <v>4220649511</v>
      </c>
      <c r="D54" s="79">
        <f t="shared" si="1"/>
        <v>519701873.7251465</v>
      </c>
      <c r="E54" s="79">
        <f t="shared" si="2"/>
        <v>220203168.28723997</v>
      </c>
      <c r="F54" s="73">
        <f t="shared" si="3"/>
        <v>4960554553.012386</v>
      </c>
      <c r="G54" s="73"/>
      <c r="H54" s="177"/>
      <c r="I54" s="79">
        <f t="shared" si="4"/>
        <v>377970814</v>
      </c>
      <c r="J54" s="79">
        <v>0</v>
      </c>
      <c r="K54" s="79">
        <f t="shared" si="5"/>
        <v>5338525367.012386</v>
      </c>
      <c r="N54" s="126">
        <v>5360</v>
      </c>
      <c r="O54" s="129">
        <f>+Dptos!N54</f>
        <v>3277420953.9884114</v>
      </c>
      <c r="P54" s="129">
        <f>+Dptos!O54</f>
        <v>487134216.9278948</v>
      </c>
      <c r="Q54" s="129">
        <f>+Dptos!P54</f>
        <v>197584729.27736798</v>
      </c>
      <c r="R54" s="125">
        <v>5360</v>
      </c>
      <c r="S54" s="129">
        <f>+Dptos!R54</f>
        <v>0</v>
      </c>
      <c r="T54" s="129"/>
      <c r="U54" s="125">
        <v>133781999</v>
      </c>
    </row>
    <row r="55" spans="1:21" s="44" customFormat="1" ht="21">
      <c r="A55" s="77">
        <v>20001</v>
      </c>
      <c r="B55" s="74" t="s">
        <v>33</v>
      </c>
      <c r="C55" s="79">
        <f t="shared" si="0"/>
        <v>8869503854</v>
      </c>
      <c r="D55" s="79">
        <f t="shared" si="1"/>
        <v>1029076509.6231697</v>
      </c>
      <c r="E55" s="79">
        <f t="shared" si="2"/>
        <v>457373616.705888</v>
      </c>
      <c r="F55" s="73">
        <f t="shared" si="3"/>
        <v>10355953980.329058</v>
      </c>
      <c r="G55" s="73"/>
      <c r="H55" s="177"/>
      <c r="I55" s="79">
        <f t="shared" si="4"/>
        <v>434096664</v>
      </c>
      <c r="J55" s="79">
        <v>0</v>
      </c>
      <c r="K55" s="79">
        <f t="shared" si="5"/>
        <v>10790050644.329058</v>
      </c>
      <c r="N55" s="126">
        <v>76364</v>
      </c>
      <c r="O55" s="129">
        <f>+Dptos!N55</f>
        <v>2333795846.9998183</v>
      </c>
      <c r="P55" s="129">
        <f>+Dptos!O55</f>
        <v>242193577.38192406</v>
      </c>
      <c r="Q55" s="129">
        <f>+Dptos!P55</f>
        <v>97831340.82352</v>
      </c>
      <c r="R55" s="125">
        <v>76364</v>
      </c>
      <c r="S55" s="129">
        <f>+Dptos!R55</f>
        <v>0</v>
      </c>
      <c r="T55" s="129"/>
      <c r="U55" s="125">
        <v>87704321</v>
      </c>
    </row>
    <row r="56" spans="1:21" s="44" customFormat="1" ht="21">
      <c r="A56" s="77">
        <v>50001</v>
      </c>
      <c r="B56" s="74" t="s">
        <v>39</v>
      </c>
      <c r="C56" s="79">
        <f t="shared" si="0"/>
        <v>8293479486</v>
      </c>
      <c r="D56" s="79">
        <f t="shared" si="1"/>
        <v>1137352388.7242982</v>
      </c>
      <c r="E56" s="79">
        <f t="shared" si="2"/>
        <v>506068419.382728</v>
      </c>
      <c r="F56" s="73">
        <f t="shared" si="3"/>
        <v>9936900294.107025</v>
      </c>
      <c r="G56" s="73"/>
      <c r="H56" s="177"/>
      <c r="I56" s="79">
        <f t="shared" si="4"/>
        <v>358973946</v>
      </c>
      <c r="J56" s="79">
        <v>0</v>
      </c>
      <c r="K56" s="79">
        <f t="shared" si="5"/>
        <v>10295874240.107025</v>
      </c>
      <c r="N56" s="126">
        <v>44</v>
      </c>
      <c r="O56" s="129">
        <f>+Dptos!N56</f>
        <v>7872467157.058231</v>
      </c>
      <c r="P56" s="129">
        <f>+Dptos!O56</f>
        <v>1218542319.4759011</v>
      </c>
      <c r="Q56" s="129">
        <f>+Dptos!P56</f>
        <v>467832073.671312</v>
      </c>
      <c r="R56" s="125">
        <v>44</v>
      </c>
      <c r="S56" s="129">
        <f>+Dptos!R56</f>
        <v>131853941</v>
      </c>
      <c r="T56" s="129"/>
      <c r="U56" s="125">
        <v>0</v>
      </c>
    </row>
    <row r="57" spans="1:21" s="44" customFormat="1" ht="21">
      <c r="A57" s="77">
        <v>27001</v>
      </c>
      <c r="B57" s="74" t="s">
        <v>118</v>
      </c>
      <c r="C57" s="79">
        <f t="shared" si="0"/>
        <v>3278174953.84026</v>
      </c>
      <c r="D57" s="79">
        <f t="shared" si="1"/>
        <v>709333473.131652</v>
      </c>
      <c r="E57" s="79">
        <f t="shared" si="2"/>
        <v>289620277.028088</v>
      </c>
      <c r="F57" s="73">
        <f t="shared" si="3"/>
        <v>4277128704</v>
      </c>
      <c r="G57" s="73"/>
      <c r="H57" s="177"/>
      <c r="I57" s="79">
        <f t="shared" si="4"/>
        <v>472167497</v>
      </c>
      <c r="J57" s="79">
        <v>0</v>
      </c>
      <c r="K57" s="79">
        <f t="shared" si="5"/>
        <v>4749296201</v>
      </c>
      <c r="N57" s="126">
        <v>23417</v>
      </c>
      <c r="O57" s="129">
        <f>+Dptos!N57</f>
        <v>3631904363.0000005</v>
      </c>
      <c r="P57" s="129">
        <f>+Dptos!O57</f>
        <v>504541768.6544612</v>
      </c>
      <c r="Q57" s="129">
        <f>+Dptos!P57</f>
        <v>208271729.0898</v>
      </c>
      <c r="R57" s="125">
        <v>23417</v>
      </c>
      <c r="S57" s="129">
        <f>+Dptos!R57</f>
        <v>0</v>
      </c>
      <c r="T57" s="129"/>
      <c r="U57" s="125">
        <v>245449829</v>
      </c>
    </row>
    <row r="58" spans="1:21" s="44" customFormat="1" ht="21">
      <c r="A58" s="77">
        <v>44847</v>
      </c>
      <c r="B58" s="74" t="s">
        <v>123</v>
      </c>
      <c r="C58" s="79">
        <f t="shared" si="0"/>
        <v>3108591872</v>
      </c>
      <c r="D58" s="79">
        <f t="shared" si="1"/>
        <v>134730325.7897207</v>
      </c>
      <c r="E58" s="79">
        <f t="shared" si="2"/>
        <v>58058851.43948801</v>
      </c>
      <c r="F58" s="73">
        <f t="shared" si="3"/>
        <v>3301381049.229209</v>
      </c>
      <c r="G58" s="73"/>
      <c r="H58" s="177"/>
      <c r="I58" s="79">
        <f t="shared" si="4"/>
        <v>314802736</v>
      </c>
      <c r="J58" s="79">
        <v>0</v>
      </c>
      <c r="K58" s="79">
        <f t="shared" si="5"/>
        <v>3616183785.229209</v>
      </c>
      <c r="N58" s="126">
        <v>13430</v>
      </c>
      <c r="O58" s="129">
        <f>+Dptos!N58</f>
        <v>3041794115</v>
      </c>
      <c r="P58" s="129">
        <f>+Dptos!O58</f>
        <v>448308023.35915005</v>
      </c>
      <c r="Q58" s="129">
        <f>+Dptos!P58</f>
        <v>192803181.935168</v>
      </c>
      <c r="R58" s="125">
        <v>13430</v>
      </c>
      <c r="S58" s="129">
        <f>+Dptos!R58</f>
        <v>0</v>
      </c>
      <c r="T58" s="129"/>
      <c r="U58" s="125">
        <v>249575621</v>
      </c>
    </row>
    <row r="59" spans="1:21" s="44" customFormat="1" ht="21">
      <c r="A59" s="77">
        <v>5045</v>
      </c>
      <c r="B59" s="74" t="s">
        <v>119</v>
      </c>
      <c r="C59" s="79">
        <f t="shared" si="0"/>
        <v>3430907752</v>
      </c>
      <c r="D59" s="79">
        <f t="shared" si="1"/>
        <v>316935000.00015795</v>
      </c>
      <c r="E59" s="79">
        <f t="shared" si="2"/>
        <v>126916962.68250398</v>
      </c>
      <c r="F59" s="73">
        <f t="shared" si="3"/>
        <v>3874759714.682662</v>
      </c>
      <c r="G59" s="73"/>
      <c r="H59" s="177"/>
      <c r="I59" s="79">
        <f t="shared" si="4"/>
        <v>128844035</v>
      </c>
      <c r="J59" s="79">
        <v>0</v>
      </c>
      <c r="K59" s="79">
        <f t="shared" si="5"/>
        <v>4003603749.682662</v>
      </c>
      <c r="N59" s="126">
        <v>47</v>
      </c>
      <c r="O59" s="129">
        <f>+Dptos!N59</f>
        <v>19223886105</v>
      </c>
      <c r="P59" s="129">
        <f>+Dptos!O59</f>
        <v>2689724990.0096784</v>
      </c>
      <c r="Q59" s="129">
        <f>+Dptos!P59</f>
        <v>1097849477.9936156</v>
      </c>
      <c r="R59" s="125">
        <v>47</v>
      </c>
      <c r="S59" s="129">
        <f>+Dptos!R59</f>
        <v>535817826</v>
      </c>
      <c r="T59" s="129"/>
      <c r="U59" s="125">
        <v>0</v>
      </c>
    </row>
    <row r="60" spans="1:21" s="44" customFormat="1" ht="21">
      <c r="A60" s="77">
        <v>25269</v>
      </c>
      <c r="B60" s="74" t="s">
        <v>120</v>
      </c>
      <c r="C60" s="79">
        <f t="shared" si="0"/>
        <v>1962476468</v>
      </c>
      <c r="D60" s="79">
        <f t="shared" si="1"/>
        <v>315376173.9537286</v>
      </c>
      <c r="E60" s="79">
        <f t="shared" si="2"/>
        <v>129041628.41809599</v>
      </c>
      <c r="F60" s="73">
        <f t="shared" si="3"/>
        <v>2406894270.3718247</v>
      </c>
      <c r="G60" s="73"/>
      <c r="H60" s="177"/>
      <c r="I60" s="79">
        <f t="shared" si="4"/>
        <v>112316755</v>
      </c>
      <c r="J60" s="79">
        <v>0</v>
      </c>
      <c r="K60" s="79">
        <f t="shared" si="5"/>
        <v>2519211025.3718247</v>
      </c>
      <c r="N60" s="126">
        <v>44430</v>
      </c>
      <c r="O60" s="129">
        <f>+Dptos!N60</f>
        <v>4238366395.407739</v>
      </c>
      <c r="P60" s="129">
        <f>+Dptos!O60</f>
        <v>472098142.975037</v>
      </c>
      <c r="Q60" s="129">
        <f>+Dptos!P60</f>
        <v>214676994.617224</v>
      </c>
      <c r="R60" s="125">
        <v>44430</v>
      </c>
      <c r="S60" s="129">
        <f>+Dptos!R60</f>
        <v>0</v>
      </c>
      <c r="T60" s="129"/>
      <c r="U60" s="125">
        <v>397068896</v>
      </c>
    </row>
    <row r="61" spans="1:21" s="44" customFormat="1" ht="21">
      <c r="A61" s="77">
        <v>44001</v>
      </c>
      <c r="B61" s="74" t="s">
        <v>57</v>
      </c>
      <c r="C61" s="79">
        <f t="shared" si="0"/>
        <v>4832155074</v>
      </c>
      <c r="D61" s="79">
        <f t="shared" si="1"/>
        <v>608613301.3775637</v>
      </c>
      <c r="E61" s="79">
        <f t="shared" si="2"/>
        <v>225339498.06578398</v>
      </c>
      <c r="F61" s="73">
        <f t="shared" si="3"/>
        <v>5666107873.443348</v>
      </c>
      <c r="G61" s="73"/>
      <c r="H61" s="177"/>
      <c r="I61" s="79">
        <f t="shared" si="4"/>
        <v>394093549</v>
      </c>
      <c r="J61" s="79">
        <v>0</v>
      </c>
      <c r="K61" s="79">
        <f t="shared" si="5"/>
        <v>6060201422.443348</v>
      </c>
      <c r="N61" s="126">
        <v>8433</v>
      </c>
      <c r="O61" s="129">
        <f>+Dptos!N61</f>
        <v>2130649773</v>
      </c>
      <c r="P61" s="129">
        <f>+Dptos!O61</f>
        <v>205549487.8737535</v>
      </c>
      <c r="Q61" s="129">
        <f>+Dptos!P61</f>
        <v>90390072.05331199</v>
      </c>
      <c r="R61" s="125">
        <v>8433</v>
      </c>
      <c r="S61" s="129">
        <f>+Dptos!R61</f>
        <v>0</v>
      </c>
      <c r="T61" s="129"/>
      <c r="U61" s="125">
        <v>89446079</v>
      </c>
    </row>
    <row r="62" spans="1:21" s="44" customFormat="1" ht="21">
      <c r="A62" s="77">
        <v>5615</v>
      </c>
      <c r="B62" s="74" t="s">
        <v>53</v>
      </c>
      <c r="C62" s="79">
        <f t="shared" si="0"/>
        <v>1919783144</v>
      </c>
      <c r="D62" s="79">
        <f t="shared" si="1"/>
        <v>275150293.2563151</v>
      </c>
      <c r="E62" s="79">
        <f t="shared" si="2"/>
        <v>110166532.810576</v>
      </c>
      <c r="F62" s="73">
        <f t="shared" si="3"/>
        <v>2305099970.066891</v>
      </c>
      <c r="G62" s="73"/>
      <c r="H62" s="177">
        <v>336246789</v>
      </c>
      <c r="I62" s="79">
        <f t="shared" si="4"/>
        <v>106234254</v>
      </c>
      <c r="J62" s="79">
        <v>0</v>
      </c>
      <c r="K62" s="79">
        <f t="shared" si="5"/>
        <v>2747581013.066891</v>
      </c>
      <c r="N62" s="126">
        <v>17001</v>
      </c>
      <c r="O62" s="129">
        <f>+Dptos!N62</f>
        <v>6885480991</v>
      </c>
      <c r="P62" s="129">
        <f>+Dptos!O62</f>
        <v>993366574.059749</v>
      </c>
      <c r="Q62" s="129">
        <f>+Dptos!P62</f>
        <v>407345539.554376</v>
      </c>
      <c r="R62" s="125">
        <v>17001</v>
      </c>
      <c r="S62" s="129">
        <f>+Dptos!R62</f>
        <v>0</v>
      </c>
      <c r="T62" s="129"/>
      <c r="U62" s="125">
        <v>255856722</v>
      </c>
    </row>
    <row r="63" spans="1:21" s="44" customFormat="1" ht="21">
      <c r="A63" s="77">
        <v>25175</v>
      </c>
      <c r="B63" s="74" t="s">
        <v>94</v>
      </c>
      <c r="C63" s="79">
        <f t="shared" si="0"/>
        <v>1632845750</v>
      </c>
      <c r="D63" s="79">
        <f t="shared" si="1"/>
        <v>230201278.03223425</v>
      </c>
      <c r="E63" s="79">
        <f t="shared" si="2"/>
        <v>96560792.179664</v>
      </c>
      <c r="F63" s="73">
        <f t="shared" si="3"/>
        <v>1959607820.2118983</v>
      </c>
      <c r="G63" s="73"/>
      <c r="H63" s="177"/>
      <c r="I63" s="79">
        <f t="shared" si="4"/>
        <v>78739567</v>
      </c>
      <c r="J63" s="79">
        <v>0</v>
      </c>
      <c r="K63" s="79">
        <f t="shared" si="5"/>
        <v>2038347387.2118983</v>
      </c>
      <c r="N63" s="126">
        <v>5001</v>
      </c>
      <c r="O63" s="129">
        <f>+Dptos!N63</f>
        <v>35946063697</v>
      </c>
      <c r="P63" s="129">
        <f>+Dptos!O63</f>
        <v>3991966242.8707495</v>
      </c>
      <c r="Q63" s="129">
        <f>+Dptos!P63</f>
        <v>1897055738.42406</v>
      </c>
      <c r="R63" s="125">
        <v>5001</v>
      </c>
      <c r="S63" s="129">
        <f>+Dptos!R63</f>
        <v>0</v>
      </c>
      <c r="T63" s="129"/>
      <c r="U63" s="125">
        <v>1273555037</v>
      </c>
    </row>
    <row r="64" spans="1:21" s="44" customFormat="1" ht="21">
      <c r="A64" s="77">
        <v>52356</v>
      </c>
      <c r="B64" s="77" t="s">
        <v>58</v>
      </c>
      <c r="C64" s="79">
        <f t="shared" si="0"/>
        <v>4197175011.689368</v>
      </c>
      <c r="D64" s="79">
        <f t="shared" si="1"/>
        <v>362421192.79774624</v>
      </c>
      <c r="E64" s="79">
        <f t="shared" si="2"/>
        <v>160109654.395928</v>
      </c>
      <c r="F64" s="73">
        <f t="shared" si="3"/>
        <v>4719705858.883042</v>
      </c>
      <c r="G64" s="73"/>
      <c r="H64" s="177"/>
      <c r="I64" s="79">
        <f t="shared" si="4"/>
        <v>163125529</v>
      </c>
      <c r="J64" s="79">
        <v>0</v>
      </c>
      <c r="K64" s="79">
        <f t="shared" si="5"/>
        <v>4882831387.883042</v>
      </c>
      <c r="N64" s="126">
        <v>50</v>
      </c>
      <c r="O64" s="129">
        <f>+Dptos!N64</f>
        <v>11006716927</v>
      </c>
      <c r="P64" s="129">
        <f>+Dptos!O64</f>
        <v>1428491930.2161193</v>
      </c>
      <c r="Q64" s="129">
        <f>+Dptos!P64</f>
        <v>567270895.365888</v>
      </c>
      <c r="R64" s="125">
        <v>50</v>
      </c>
      <c r="S64" s="129">
        <f>+Dptos!R64</f>
        <v>232540642</v>
      </c>
      <c r="T64" s="129"/>
      <c r="U64" s="125">
        <v>0</v>
      </c>
    </row>
    <row r="65" spans="1:21" s="44" customFormat="1" ht="21">
      <c r="A65" s="77">
        <v>76364</v>
      </c>
      <c r="B65" s="77" t="s">
        <v>122</v>
      </c>
      <c r="C65" s="79">
        <f t="shared" si="0"/>
        <v>2333795846.9998183</v>
      </c>
      <c r="D65" s="79">
        <f t="shared" si="1"/>
        <v>242193577.38192406</v>
      </c>
      <c r="E65" s="79">
        <f t="shared" si="2"/>
        <v>97831340.82352</v>
      </c>
      <c r="F65" s="73">
        <f t="shared" si="3"/>
        <v>2673820765.205262</v>
      </c>
      <c r="G65" s="73"/>
      <c r="H65" s="177"/>
      <c r="I65" s="79">
        <f t="shared" si="4"/>
        <v>87704321</v>
      </c>
      <c r="J65" s="79">
        <v>0</v>
      </c>
      <c r="K65" s="79">
        <f t="shared" si="5"/>
        <v>2761525086.205262</v>
      </c>
      <c r="N65" s="126">
        <v>23001</v>
      </c>
      <c r="O65" s="129">
        <f>+Dptos!N65</f>
        <v>9246268257</v>
      </c>
      <c r="P65" s="129">
        <f>+Dptos!O65</f>
        <v>1330848389.802514</v>
      </c>
      <c r="Q65" s="129">
        <f>+Dptos!P65</f>
        <v>534194214.315392</v>
      </c>
      <c r="R65" s="125">
        <v>23001</v>
      </c>
      <c r="S65" s="129">
        <f>+Dptos!R65</f>
        <v>0</v>
      </c>
      <c r="T65" s="129"/>
      <c r="U65" s="125">
        <v>638812239</v>
      </c>
    </row>
    <row r="66" spans="1:21" s="44" customFormat="1" ht="21">
      <c r="A66" s="77">
        <v>8433</v>
      </c>
      <c r="B66" s="74" t="s">
        <v>54</v>
      </c>
      <c r="C66" s="79">
        <f t="shared" si="0"/>
        <v>2130649773</v>
      </c>
      <c r="D66" s="79">
        <f t="shared" si="1"/>
        <v>205549487.8737535</v>
      </c>
      <c r="E66" s="79">
        <f t="shared" si="2"/>
        <v>90390072.05331199</v>
      </c>
      <c r="F66" s="73">
        <f t="shared" si="3"/>
        <v>2426589332.9270654</v>
      </c>
      <c r="G66" s="73"/>
      <c r="H66" s="177">
        <v>197140051</v>
      </c>
      <c r="I66" s="79">
        <f t="shared" si="4"/>
        <v>89446079</v>
      </c>
      <c r="J66" s="79">
        <v>0</v>
      </c>
      <c r="K66" s="79">
        <f t="shared" si="5"/>
        <v>2713175462.9270654</v>
      </c>
      <c r="N66" s="126">
        <v>25473</v>
      </c>
      <c r="O66" s="129">
        <f>+Dptos!N66</f>
        <v>1327201569</v>
      </c>
      <c r="P66" s="129">
        <f>+Dptos!O66</f>
        <v>173024561.9027977</v>
      </c>
      <c r="Q66" s="129">
        <f>+Dptos!P66</f>
        <v>74256772.705024</v>
      </c>
      <c r="R66" s="125">
        <v>25473</v>
      </c>
      <c r="S66" s="129">
        <f>+Dptos!R66</f>
        <v>0</v>
      </c>
      <c r="T66" s="129"/>
      <c r="U66" s="125">
        <v>58882598</v>
      </c>
    </row>
    <row r="67" spans="1:21" s="44" customFormat="1" ht="21">
      <c r="A67" s="77">
        <v>25473</v>
      </c>
      <c r="B67" s="74" t="s">
        <v>55</v>
      </c>
      <c r="C67" s="79">
        <f t="shared" si="0"/>
        <v>1327201569</v>
      </c>
      <c r="D67" s="79">
        <f t="shared" si="1"/>
        <v>173024561.9027977</v>
      </c>
      <c r="E67" s="79">
        <f t="shared" si="2"/>
        <v>74256772.705024</v>
      </c>
      <c r="F67" s="73">
        <f t="shared" si="3"/>
        <v>1574482903.6078217</v>
      </c>
      <c r="G67" s="73"/>
      <c r="H67" s="177">
        <v>186041673</v>
      </c>
      <c r="I67" s="79">
        <f t="shared" si="4"/>
        <v>58882598</v>
      </c>
      <c r="J67" s="79">
        <v>0</v>
      </c>
      <c r="K67" s="79">
        <f t="shared" si="5"/>
        <v>1819407174.6078217</v>
      </c>
      <c r="N67" s="126">
        <v>52</v>
      </c>
      <c r="O67" s="129">
        <f>+Dptos!N67</f>
        <v>24637444517</v>
      </c>
      <c r="P67" s="129">
        <f>+Dptos!O67</f>
        <v>3267089173.9354525</v>
      </c>
      <c r="Q67" s="129">
        <f>+Dptos!P67</f>
        <v>1388489350.686728</v>
      </c>
      <c r="R67" s="125">
        <v>52</v>
      </c>
      <c r="S67" s="129">
        <f>+Dptos!R67</f>
        <v>931104793</v>
      </c>
      <c r="T67" s="129"/>
      <c r="U67" s="125">
        <v>0</v>
      </c>
    </row>
    <row r="68" spans="1:21" s="44" customFormat="1" ht="21">
      <c r="A68" s="77">
        <v>68547</v>
      </c>
      <c r="B68" s="74" t="s">
        <v>59</v>
      </c>
      <c r="C68" s="79">
        <f t="shared" si="0"/>
        <v>3136146136</v>
      </c>
      <c r="D68" s="79">
        <f t="shared" si="1"/>
        <v>450215404.2063435</v>
      </c>
      <c r="E68" s="79">
        <f t="shared" si="2"/>
        <v>181838566.82485598</v>
      </c>
      <c r="F68" s="73">
        <f t="shared" si="3"/>
        <v>3768200107.0311995</v>
      </c>
      <c r="G68" s="73"/>
      <c r="H68" s="177">
        <v>223981936</v>
      </c>
      <c r="I68" s="79">
        <f t="shared" si="4"/>
        <v>125619802</v>
      </c>
      <c r="J68" s="79">
        <v>0</v>
      </c>
      <c r="K68" s="79">
        <f t="shared" si="5"/>
        <v>4117801845.0311995</v>
      </c>
      <c r="N68" s="126">
        <v>41001</v>
      </c>
      <c r="O68" s="129">
        <f>+Dptos!N68</f>
        <v>7564944540.999999</v>
      </c>
      <c r="P68" s="129">
        <f>+Dptos!O68</f>
        <v>970569609.1010463</v>
      </c>
      <c r="Q68" s="129">
        <f>+Dptos!P68</f>
        <v>429031363.38129604</v>
      </c>
      <c r="R68" s="125">
        <v>41001</v>
      </c>
      <c r="S68" s="129">
        <f>+Dptos!R68</f>
        <v>0</v>
      </c>
      <c r="T68" s="129"/>
      <c r="U68" s="125">
        <v>271510239</v>
      </c>
    </row>
    <row r="69" spans="1:21" s="44" customFormat="1" ht="21">
      <c r="A69" s="77">
        <v>41551</v>
      </c>
      <c r="B69" s="74" t="s">
        <v>56</v>
      </c>
      <c r="C69" s="79">
        <f t="shared" si="0"/>
        <v>2999895264</v>
      </c>
      <c r="D69" s="79">
        <f t="shared" si="1"/>
        <v>425380537.4381045</v>
      </c>
      <c r="E69" s="79">
        <f t="shared" si="2"/>
        <v>181921038.19971997</v>
      </c>
      <c r="F69" s="73">
        <f t="shared" si="3"/>
        <v>3607196839.6378245</v>
      </c>
      <c r="G69" s="73"/>
      <c r="H69" s="177"/>
      <c r="I69" s="79">
        <f t="shared" si="4"/>
        <v>231567105</v>
      </c>
      <c r="J69" s="79">
        <v>0</v>
      </c>
      <c r="K69" s="79">
        <f t="shared" si="5"/>
        <v>3838763944.6378245</v>
      </c>
      <c r="N69" s="126">
        <v>54</v>
      </c>
      <c r="O69" s="129">
        <f>+Dptos!N69</f>
        <v>15149911822</v>
      </c>
      <c r="P69" s="129">
        <f>+Dptos!O69</f>
        <v>2389928054.218624</v>
      </c>
      <c r="Q69" s="129">
        <f>+Dptos!P69</f>
        <v>1003561876.410856</v>
      </c>
      <c r="R69" s="125">
        <v>54</v>
      </c>
      <c r="S69" s="129">
        <f>+Dptos!R69</f>
        <v>1179513134</v>
      </c>
      <c r="T69" s="129"/>
      <c r="U69" s="125">
        <v>0</v>
      </c>
    </row>
    <row r="70" spans="1:21" s="44" customFormat="1" ht="21">
      <c r="A70" s="77">
        <v>5631</v>
      </c>
      <c r="B70" s="74" t="s">
        <v>121</v>
      </c>
      <c r="C70" s="79">
        <f t="shared" si="0"/>
        <v>642465262</v>
      </c>
      <c r="D70" s="79">
        <f t="shared" si="1"/>
        <v>101703237.16326709</v>
      </c>
      <c r="E70" s="79">
        <f t="shared" si="2"/>
        <v>42393048.792544</v>
      </c>
      <c r="F70" s="73">
        <f t="shared" si="3"/>
        <v>786561547.955811</v>
      </c>
      <c r="G70" s="73"/>
      <c r="H70" s="177"/>
      <c r="I70" s="79">
        <f t="shared" si="4"/>
        <v>38802530</v>
      </c>
      <c r="J70" s="79">
        <v>0</v>
      </c>
      <c r="K70" s="79">
        <f t="shared" si="5"/>
        <v>825364077.955811</v>
      </c>
      <c r="N70" s="126">
        <v>76520</v>
      </c>
      <c r="O70" s="129">
        <f>+Dptos!N70</f>
        <v>4572080487</v>
      </c>
      <c r="P70" s="129">
        <f>+Dptos!O70</f>
        <v>704226182.220497</v>
      </c>
      <c r="Q70" s="129">
        <f>+Dptos!P70</f>
        <v>291638244.058384</v>
      </c>
      <c r="R70" s="125">
        <v>76520</v>
      </c>
      <c r="S70" s="129">
        <f>+Dptos!R70</f>
        <v>0</v>
      </c>
      <c r="T70" s="129"/>
      <c r="U70" s="125">
        <v>210234009</v>
      </c>
    </row>
    <row r="71" spans="1:21" s="45" customFormat="1" ht="21">
      <c r="A71" s="77">
        <v>85001</v>
      </c>
      <c r="B71" s="76" t="s">
        <v>60</v>
      </c>
      <c r="C71" s="79">
        <f t="shared" si="0"/>
        <v>3287227493.0527806</v>
      </c>
      <c r="D71" s="79">
        <f t="shared" si="1"/>
        <v>559214194.0444113</v>
      </c>
      <c r="E71" s="79">
        <f t="shared" si="2"/>
        <v>230525198.902808</v>
      </c>
      <c r="F71" s="73">
        <f t="shared" si="3"/>
        <v>4076966886</v>
      </c>
      <c r="G71" s="73"/>
      <c r="H71" s="177"/>
      <c r="I71" s="79">
        <f t="shared" si="4"/>
        <v>179530641</v>
      </c>
      <c r="J71" s="79">
        <v>0</v>
      </c>
      <c r="K71" s="79">
        <f t="shared" si="5"/>
        <v>4256497527</v>
      </c>
      <c r="N71" s="126">
        <v>52001</v>
      </c>
      <c r="O71" s="129">
        <f>+Dptos!N71</f>
        <v>8672980559</v>
      </c>
      <c r="P71" s="129">
        <f>+Dptos!O71</f>
        <v>1124649713.4038036</v>
      </c>
      <c r="Q71" s="129">
        <f>+Dptos!P71</f>
        <v>494801406.38299197</v>
      </c>
      <c r="R71" s="125">
        <v>52001</v>
      </c>
      <c r="S71" s="129">
        <f>+Dptos!R71</f>
        <v>0</v>
      </c>
      <c r="T71" s="129"/>
      <c r="U71" s="125">
        <v>318510956</v>
      </c>
    </row>
    <row r="72" spans="1:21" s="44" customFormat="1" ht="21">
      <c r="A72" s="77">
        <v>25899</v>
      </c>
      <c r="B72" s="74" t="s">
        <v>95</v>
      </c>
      <c r="C72" s="79">
        <f t="shared" si="0"/>
        <v>1764336379</v>
      </c>
      <c r="D72" s="79">
        <f t="shared" si="1"/>
        <v>259417596.63356096</v>
      </c>
      <c r="E72" s="79">
        <f t="shared" si="2"/>
        <v>107171363.3206</v>
      </c>
      <c r="F72" s="73">
        <f t="shared" si="3"/>
        <v>2130925338.954161</v>
      </c>
      <c r="G72" s="73"/>
      <c r="H72" s="177"/>
      <c r="I72" s="79">
        <f t="shared" si="4"/>
        <v>99440440</v>
      </c>
      <c r="J72" s="79">
        <v>0</v>
      </c>
      <c r="K72" s="79">
        <f t="shared" si="5"/>
        <v>2230365778.9541607</v>
      </c>
      <c r="N72" s="126">
        <v>66001</v>
      </c>
      <c r="O72" s="129">
        <f>+Dptos!N72</f>
        <v>8367475989</v>
      </c>
      <c r="P72" s="129">
        <f>+Dptos!O72</f>
        <v>1190154889.0878701</v>
      </c>
      <c r="Q72" s="129">
        <f>+Dptos!P72</f>
        <v>539485008.55332</v>
      </c>
      <c r="R72" s="125">
        <v>66001</v>
      </c>
      <c r="S72" s="129">
        <f>+Dptos!R72</f>
        <v>0</v>
      </c>
      <c r="T72" s="129"/>
      <c r="U72" s="125">
        <v>348299345</v>
      </c>
    </row>
    <row r="73" spans="1:21" ht="21.75" thickBot="1">
      <c r="A73" s="22"/>
      <c r="B73" s="14"/>
      <c r="C73" s="117"/>
      <c r="D73" s="117"/>
      <c r="E73" s="117"/>
      <c r="F73" s="118"/>
      <c r="G73" s="29"/>
      <c r="H73" s="179"/>
      <c r="I73" s="29"/>
      <c r="J73" s="42"/>
      <c r="K73" s="42"/>
      <c r="N73" s="126">
        <v>68547</v>
      </c>
      <c r="O73" s="129">
        <f>+Dptos!N73</f>
        <v>3136146136</v>
      </c>
      <c r="P73" s="129">
        <f>+Dptos!O73</f>
        <v>450215404.2063435</v>
      </c>
      <c r="Q73" s="129">
        <f>+Dptos!P73</f>
        <v>181838566.82485598</v>
      </c>
      <c r="R73" s="125">
        <v>68547</v>
      </c>
      <c r="S73" s="129">
        <f>+Dptos!R73</f>
        <v>0</v>
      </c>
      <c r="T73" s="129"/>
      <c r="U73" s="125">
        <v>125619802</v>
      </c>
    </row>
    <row r="74" spans="1:21" s="40" customFormat="1" ht="30.75" customHeight="1" thickBot="1">
      <c r="A74" s="70"/>
      <c r="B74" s="137" t="s">
        <v>24</v>
      </c>
      <c r="C74" s="131">
        <f>SUM(C11:C73)</f>
        <v>446247678978.3372</v>
      </c>
      <c r="D74" s="131">
        <f aca="true" t="shared" si="6" ref="D74:K74">SUM(D11:D73)</f>
        <v>57994426694.02954</v>
      </c>
      <c r="E74" s="131">
        <f t="shared" si="6"/>
        <v>23767318636.343006</v>
      </c>
      <c r="F74" s="131">
        <f t="shared" si="6"/>
        <v>528009424308.7098</v>
      </c>
      <c r="G74" s="132">
        <f t="shared" si="6"/>
        <v>0</v>
      </c>
      <c r="H74" s="180">
        <f t="shared" si="6"/>
        <v>7079249007</v>
      </c>
      <c r="I74" s="132">
        <f t="shared" si="6"/>
        <v>19248393501</v>
      </c>
      <c r="J74" s="132">
        <f t="shared" si="6"/>
        <v>3328286095</v>
      </c>
      <c r="K74" s="132">
        <f t="shared" si="6"/>
        <v>557665352911.7097</v>
      </c>
      <c r="N74" s="126">
        <v>41551</v>
      </c>
      <c r="O74" s="129">
        <f>+Dptos!N74</f>
        <v>2999895264</v>
      </c>
      <c r="P74" s="129">
        <f>+Dptos!O74</f>
        <v>425380537.4381045</v>
      </c>
      <c r="Q74" s="129">
        <f>+Dptos!P74</f>
        <v>181921038.19971997</v>
      </c>
      <c r="R74" s="125">
        <v>41551</v>
      </c>
      <c r="S74" s="129">
        <f>+Dptos!R74</f>
        <v>0</v>
      </c>
      <c r="T74" s="129"/>
      <c r="U74" s="125">
        <v>231567105</v>
      </c>
    </row>
    <row r="75" spans="1:21" ht="21">
      <c r="A75" s="23"/>
      <c r="N75" s="126">
        <v>19001</v>
      </c>
      <c r="O75" s="129">
        <f>+Dptos!N75</f>
        <v>4919190721.408402</v>
      </c>
      <c r="P75" s="129">
        <f>+Dptos!O75</f>
        <v>556452871.7705734</v>
      </c>
      <c r="Q75" s="129">
        <f>+Dptos!P75</f>
        <v>245169072.821024</v>
      </c>
      <c r="R75" s="125">
        <v>19001</v>
      </c>
      <c r="S75" s="129">
        <f>+Dptos!R75</f>
        <v>0</v>
      </c>
      <c r="T75" s="129"/>
      <c r="U75" s="125">
        <v>225971099</v>
      </c>
    </row>
    <row r="76" spans="1:21" ht="21">
      <c r="A76" s="71"/>
      <c r="C76" s="147"/>
      <c r="D76" s="147"/>
      <c r="E76" s="147"/>
      <c r="F76" s="147"/>
      <c r="G76" s="147">
        <f>+G74+Dptos!G44</f>
        <v>0</v>
      </c>
      <c r="H76" s="181">
        <f>+H74+Dptos!H44</f>
        <v>15413870511</v>
      </c>
      <c r="I76" s="138"/>
      <c r="N76" s="126">
        <v>86</v>
      </c>
      <c r="O76" s="129">
        <f>+Dptos!N76</f>
        <v>10200887396</v>
      </c>
      <c r="P76" s="129">
        <f>+Dptos!O76</f>
        <v>1476799731.7184415</v>
      </c>
      <c r="Q76" s="129">
        <f>+Dptos!P76</f>
        <v>607847701.4371519</v>
      </c>
      <c r="R76" s="125">
        <v>86</v>
      </c>
      <c r="S76" s="129">
        <f>+Dptos!R76</f>
        <v>77161703</v>
      </c>
      <c r="T76" s="129"/>
      <c r="U76" s="125">
        <v>0</v>
      </c>
    </row>
    <row r="77" spans="1:21" ht="21">
      <c r="A77" s="23"/>
      <c r="N77" s="128">
        <v>27001</v>
      </c>
      <c r="O77" s="129">
        <f>+Dptos!N77</f>
        <v>3278174953.84026</v>
      </c>
      <c r="P77" s="129">
        <f>+Dptos!O77</f>
        <v>709333473.131652</v>
      </c>
      <c r="Q77" s="129">
        <f>+Dptos!P77</f>
        <v>289620277.028088</v>
      </c>
      <c r="R77" s="125">
        <v>27001</v>
      </c>
      <c r="S77" s="129">
        <f>+Dptos!R77</f>
        <v>0</v>
      </c>
      <c r="T77" s="129"/>
      <c r="U77" s="125">
        <v>472167497</v>
      </c>
    </row>
    <row r="78" spans="1:21" ht="21">
      <c r="A78" s="23"/>
      <c r="N78" s="126">
        <v>63</v>
      </c>
      <c r="O78" s="129">
        <f>+Dptos!N78</f>
        <v>6053191292</v>
      </c>
      <c r="P78" s="129">
        <f>+Dptos!O78</f>
        <v>871775055.2551029</v>
      </c>
      <c r="Q78" s="129">
        <f>+Dptos!P78</f>
        <v>351537624.029248</v>
      </c>
      <c r="R78" s="125">
        <v>63</v>
      </c>
      <c r="S78" s="129">
        <f>+Dptos!R78</f>
        <v>152284189</v>
      </c>
      <c r="T78" s="129"/>
      <c r="U78" s="125">
        <v>0</v>
      </c>
    </row>
    <row r="79" spans="1:21" ht="21">
      <c r="A79" s="23"/>
      <c r="N79" s="126">
        <v>44001</v>
      </c>
      <c r="O79" s="129">
        <f>+Dptos!N79</f>
        <v>4832155074</v>
      </c>
      <c r="P79" s="129">
        <f>+Dptos!O79</f>
        <v>608613301.3775637</v>
      </c>
      <c r="Q79" s="129">
        <f>+Dptos!P79</f>
        <v>225339498.06578398</v>
      </c>
      <c r="R79" s="125">
        <v>44001</v>
      </c>
      <c r="S79" s="129">
        <f>+Dptos!R79</f>
        <v>0</v>
      </c>
      <c r="T79" s="129"/>
      <c r="U79" s="125">
        <v>394093549</v>
      </c>
    </row>
    <row r="80" spans="1:21" ht="21">
      <c r="A80" s="23"/>
      <c r="N80" s="126">
        <v>5615</v>
      </c>
      <c r="O80" s="129">
        <f>+Dptos!N80</f>
        <v>1919783144</v>
      </c>
      <c r="P80" s="129">
        <f>+Dptos!O80</f>
        <v>275150293.2563151</v>
      </c>
      <c r="Q80" s="129">
        <f>+Dptos!P80</f>
        <v>110166532.810576</v>
      </c>
      <c r="R80" s="125">
        <v>5615</v>
      </c>
      <c r="S80" s="129">
        <f>+Dptos!R80</f>
        <v>0</v>
      </c>
      <c r="T80" s="129"/>
      <c r="U80" s="125">
        <v>106234254</v>
      </c>
    </row>
    <row r="81" spans="1:21" ht="21">
      <c r="A81" s="23"/>
      <c r="N81" s="126">
        <v>66</v>
      </c>
      <c r="O81" s="129">
        <f>+Dptos!N81</f>
        <v>6721504199</v>
      </c>
      <c r="P81" s="129">
        <f>+Dptos!O81</f>
        <v>857181132.5605524</v>
      </c>
      <c r="Q81" s="129">
        <f>+Dptos!P81</f>
        <v>383759205.856048</v>
      </c>
      <c r="R81" s="125">
        <v>66</v>
      </c>
      <c r="S81" s="129">
        <f>+Dptos!R81</f>
        <v>471393682</v>
      </c>
      <c r="T81" s="129"/>
      <c r="U81" s="125">
        <v>0</v>
      </c>
    </row>
    <row r="82" spans="1:21" ht="21">
      <c r="A82" s="23"/>
      <c r="N82" s="126">
        <v>5631</v>
      </c>
      <c r="O82" s="129">
        <f>+Dptos!N82</f>
        <v>642465262</v>
      </c>
      <c r="P82" s="129">
        <f>+Dptos!O82</f>
        <v>101703237.16326709</v>
      </c>
      <c r="Q82" s="129">
        <f>+Dptos!P82</f>
        <v>42393048.792544</v>
      </c>
      <c r="R82" s="125">
        <v>5631</v>
      </c>
      <c r="S82" s="129">
        <f>+Dptos!R82</f>
        <v>0</v>
      </c>
      <c r="T82" s="129"/>
      <c r="U82" s="125">
        <v>38802530</v>
      </c>
    </row>
    <row r="83" spans="1:21" ht="21">
      <c r="A83" s="23"/>
      <c r="N83" s="126">
        <v>23660</v>
      </c>
      <c r="O83" s="129">
        <f>+Dptos!N83</f>
        <v>2661523514</v>
      </c>
      <c r="P83" s="129">
        <f>+Dptos!O83</f>
        <v>373331491.83085984</v>
      </c>
      <c r="Q83" s="129">
        <f>+Dptos!P83</f>
        <v>165889516.63129598</v>
      </c>
      <c r="R83" s="125">
        <v>23660</v>
      </c>
      <c r="S83" s="129">
        <f>+Dptos!R83</f>
        <v>0</v>
      </c>
      <c r="T83" s="129"/>
      <c r="U83" s="125">
        <v>205658593</v>
      </c>
    </row>
    <row r="84" spans="1:21" ht="21">
      <c r="A84" s="23"/>
      <c r="N84" s="126">
        <v>88</v>
      </c>
      <c r="O84" s="129">
        <f>+Dptos!N84</f>
        <v>1477373879</v>
      </c>
      <c r="P84" s="129">
        <f>+Dptos!O84</f>
        <v>153769151.57492292</v>
      </c>
      <c r="Q84" s="129">
        <f>+Dptos!P84</f>
        <v>67646347.32687202</v>
      </c>
      <c r="R84" s="125">
        <v>88</v>
      </c>
      <c r="S84" s="129">
        <f>+Dptos!R84</f>
        <v>116115922</v>
      </c>
      <c r="T84" s="129"/>
      <c r="U84" s="125">
        <v>0</v>
      </c>
    </row>
    <row r="85" spans="1:21" ht="21">
      <c r="A85" s="23"/>
      <c r="N85" s="126">
        <v>47001</v>
      </c>
      <c r="O85" s="129">
        <f>+Dptos!N85</f>
        <v>9370169978</v>
      </c>
      <c r="P85" s="129">
        <f>+Dptos!O85</f>
        <v>1128262270.7577026</v>
      </c>
      <c r="Q85" s="129">
        <f>+Dptos!P85</f>
        <v>495731366.0452479</v>
      </c>
      <c r="R85" s="125">
        <v>47001</v>
      </c>
      <c r="S85" s="129">
        <f>+Dptos!R85</f>
        <v>0</v>
      </c>
      <c r="T85" s="129"/>
      <c r="U85" s="125">
        <v>452942831</v>
      </c>
    </row>
    <row r="86" spans="1:21" ht="21">
      <c r="A86" s="23"/>
      <c r="N86" s="126">
        <v>68</v>
      </c>
      <c r="O86" s="129">
        <f>+Dptos!N86</f>
        <v>21738792673</v>
      </c>
      <c r="P86" s="129">
        <f>+Dptos!O86</f>
        <v>3162729345.9208665</v>
      </c>
      <c r="Q86" s="129">
        <f>+Dptos!P86</f>
        <v>1229174003.3901057</v>
      </c>
      <c r="R86" s="125">
        <v>68</v>
      </c>
      <c r="S86" s="129">
        <f>+Dptos!R86</f>
        <v>1323690225</v>
      </c>
      <c r="T86" s="129"/>
      <c r="U86" s="125">
        <v>0</v>
      </c>
    </row>
    <row r="87" spans="1:21" ht="21">
      <c r="A87" s="23"/>
      <c r="N87" s="126">
        <v>70001</v>
      </c>
      <c r="O87" s="129">
        <f>+Dptos!N87</f>
        <v>6699411145</v>
      </c>
      <c r="P87" s="129">
        <f>+Dptos!O87</f>
        <v>772580500.7815166</v>
      </c>
      <c r="Q87" s="129">
        <f>+Dptos!P87</f>
        <v>333577278.808864</v>
      </c>
      <c r="R87" s="125">
        <v>70001</v>
      </c>
      <c r="S87" s="129">
        <f>+Dptos!R87</f>
        <v>0</v>
      </c>
      <c r="T87" s="129"/>
      <c r="U87" s="125">
        <v>358189428</v>
      </c>
    </row>
    <row r="88" spans="1:21" ht="21">
      <c r="A88" s="23"/>
      <c r="N88" s="126">
        <v>25754</v>
      </c>
      <c r="O88" s="129">
        <f>+Dptos!N88</f>
        <v>8817969012</v>
      </c>
      <c r="P88" s="129">
        <f>+Dptos!O88</f>
        <v>645733757.0531956</v>
      </c>
      <c r="Q88" s="129">
        <f>+Dptos!P88</f>
        <v>288860746.82609594</v>
      </c>
      <c r="R88" s="125">
        <v>25754</v>
      </c>
      <c r="S88" s="129">
        <f>+Dptos!R88</f>
        <v>0</v>
      </c>
      <c r="T88" s="129"/>
      <c r="U88" s="125">
        <v>270672101</v>
      </c>
    </row>
    <row r="89" spans="1:21" ht="21">
      <c r="A89" s="23"/>
      <c r="N89" s="126">
        <v>15759</v>
      </c>
      <c r="O89" s="129">
        <f>+Dptos!N89</f>
        <v>2410521255</v>
      </c>
      <c r="P89" s="129">
        <f>+Dptos!O89</f>
        <v>318300079.9226769</v>
      </c>
      <c r="Q89" s="129">
        <f>+Dptos!P89</f>
        <v>144982056.95396</v>
      </c>
      <c r="R89" s="125">
        <v>15759</v>
      </c>
      <c r="S89" s="129">
        <f>+Dptos!R89</f>
        <v>0</v>
      </c>
      <c r="T89" s="129"/>
      <c r="U89" s="125">
        <v>87781688</v>
      </c>
    </row>
    <row r="90" spans="1:21" ht="21">
      <c r="A90" s="23"/>
      <c r="N90" s="126">
        <v>8758</v>
      </c>
      <c r="O90" s="129">
        <f>+Dptos!N90</f>
        <v>7705418972.000001</v>
      </c>
      <c r="P90" s="129">
        <f>+Dptos!O90</f>
        <v>667761137.7158325</v>
      </c>
      <c r="Q90" s="129">
        <f>+Dptos!P90</f>
        <v>265896788.80467996</v>
      </c>
      <c r="R90" s="125">
        <v>8758</v>
      </c>
      <c r="S90" s="129">
        <f>+Dptos!R90</f>
        <v>0</v>
      </c>
      <c r="T90" s="129"/>
      <c r="U90" s="125">
        <v>242046181</v>
      </c>
    </row>
    <row r="91" spans="1:21" ht="21">
      <c r="A91" s="23"/>
      <c r="N91" s="126">
        <v>70</v>
      </c>
      <c r="O91" s="129">
        <f>+Dptos!N91</f>
        <v>19017458252</v>
      </c>
      <c r="P91" s="129">
        <f>+Dptos!O91</f>
        <v>2566902953.07539</v>
      </c>
      <c r="Q91" s="129">
        <f>+Dptos!P91</f>
        <v>1106616355.8498719</v>
      </c>
      <c r="R91" s="125">
        <v>70</v>
      </c>
      <c r="S91" s="129">
        <f>+Dptos!R91</f>
        <v>222845134</v>
      </c>
      <c r="T91" s="129"/>
      <c r="U91" s="125">
        <v>0</v>
      </c>
    </row>
    <row r="92" spans="1:21" ht="21">
      <c r="A92" s="23"/>
      <c r="N92" s="126">
        <v>73</v>
      </c>
      <c r="O92" s="129">
        <f>+Dptos!N92</f>
        <v>21711967922</v>
      </c>
      <c r="P92" s="129">
        <f>+Dptos!O92</f>
        <v>3154139209.471846</v>
      </c>
      <c r="Q92" s="129">
        <f>+Dptos!P92</f>
        <v>1270658922.4840958</v>
      </c>
      <c r="R92" s="125">
        <v>73</v>
      </c>
      <c r="S92" s="129">
        <f>+Dptos!R92</f>
        <v>2109430780</v>
      </c>
      <c r="T92" s="129"/>
      <c r="U92" s="125">
        <v>0</v>
      </c>
    </row>
    <row r="93" spans="1:21" ht="21">
      <c r="A93" s="23"/>
      <c r="N93" s="126">
        <v>76834</v>
      </c>
      <c r="O93" s="129">
        <f>+Dptos!N93</f>
        <v>3330071104.040928</v>
      </c>
      <c r="P93" s="129">
        <f>+Dptos!O93</f>
        <v>428004990.6678722</v>
      </c>
      <c r="Q93" s="129">
        <f>+Dptos!P93</f>
        <v>190776672.2912</v>
      </c>
      <c r="R93" s="125">
        <v>76834</v>
      </c>
      <c r="S93" s="129">
        <f>+Dptos!R93</f>
        <v>0</v>
      </c>
      <c r="T93" s="129"/>
      <c r="U93" s="125">
        <v>152552293</v>
      </c>
    </row>
    <row r="94" spans="1:21" ht="21">
      <c r="A94" s="23"/>
      <c r="N94" s="126">
        <v>52835</v>
      </c>
      <c r="O94" s="129">
        <f>+Dptos!N94</f>
        <v>6417494211</v>
      </c>
      <c r="P94" s="129">
        <f>+Dptos!O94</f>
        <v>636246607.8398428</v>
      </c>
      <c r="Q94" s="129">
        <f>+Dptos!P94</f>
        <v>268347440.01344794</v>
      </c>
      <c r="R94" s="125">
        <v>52835</v>
      </c>
      <c r="S94" s="129">
        <f>+Dptos!R94</f>
        <v>0</v>
      </c>
      <c r="T94" s="129"/>
      <c r="U94" s="125">
        <v>484105573</v>
      </c>
    </row>
    <row r="95" spans="1:21" ht="21">
      <c r="A95" s="23"/>
      <c r="N95" s="126">
        <v>15001</v>
      </c>
      <c r="O95" s="129">
        <f>+Dptos!N95</f>
        <v>3429018979</v>
      </c>
      <c r="P95" s="129">
        <f>+Dptos!O95</f>
        <v>416875268.30432045</v>
      </c>
      <c r="Q95" s="129">
        <f>+Dptos!P95</f>
        <v>174251665.00388798</v>
      </c>
      <c r="R95" s="125">
        <v>15001</v>
      </c>
      <c r="S95" s="129">
        <f>+Dptos!R95</f>
        <v>0</v>
      </c>
      <c r="T95" s="129"/>
      <c r="U95" s="125">
        <v>97304453</v>
      </c>
    </row>
    <row r="96" spans="1:21" ht="21">
      <c r="A96" s="23"/>
      <c r="N96" s="126">
        <v>5837</v>
      </c>
      <c r="O96" s="129">
        <f>+Dptos!N96</f>
        <v>4220649511</v>
      </c>
      <c r="P96" s="129">
        <f>+Dptos!O96</f>
        <v>519701873.7251465</v>
      </c>
      <c r="Q96" s="129">
        <f>+Dptos!P96</f>
        <v>220203168.28723997</v>
      </c>
      <c r="R96" s="125">
        <v>5837</v>
      </c>
      <c r="S96" s="129">
        <f>+Dptos!R96</f>
        <v>0</v>
      </c>
      <c r="T96" s="129"/>
      <c r="U96" s="125">
        <v>377970814</v>
      </c>
    </row>
    <row r="97" spans="1:21" ht="21">
      <c r="A97" s="23"/>
      <c r="N97" s="126">
        <v>44847</v>
      </c>
      <c r="O97" s="129">
        <f>+Dptos!N97</f>
        <v>3108591872</v>
      </c>
      <c r="P97" s="129">
        <f>+Dptos!O97</f>
        <v>134730325.7897207</v>
      </c>
      <c r="Q97" s="129">
        <f>+Dptos!P97</f>
        <v>58058851.43948801</v>
      </c>
      <c r="R97" s="125">
        <v>44847</v>
      </c>
      <c r="S97" s="129">
        <f>+Dptos!R97</f>
        <v>0</v>
      </c>
      <c r="T97" s="129"/>
      <c r="U97" s="125">
        <v>314802736</v>
      </c>
    </row>
    <row r="98" spans="1:21" ht="21">
      <c r="A98" s="23"/>
      <c r="N98" s="126">
        <v>76</v>
      </c>
      <c r="O98" s="129">
        <f>+Dptos!N98</f>
        <v>21392433772</v>
      </c>
      <c r="P98" s="129">
        <f>+Dptos!O98</f>
        <v>2740902234.34711</v>
      </c>
      <c r="Q98" s="129">
        <f>+Dptos!P98</f>
        <v>1117766924.9267201</v>
      </c>
      <c r="R98" s="125">
        <v>76</v>
      </c>
      <c r="S98" s="129">
        <f>+Dptos!R98</f>
        <v>3199677417</v>
      </c>
      <c r="T98" s="129"/>
      <c r="U98" s="125">
        <v>0</v>
      </c>
    </row>
    <row r="99" spans="1:21" ht="21">
      <c r="A99" s="23"/>
      <c r="N99" s="126">
        <v>20001</v>
      </c>
      <c r="O99" s="129">
        <f>+Dptos!N99</f>
        <v>8869503854</v>
      </c>
      <c r="P99" s="129">
        <f>+Dptos!O99</f>
        <v>1029076509.6231697</v>
      </c>
      <c r="Q99" s="129">
        <f>+Dptos!P99</f>
        <v>457373616.705888</v>
      </c>
      <c r="R99" s="125">
        <v>20001</v>
      </c>
      <c r="S99" s="129">
        <f>+Dptos!R99</f>
        <v>0</v>
      </c>
      <c r="T99" s="129"/>
      <c r="U99" s="125">
        <v>434096664</v>
      </c>
    </row>
    <row r="100" spans="1:21" ht="21">
      <c r="A100" s="23"/>
      <c r="N100" s="126">
        <v>97</v>
      </c>
      <c r="O100" s="129">
        <f>+Dptos!N100</f>
        <v>2023035770.0000002</v>
      </c>
      <c r="P100" s="129">
        <f>+Dptos!O100</f>
        <v>121932372.98731847</v>
      </c>
      <c r="Q100" s="129">
        <f>+Dptos!P100</f>
        <v>49734854.288368</v>
      </c>
      <c r="R100" s="125">
        <v>97</v>
      </c>
      <c r="S100" s="129">
        <f>+Dptos!R100</f>
        <v>6354814</v>
      </c>
      <c r="T100" s="129"/>
      <c r="U100" s="125">
        <v>0</v>
      </c>
    </row>
    <row r="101" spans="1:21" ht="21">
      <c r="A101" s="23"/>
      <c r="N101" s="126">
        <v>99</v>
      </c>
      <c r="O101" s="129">
        <f>+Dptos!N101</f>
        <v>3106415810</v>
      </c>
      <c r="P101" s="129">
        <f>+Dptos!O101</f>
        <v>191482696.67204842</v>
      </c>
      <c r="Q101" s="129">
        <f>+Dptos!P101</f>
        <v>76657776.829864</v>
      </c>
      <c r="R101" s="125">
        <v>99</v>
      </c>
      <c r="S101" s="129">
        <f>+Dptos!R101</f>
        <v>19477981</v>
      </c>
      <c r="T101" s="129"/>
      <c r="U101" s="125">
        <v>0</v>
      </c>
    </row>
    <row r="102" spans="1:21" ht="21">
      <c r="A102" s="23"/>
      <c r="N102" s="126">
        <v>50001</v>
      </c>
      <c r="O102" s="129">
        <f>+Dptos!N102</f>
        <v>8293479486</v>
      </c>
      <c r="P102" s="129">
        <f>+Dptos!O102</f>
        <v>1137352388.7242982</v>
      </c>
      <c r="Q102" s="129">
        <f>+Dptos!P102</f>
        <v>506068419.382728</v>
      </c>
      <c r="R102" s="125">
        <v>50001</v>
      </c>
      <c r="S102" s="129">
        <f>+Dptos!R102</f>
        <v>0</v>
      </c>
      <c r="T102" s="129"/>
      <c r="U102" s="125">
        <v>358973946</v>
      </c>
    </row>
    <row r="103" spans="1:21" ht="21">
      <c r="A103" s="23"/>
      <c r="N103" s="126">
        <v>85001</v>
      </c>
      <c r="O103" s="129">
        <f>+Dptos!N103</f>
        <v>3287227493.0527806</v>
      </c>
      <c r="P103" s="129">
        <f>+Dptos!O103</f>
        <v>559214194.0444113</v>
      </c>
      <c r="Q103" s="129">
        <f>+Dptos!P103</f>
        <v>230525198.902808</v>
      </c>
      <c r="R103" s="125">
        <v>85001</v>
      </c>
      <c r="S103" s="129">
        <f>+Dptos!R103</f>
        <v>0</v>
      </c>
      <c r="T103" s="129"/>
      <c r="U103" s="125">
        <v>179530641</v>
      </c>
    </row>
    <row r="104" spans="1:21" ht="21">
      <c r="A104" s="23"/>
      <c r="N104" s="126">
        <v>25899</v>
      </c>
      <c r="O104" s="129">
        <f>+Dptos!N104</f>
        <v>1764336379</v>
      </c>
      <c r="P104" s="129">
        <f>+Dptos!O104</f>
        <v>259417596.63356096</v>
      </c>
      <c r="Q104" s="129">
        <f>+Dptos!P104</f>
        <v>107171363.3206</v>
      </c>
      <c r="R104" s="125">
        <v>25899</v>
      </c>
      <c r="S104" s="129">
        <f>+Dptos!R104</f>
        <v>0</v>
      </c>
      <c r="T104" s="129"/>
      <c r="U104" s="125">
        <v>99440440</v>
      </c>
    </row>
    <row r="105" spans="19:21" ht="15">
      <c r="S105" s="146">
        <f>SUM(S11:S104)</f>
        <v>25174965359</v>
      </c>
      <c r="U105" s="146">
        <f>SUM(U11:U104)</f>
        <v>19248393501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32" activePane="bottomLeft" state="frozen"/>
      <selection pane="topLeft" activeCell="A1" sqref="A1"/>
      <selection pane="bottomLeft" activeCell="G966" sqref="G966"/>
    </sheetView>
  </sheetViews>
  <sheetFormatPr defaultColWidth="8.421875" defaultRowHeight="12.75"/>
  <cols>
    <col min="1" max="1" width="9.8515625" style="162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54" t="s">
        <v>63</v>
      </c>
      <c r="B1" s="1"/>
      <c r="C1" s="1"/>
      <c r="D1" s="18"/>
      <c r="E1" s="46"/>
    </row>
    <row r="2" spans="1:5" ht="15.75">
      <c r="A2" s="154" t="s">
        <v>77</v>
      </c>
      <c r="B2" s="1"/>
      <c r="C2" s="1"/>
      <c r="D2" s="18"/>
      <c r="E2" s="46"/>
    </row>
    <row r="3" spans="1:5" ht="15.75">
      <c r="A3" s="155"/>
      <c r="B3" s="1"/>
      <c r="C3" s="1"/>
      <c r="D3" s="18"/>
      <c r="E3" s="46"/>
    </row>
    <row r="4" spans="1:6" ht="15.75">
      <c r="A4" s="214" t="s">
        <v>64</v>
      </c>
      <c r="B4" s="214"/>
      <c r="C4" s="214"/>
      <c r="D4" s="214"/>
      <c r="E4" s="214"/>
      <c r="F4" s="214"/>
    </row>
    <row r="5" spans="1:5" ht="15.75">
      <c r="A5" s="156" t="s">
        <v>1105</v>
      </c>
      <c r="B5" s="1"/>
      <c r="C5" s="1"/>
      <c r="D5" s="57"/>
      <c r="E5" s="48"/>
    </row>
    <row r="6" spans="1:5" ht="16.5" thickBot="1">
      <c r="A6" s="157"/>
      <c r="B6" s="16"/>
      <c r="C6" s="16"/>
      <c r="D6" s="57"/>
      <c r="E6" s="48"/>
    </row>
    <row r="7" spans="1:6" ht="49.5" customHeight="1" thickBot="1">
      <c r="A7" s="158" t="s">
        <v>0</v>
      </c>
      <c r="B7" s="67" t="s">
        <v>1</v>
      </c>
      <c r="C7" s="67" t="s">
        <v>125</v>
      </c>
      <c r="D7" s="58" t="s">
        <v>1094</v>
      </c>
      <c r="E7" s="53" t="s">
        <v>1088</v>
      </c>
      <c r="F7" s="60" t="s">
        <v>1090</v>
      </c>
    </row>
    <row r="8" spans="1:6" ht="15.75">
      <c r="A8" s="159"/>
      <c r="B8" s="51"/>
      <c r="C8" s="52"/>
      <c r="D8" s="59" t="s">
        <v>1091</v>
      </c>
      <c r="E8" s="54" t="s">
        <v>1092</v>
      </c>
      <c r="F8" s="61" t="s">
        <v>1093</v>
      </c>
    </row>
    <row r="9" spans="1:7" ht="18">
      <c r="A9" s="160">
        <v>5002</v>
      </c>
      <c r="B9" s="107" t="s">
        <v>4</v>
      </c>
      <c r="C9" s="107" t="s">
        <v>126</v>
      </c>
      <c r="D9" s="107">
        <v>28330414</v>
      </c>
      <c r="E9" s="108"/>
      <c r="F9" s="135">
        <v>37903017</v>
      </c>
      <c r="G9" s="93"/>
    </row>
    <row r="10" spans="1:7" ht="18">
      <c r="A10" s="160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4582000</v>
      </c>
      <c r="G10" s="93"/>
    </row>
    <row r="11" spans="1:7" ht="18">
      <c r="A11" s="160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7131187</v>
      </c>
      <c r="G11" s="93"/>
    </row>
    <row r="12" spans="1:7" ht="18">
      <c r="A12" s="160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31130342</v>
      </c>
      <c r="G12" s="93"/>
    </row>
    <row r="13" spans="1:7" ht="18">
      <c r="A13" s="160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51919247</v>
      </c>
      <c r="G13" s="93"/>
    </row>
    <row r="14" spans="1:7" ht="18">
      <c r="A14" s="160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63951386</v>
      </c>
      <c r="G14" s="93"/>
    </row>
    <row r="15" spans="1:7" ht="18">
      <c r="A15" s="160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8948372</v>
      </c>
      <c r="G15" s="93"/>
    </row>
    <row r="16" spans="1:7" ht="18">
      <c r="A16" s="160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28676133</v>
      </c>
      <c r="G16" s="93"/>
    </row>
    <row r="17" spans="1:7" ht="18">
      <c r="A17" s="160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39941064</v>
      </c>
      <c r="G17" s="93"/>
    </row>
    <row r="18" spans="1:7" ht="18">
      <c r="A18" s="160">
        <v>5042</v>
      </c>
      <c r="B18" s="107" t="s">
        <v>4</v>
      </c>
      <c r="C18" s="107" t="s">
        <v>4</v>
      </c>
      <c r="D18" s="107">
        <v>34564476</v>
      </c>
      <c r="E18" s="108"/>
      <c r="F18" s="135">
        <v>49460578</v>
      </c>
      <c r="G18" s="93"/>
    </row>
    <row r="19" spans="1:7" ht="18">
      <c r="A19" s="160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18083599</v>
      </c>
      <c r="G19" s="93"/>
    </row>
    <row r="20" spans="1:7" ht="18">
      <c r="A20" s="160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106079209</v>
      </c>
      <c r="G20" s="93"/>
    </row>
    <row r="21" spans="1:7" ht="18">
      <c r="A21" s="160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20961567</v>
      </c>
      <c r="G21" s="93"/>
    </row>
    <row r="22" spans="1:7" ht="18">
      <c r="A22" s="160">
        <v>5059</v>
      </c>
      <c r="B22" s="107" t="s">
        <v>4</v>
      </c>
      <c r="C22" s="107" t="s">
        <v>42</v>
      </c>
      <c r="D22" s="107">
        <v>6620525</v>
      </c>
      <c r="E22" s="108"/>
      <c r="F22" s="135">
        <v>6819577</v>
      </c>
      <c r="G22" s="93"/>
    </row>
    <row r="23" spans="1:7" ht="18">
      <c r="A23" s="160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46064920</v>
      </c>
      <c r="G23" s="93"/>
    </row>
    <row r="24" spans="1:7" ht="18">
      <c r="A24" s="160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11295023</v>
      </c>
      <c r="G24" s="93"/>
    </row>
    <row r="25" spans="1:7" ht="18">
      <c r="A25" s="160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16153314</v>
      </c>
      <c r="G25" s="93"/>
    </row>
    <row r="26" spans="1:7" ht="18">
      <c r="A26" s="160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34013298</v>
      </c>
      <c r="G26" s="93"/>
    </row>
    <row r="27" spans="1:7" ht="18">
      <c r="A27" s="160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42695119</v>
      </c>
      <c r="G27" s="93"/>
    </row>
    <row r="28" spans="1:7" ht="18">
      <c r="A28" s="160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29892344</v>
      </c>
      <c r="G28" s="93"/>
    </row>
    <row r="29" spans="1:7" ht="18">
      <c r="A29" s="160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28442780</v>
      </c>
      <c r="G29" s="93"/>
    </row>
    <row r="30" spans="1:7" ht="18">
      <c r="A30" s="160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84396936</v>
      </c>
      <c r="G30" s="93"/>
    </row>
    <row r="31" spans="1:7" ht="18">
      <c r="A31" s="160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22624379</v>
      </c>
      <c r="G31" s="93"/>
    </row>
    <row r="32" spans="1:7" ht="18">
      <c r="A32" s="160">
        <v>5129</v>
      </c>
      <c r="B32" s="107" t="s">
        <v>4</v>
      </c>
      <c r="C32" s="107" t="s">
        <v>5</v>
      </c>
      <c r="D32" s="107">
        <v>58140241</v>
      </c>
      <c r="E32" s="108"/>
      <c r="F32" s="135">
        <v>58122558</v>
      </c>
      <c r="G32" s="93"/>
    </row>
    <row r="33" spans="1:7" ht="18">
      <c r="A33" s="160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41370094</v>
      </c>
      <c r="G33" s="93"/>
    </row>
    <row r="34" spans="1:7" ht="18">
      <c r="A34" s="160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47928105</v>
      </c>
      <c r="G34" s="93"/>
    </row>
    <row r="35" spans="1:7" ht="18">
      <c r="A35" s="160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8177742</v>
      </c>
      <c r="G35" s="93"/>
    </row>
    <row r="36" spans="1:7" ht="18">
      <c r="A36" s="160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9194323</v>
      </c>
      <c r="G36" s="93"/>
    </row>
    <row r="37" spans="1:7" ht="18">
      <c r="A37" s="160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87529176</v>
      </c>
      <c r="G37" s="93"/>
    </row>
    <row r="38" spans="1:7" ht="18">
      <c r="A38" s="160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51323320</v>
      </c>
      <c r="G38" s="93"/>
    </row>
    <row r="39" spans="1:7" ht="18">
      <c r="A39" s="160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6073806</v>
      </c>
      <c r="G39" s="93"/>
    </row>
    <row r="40" spans="1:7" ht="18">
      <c r="A40" s="160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168352137</v>
      </c>
      <c r="G40" s="93"/>
    </row>
    <row r="41" spans="1:7" ht="18">
      <c r="A41" s="160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112789920</v>
      </c>
      <c r="G41" s="93"/>
    </row>
    <row r="42" spans="1:7" ht="18">
      <c r="A42" s="160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12376014</v>
      </c>
      <c r="G42" s="93"/>
    </row>
    <row r="43" spans="1:7" ht="18">
      <c r="A43" s="160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35805680</v>
      </c>
      <c r="G43" s="93"/>
    </row>
    <row r="44" spans="1:7" ht="18">
      <c r="A44" s="160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7518810</v>
      </c>
      <c r="G44" s="93"/>
    </row>
    <row r="45" spans="1:7" ht="18">
      <c r="A45" s="160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31886606</v>
      </c>
      <c r="G45" s="93"/>
    </row>
    <row r="46" spans="1:7" ht="18">
      <c r="A46" s="160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67836156</v>
      </c>
      <c r="G46" s="93"/>
    </row>
    <row r="47" spans="1:7" ht="18">
      <c r="A47" s="160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82732886</v>
      </c>
      <c r="G47" s="93"/>
    </row>
    <row r="48" spans="1:7" ht="18">
      <c r="A48" s="160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19392722</v>
      </c>
      <c r="G48" s="93"/>
    </row>
    <row r="49" spans="1:7" ht="18">
      <c r="A49" s="160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28744827</v>
      </c>
      <c r="G49" s="93"/>
    </row>
    <row r="50" spans="1:7" ht="18">
      <c r="A50" s="160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106714806</v>
      </c>
      <c r="G50" s="93"/>
    </row>
    <row r="51" spans="1:7" ht="18">
      <c r="A51" s="160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11950305</v>
      </c>
      <c r="G51" s="93"/>
    </row>
    <row r="52" spans="1:7" ht="18">
      <c r="A52" s="160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30903990</v>
      </c>
      <c r="G52" s="93"/>
    </row>
    <row r="53" spans="1:7" ht="18">
      <c r="A53" s="160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59298116</v>
      </c>
      <c r="G53" s="93"/>
    </row>
    <row r="54" spans="1:7" ht="18">
      <c r="A54" s="160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11832292</v>
      </c>
      <c r="G54" s="93"/>
    </row>
    <row r="55" spans="1:7" ht="18">
      <c r="A55" s="160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36834428</v>
      </c>
      <c r="G55" s="93"/>
    </row>
    <row r="56" spans="1:7" ht="18">
      <c r="A56" s="160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18528529</v>
      </c>
      <c r="G56" s="93"/>
    </row>
    <row r="57" spans="1:7" ht="18">
      <c r="A57" s="160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19392926</v>
      </c>
      <c r="G57" s="93"/>
    </row>
    <row r="58" spans="1:7" ht="18">
      <c r="A58" s="160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15750836</v>
      </c>
      <c r="G58" s="93"/>
    </row>
    <row r="59" spans="1:7" ht="18">
      <c r="A59" s="160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36632735</v>
      </c>
      <c r="G59" s="93"/>
    </row>
    <row r="60" spans="1:7" ht="18">
      <c r="A60" s="160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7234033</v>
      </c>
      <c r="G60" s="93"/>
    </row>
    <row r="61" spans="1:7" ht="18">
      <c r="A61" s="160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10074295</v>
      </c>
      <c r="G61" s="93"/>
    </row>
    <row r="62" spans="1:7" ht="18">
      <c r="A62" s="160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7395510</v>
      </c>
      <c r="G62" s="93"/>
    </row>
    <row r="63" spans="1:7" ht="18">
      <c r="A63" s="160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83784034</v>
      </c>
      <c r="G63" s="93"/>
    </row>
    <row r="64" spans="1:7" ht="18">
      <c r="A64" s="160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18830526</v>
      </c>
      <c r="G64" s="93"/>
    </row>
    <row r="65" spans="1:7" ht="18">
      <c r="A65" s="160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20085138</v>
      </c>
      <c r="G65" s="93"/>
    </row>
    <row r="66" spans="1:7" ht="18">
      <c r="A66" s="160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48051011</v>
      </c>
      <c r="G66" s="93"/>
    </row>
    <row r="67" spans="1:7" ht="18">
      <c r="A67" s="160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38447822</v>
      </c>
      <c r="G67" s="93"/>
    </row>
    <row r="68" spans="1:7" ht="18">
      <c r="A68" s="160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12494612</v>
      </c>
      <c r="G68" s="93"/>
    </row>
    <row r="69" spans="1:7" ht="18">
      <c r="A69" s="160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23166842</v>
      </c>
      <c r="G69" s="93"/>
    </row>
    <row r="70" spans="1:7" ht="18">
      <c r="A70" s="160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22634126</v>
      </c>
      <c r="G70" s="93"/>
    </row>
    <row r="71" spans="1:7" ht="18">
      <c r="A71" s="160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16042665</v>
      </c>
      <c r="G71" s="93"/>
    </row>
    <row r="72" spans="1:7" ht="18">
      <c r="A72" s="160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55785334</v>
      </c>
      <c r="G72" s="93"/>
    </row>
    <row r="73" spans="1:7" ht="18">
      <c r="A73" s="160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11314071</v>
      </c>
      <c r="G73" s="93"/>
    </row>
    <row r="74" spans="1:7" ht="18">
      <c r="A74" s="160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20593009</v>
      </c>
      <c r="G74" s="93"/>
    </row>
    <row r="75" spans="1:7" ht="18">
      <c r="A75" s="160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48250207</v>
      </c>
      <c r="G75" s="93"/>
    </row>
    <row r="76" spans="1:7" ht="18">
      <c r="A76" s="160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22341161</v>
      </c>
      <c r="G76" s="93"/>
    </row>
    <row r="77" spans="1:7" ht="18">
      <c r="A77" s="160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180333346</v>
      </c>
      <c r="G77" s="93"/>
    </row>
    <row r="78" spans="1:7" ht="18">
      <c r="A78" s="160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73763313</v>
      </c>
      <c r="G78" s="93"/>
    </row>
    <row r="79" spans="1:7" ht="18">
      <c r="A79" s="160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7255208</v>
      </c>
      <c r="G79" s="93"/>
    </row>
    <row r="80" spans="1:7" ht="18">
      <c r="A80" s="160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21879505</v>
      </c>
      <c r="G80" s="93"/>
    </row>
    <row r="81" spans="1:7" ht="18">
      <c r="A81" s="160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34892991</v>
      </c>
      <c r="G81" s="93"/>
    </row>
    <row r="82" spans="1:7" ht="18">
      <c r="A82" s="160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13209171</v>
      </c>
      <c r="G82" s="93"/>
    </row>
    <row r="83" spans="1:7" ht="18">
      <c r="A83" s="160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54551715</v>
      </c>
      <c r="G83" s="93"/>
    </row>
    <row r="84" spans="1:7" ht="18">
      <c r="A84" s="160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25563348</v>
      </c>
      <c r="G84" s="93"/>
    </row>
    <row r="85" spans="1:7" ht="18">
      <c r="A85" s="160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26000254</v>
      </c>
      <c r="G85" s="93"/>
    </row>
    <row r="86" spans="1:7" ht="18">
      <c r="A86" s="160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59018517</v>
      </c>
      <c r="G86" s="93"/>
    </row>
    <row r="87" spans="1:7" ht="18">
      <c r="A87" s="160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14943179</v>
      </c>
      <c r="G87" s="93"/>
    </row>
    <row r="88" spans="1:7" ht="18">
      <c r="A88" s="160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27838768</v>
      </c>
      <c r="G88" s="93"/>
    </row>
    <row r="89" spans="1:7" ht="18">
      <c r="A89" s="160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31375457</v>
      </c>
      <c r="G89" s="93"/>
    </row>
    <row r="90" spans="1:7" ht="18">
      <c r="A90" s="160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16594939</v>
      </c>
      <c r="G90" s="93"/>
    </row>
    <row r="91" spans="1:7" ht="18">
      <c r="A91" s="160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28996294</v>
      </c>
      <c r="G91" s="93"/>
    </row>
    <row r="92" spans="1:7" ht="18">
      <c r="A92" s="160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17870000</v>
      </c>
      <c r="G92" s="93"/>
    </row>
    <row r="93" spans="1:7" ht="18">
      <c r="A93" s="160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21483622</v>
      </c>
      <c r="G93" s="93"/>
    </row>
    <row r="94" spans="1:7" ht="18">
      <c r="A94" s="160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4517291</v>
      </c>
      <c r="G94" s="93"/>
    </row>
    <row r="95" spans="1:7" ht="18">
      <c r="A95" s="160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73080423</v>
      </c>
      <c r="G95" s="93"/>
    </row>
    <row r="96" spans="1:7" ht="18">
      <c r="A96" s="160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25388362</v>
      </c>
      <c r="G96" s="93"/>
    </row>
    <row r="97" spans="1:7" ht="18">
      <c r="A97" s="160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29300184</v>
      </c>
      <c r="G97" s="93"/>
    </row>
    <row r="98" spans="1:7" ht="18">
      <c r="A98" s="160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113510703</v>
      </c>
      <c r="G98" s="93"/>
    </row>
    <row r="99" spans="1:7" ht="18">
      <c r="A99" s="160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24856906</v>
      </c>
      <c r="G99" s="93"/>
    </row>
    <row r="100" spans="1:7" ht="18">
      <c r="A100" s="160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40503651</v>
      </c>
      <c r="G100" s="93"/>
    </row>
    <row r="101" spans="1:7" ht="18">
      <c r="A101" s="160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33159703</v>
      </c>
      <c r="G101" s="93"/>
    </row>
    <row r="102" spans="1:7" ht="18">
      <c r="A102" s="160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34739194</v>
      </c>
      <c r="G102" s="93"/>
    </row>
    <row r="103" spans="1:7" ht="18">
      <c r="A103" s="160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49804015</v>
      </c>
      <c r="G103" s="93"/>
    </row>
    <row r="104" spans="1:7" ht="18">
      <c r="A104" s="160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24124776</v>
      </c>
      <c r="G104" s="93"/>
    </row>
    <row r="105" spans="1:7" ht="18">
      <c r="A105" s="160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34553613</v>
      </c>
      <c r="G105" s="93"/>
    </row>
    <row r="106" spans="1:7" ht="18">
      <c r="A106" s="160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48511993</v>
      </c>
      <c r="G106" s="93"/>
    </row>
    <row r="107" spans="1:7" ht="18">
      <c r="A107" s="160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68073718</v>
      </c>
      <c r="G107" s="93"/>
    </row>
    <row r="108" spans="1:7" ht="18">
      <c r="A108" s="160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28494196</v>
      </c>
      <c r="G108" s="93"/>
    </row>
    <row r="109" spans="1:7" ht="18">
      <c r="A109" s="160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29504189</v>
      </c>
      <c r="G109" s="93"/>
    </row>
    <row r="110" spans="1:7" ht="18">
      <c r="A110" s="160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89365113</v>
      </c>
      <c r="G110" s="93"/>
    </row>
    <row r="111" spans="1:7" ht="18">
      <c r="A111" s="160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10865096</v>
      </c>
      <c r="G111" s="93"/>
    </row>
    <row r="112" spans="1:7" ht="18">
      <c r="A112" s="160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14620369</v>
      </c>
      <c r="G112" s="93"/>
    </row>
    <row r="113" spans="1:7" ht="18">
      <c r="A113" s="160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16620524</v>
      </c>
      <c r="G113" s="93"/>
    </row>
    <row r="114" spans="1:7" ht="18">
      <c r="A114" s="160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23550906</v>
      </c>
      <c r="G114" s="93"/>
    </row>
    <row r="115" spans="1:7" ht="18">
      <c r="A115" s="160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63776660</v>
      </c>
      <c r="G115" s="93"/>
    </row>
    <row r="116" spans="1:7" ht="18">
      <c r="A116" s="160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34681574</v>
      </c>
      <c r="G116" s="93"/>
    </row>
    <row r="117" spans="1:7" ht="18">
      <c r="A117" s="160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8803541</v>
      </c>
      <c r="G117" s="93"/>
    </row>
    <row r="118" spans="1:7" ht="18">
      <c r="A118" s="160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28322521</v>
      </c>
      <c r="G118" s="93"/>
    </row>
    <row r="119" spans="1:7" ht="18">
      <c r="A119" s="160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15934320</v>
      </c>
      <c r="G119" s="93"/>
    </row>
    <row r="120" spans="1:7" ht="18">
      <c r="A120" s="160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35483663</v>
      </c>
      <c r="G120" s="93"/>
    </row>
    <row r="121" spans="1:7" ht="18">
      <c r="A121" s="160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14505168</v>
      </c>
      <c r="G121" s="93"/>
    </row>
    <row r="122" spans="1:7" ht="18">
      <c r="A122" s="160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62711761</v>
      </c>
      <c r="G122" s="93"/>
    </row>
    <row r="123" spans="1:7" ht="18">
      <c r="A123" s="160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46594113</v>
      </c>
      <c r="G123" s="93"/>
    </row>
    <row r="124" spans="1:7" ht="18">
      <c r="A124" s="160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42557505</v>
      </c>
      <c r="G124" s="93"/>
    </row>
    <row r="125" spans="1:7" ht="18">
      <c r="A125" s="160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89423391</v>
      </c>
      <c r="G125" s="93"/>
    </row>
    <row r="126" spans="1:7" ht="18">
      <c r="A126" s="160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69172681</v>
      </c>
      <c r="G126" s="93"/>
    </row>
    <row r="127" spans="1:7" ht="18">
      <c r="A127" s="160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32463060</v>
      </c>
      <c r="G127" s="93"/>
    </row>
    <row r="128" spans="1:7" ht="18">
      <c r="A128" s="160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21521876</v>
      </c>
      <c r="G128" s="93"/>
    </row>
    <row r="129" spans="1:7" ht="18">
      <c r="A129" s="160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48832297</v>
      </c>
      <c r="G129" s="93"/>
    </row>
    <row r="130" spans="1:7" ht="18">
      <c r="A130" s="160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19129563</v>
      </c>
      <c r="G130" s="93"/>
    </row>
    <row r="131" spans="1:7" ht="18">
      <c r="A131" s="160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44870517</v>
      </c>
      <c r="G131" s="93"/>
    </row>
    <row r="132" spans="1:7" ht="18">
      <c r="A132" s="160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30742322</v>
      </c>
      <c r="G132" s="93"/>
    </row>
    <row r="133" spans="1:7" ht="18">
      <c r="A133" s="160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38131707</v>
      </c>
      <c r="G133" s="93"/>
    </row>
    <row r="134" spans="1:7" ht="18">
      <c r="A134" s="160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12943420</v>
      </c>
      <c r="G134" s="93"/>
    </row>
    <row r="135" spans="1:7" ht="18">
      <c r="A135" s="160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22247375</v>
      </c>
      <c r="G135" s="93"/>
    </row>
    <row r="136" spans="1:7" ht="18">
      <c r="A136" s="160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35118696</v>
      </c>
      <c r="G136" s="93"/>
    </row>
    <row r="137" spans="1:7" ht="18">
      <c r="A137" s="160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26777122</v>
      </c>
      <c r="G137" s="93"/>
    </row>
    <row r="138" spans="1:7" ht="18">
      <c r="A138" s="160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45052638</v>
      </c>
      <c r="G138" s="93"/>
    </row>
    <row r="139" spans="1:7" ht="18">
      <c r="A139" s="160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45366034</v>
      </c>
      <c r="G139" s="93"/>
    </row>
    <row r="140" spans="1:7" ht="18">
      <c r="A140" s="160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103176567</v>
      </c>
      <c r="G140" s="93"/>
    </row>
    <row r="141" spans="1:7" ht="18">
      <c r="A141" s="160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19278945</v>
      </c>
      <c r="G141" s="93"/>
    </row>
    <row r="142" spans="1:7" ht="18">
      <c r="A142" s="160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27069742</v>
      </c>
      <c r="G142" s="93"/>
    </row>
    <row r="143" spans="1:7" ht="18">
      <c r="A143" s="160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14887178</v>
      </c>
      <c r="G143" s="93"/>
    </row>
    <row r="144" spans="1:7" ht="18">
      <c r="A144" s="160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14048796</v>
      </c>
      <c r="G144" s="93"/>
    </row>
    <row r="145" spans="1:7" ht="18">
      <c r="A145" s="160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13208512</v>
      </c>
      <c r="G145" s="93"/>
    </row>
    <row r="146" spans="1:7" ht="18">
      <c r="A146" s="160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97074816</v>
      </c>
      <c r="G146" s="93"/>
    </row>
    <row r="147" spans="1:7" ht="18">
      <c r="A147" s="160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30666576</v>
      </c>
      <c r="G147" s="93"/>
    </row>
    <row r="148" spans="1:7" ht="18">
      <c r="A148" s="160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21484599</v>
      </c>
      <c r="G148" s="93"/>
    </row>
    <row r="149" spans="1:7" ht="18">
      <c r="A149" s="160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111878399</v>
      </c>
      <c r="G149" s="93"/>
    </row>
    <row r="150" spans="1:7" ht="18">
      <c r="A150" s="160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17305608</v>
      </c>
      <c r="G150" s="93"/>
    </row>
    <row r="151" spans="1:7" ht="18">
      <c r="A151" s="160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64973543</v>
      </c>
      <c r="G151" s="93"/>
    </row>
    <row r="152" spans="1:7" ht="18">
      <c r="A152" s="160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56590883</v>
      </c>
      <c r="G152" s="93"/>
    </row>
    <row r="153" spans="1:7" ht="18">
      <c r="A153" s="160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26507654</v>
      </c>
      <c r="G153" s="93"/>
    </row>
    <row r="154" spans="1:7" ht="18">
      <c r="A154" s="160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29012111</v>
      </c>
      <c r="G154" s="93"/>
    </row>
    <row r="155" spans="1:7" ht="18">
      <c r="A155" s="160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42788812</v>
      </c>
      <c r="G155" s="93"/>
    </row>
    <row r="156" spans="1:7" ht="18">
      <c r="A156" s="160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33053481</v>
      </c>
      <c r="G156" s="93"/>
    </row>
    <row r="157" spans="1:7" ht="18">
      <c r="A157" s="160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212978852</v>
      </c>
      <c r="G157" s="93"/>
    </row>
    <row r="158" spans="1:7" ht="18">
      <c r="A158" s="160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14133506</v>
      </c>
      <c r="G158" s="93"/>
    </row>
    <row r="159" spans="1:7" ht="18">
      <c r="A159" s="160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25721726</v>
      </c>
      <c r="G159" s="93"/>
    </row>
    <row r="160" spans="1:7" ht="18">
      <c r="A160" s="160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39675974</v>
      </c>
      <c r="G160" s="93"/>
    </row>
    <row r="161" spans="1:7" ht="18">
      <c r="A161" s="160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53341801</v>
      </c>
      <c r="G161" s="93"/>
    </row>
    <row r="162" spans="1:7" ht="18">
      <c r="A162" s="160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30265671</v>
      </c>
      <c r="G162" s="93"/>
    </row>
    <row r="163" spans="1:7" ht="18">
      <c r="A163" s="160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105033264</v>
      </c>
      <c r="G163" s="93"/>
    </row>
    <row r="164" spans="1:7" ht="18">
      <c r="A164" s="160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44063248</v>
      </c>
      <c r="G164" s="93"/>
    </row>
    <row r="165" spans="1:7" ht="18">
      <c r="A165" s="160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98955937</v>
      </c>
      <c r="G165" s="93"/>
    </row>
    <row r="166" spans="1:7" ht="18">
      <c r="A166" s="160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65753698</v>
      </c>
      <c r="G166" s="93"/>
    </row>
    <row r="167" spans="1:7" ht="18">
      <c r="A167" s="160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28313678</v>
      </c>
      <c r="G167" s="93"/>
    </row>
    <row r="168" spans="1:7" ht="18">
      <c r="A168" s="160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82171331</v>
      </c>
      <c r="G168" s="93"/>
    </row>
    <row r="169" spans="1:7" ht="18">
      <c r="A169" s="160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14367733</v>
      </c>
      <c r="G169" s="93"/>
    </row>
    <row r="170" spans="1:7" ht="18">
      <c r="A170" s="160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26537964</v>
      </c>
      <c r="G170" s="93"/>
    </row>
    <row r="171" spans="1:7" ht="18">
      <c r="A171" s="160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12068042</v>
      </c>
      <c r="G171" s="93"/>
    </row>
    <row r="172" spans="1:7" ht="18">
      <c r="A172" s="160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32777931</v>
      </c>
      <c r="G172" s="93"/>
    </row>
    <row r="173" spans="1:7" ht="18">
      <c r="A173" s="160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30030802</v>
      </c>
      <c r="G173" s="93"/>
    </row>
    <row r="174" spans="1:7" ht="18">
      <c r="A174" s="160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79593268</v>
      </c>
      <c r="G174" s="93"/>
    </row>
    <row r="175" spans="1:7" ht="18">
      <c r="A175" s="160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41181523</v>
      </c>
      <c r="G175" s="93"/>
    </row>
    <row r="176" spans="1:7" ht="18">
      <c r="A176" s="160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85764639</v>
      </c>
      <c r="G176" s="93"/>
    </row>
    <row r="177" spans="1:7" ht="18">
      <c r="A177" s="160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55140482</v>
      </c>
      <c r="G177" s="93"/>
    </row>
    <row r="178" spans="1:7" ht="18">
      <c r="A178" s="160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73308572</v>
      </c>
      <c r="G178" s="93"/>
    </row>
    <row r="179" spans="1:7" ht="18">
      <c r="A179" s="160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24190522</v>
      </c>
      <c r="G179" s="93"/>
    </row>
    <row r="180" spans="1:7" ht="18">
      <c r="A180" s="160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43324403</v>
      </c>
      <c r="G180" s="93"/>
    </row>
    <row r="181" spans="1:7" ht="18">
      <c r="A181" s="160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86003236</v>
      </c>
      <c r="G181" s="93"/>
    </row>
    <row r="182" spans="1:7" ht="18">
      <c r="A182" s="160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56654370</v>
      </c>
      <c r="G182" s="93"/>
    </row>
    <row r="183" spans="1:7" ht="18">
      <c r="A183" s="160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15290173</v>
      </c>
      <c r="G183" s="93"/>
    </row>
    <row r="184" spans="1:7" ht="18">
      <c r="A184" s="160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37183290</v>
      </c>
      <c r="G184" s="93"/>
    </row>
    <row r="185" spans="1:7" ht="18">
      <c r="A185" s="160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81575926</v>
      </c>
      <c r="G185" s="93"/>
    </row>
    <row r="186" spans="1:7" ht="18">
      <c r="A186" s="160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97167819</v>
      </c>
      <c r="G186" s="93"/>
    </row>
    <row r="187" spans="1:7" ht="18">
      <c r="A187" s="160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27555035</v>
      </c>
      <c r="G187" s="93"/>
    </row>
    <row r="188" spans="1:7" ht="18">
      <c r="A188" s="160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51848916</v>
      </c>
      <c r="G188" s="93"/>
    </row>
    <row r="189" spans="1:7" ht="18">
      <c r="A189" s="160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30632809</v>
      </c>
      <c r="G189" s="93"/>
    </row>
    <row r="190" spans="1:7" ht="18">
      <c r="A190" s="160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4242154</v>
      </c>
      <c r="G190" s="93"/>
    </row>
    <row r="191" spans="1:7" ht="18">
      <c r="A191" s="160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31400855</v>
      </c>
      <c r="G191" s="93"/>
    </row>
    <row r="192" spans="1:7" ht="18">
      <c r="A192" s="160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9795482</v>
      </c>
      <c r="G192" s="93"/>
    </row>
    <row r="193" spans="1:7" ht="18">
      <c r="A193" s="160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15586962</v>
      </c>
      <c r="G193" s="93"/>
    </row>
    <row r="194" spans="1:7" ht="18">
      <c r="A194" s="160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4466904</v>
      </c>
      <c r="G194" s="93"/>
    </row>
    <row r="195" spans="1:7" ht="18">
      <c r="A195" s="160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6885612</v>
      </c>
      <c r="G195" s="93"/>
    </row>
    <row r="196" spans="1:7" ht="18">
      <c r="A196" s="160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19340898</v>
      </c>
      <c r="G196" s="93"/>
    </row>
    <row r="197" spans="1:7" ht="18">
      <c r="A197" s="160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12384876</v>
      </c>
      <c r="G197" s="93"/>
    </row>
    <row r="198" spans="1:7" ht="18">
      <c r="A198" s="160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6735506</v>
      </c>
      <c r="G198" s="93"/>
    </row>
    <row r="199" spans="1:7" ht="18">
      <c r="A199" s="160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13871811</v>
      </c>
      <c r="G199" s="93"/>
    </row>
    <row r="200" spans="1:7" ht="18">
      <c r="A200" s="160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1611614</v>
      </c>
      <c r="G200" s="93"/>
    </row>
    <row r="201" spans="1:7" ht="18">
      <c r="A201" s="160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9753470</v>
      </c>
      <c r="G201" s="93"/>
    </row>
    <row r="202" spans="1:7" ht="18">
      <c r="A202" s="160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11755329</v>
      </c>
      <c r="G202" s="93"/>
    </row>
    <row r="203" spans="1:7" ht="18">
      <c r="A203" s="160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7194366</v>
      </c>
      <c r="G203" s="93"/>
    </row>
    <row r="204" spans="1:7" ht="18">
      <c r="A204" s="160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7293886</v>
      </c>
      <c r="G204" s="93"/>
    </row>
    <row r="205" spans="1:7" ht="18">
      <c r="A205" s="160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69906559</v>
      </c>
      <c r="G205" s="93"/>
    </row>
    <row r="206" spans="1:7" ht="18">
      <c r="A206" s="160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17787259</v>
      </c>
      <c r="G206" s="93"/>
    </row>
    <row r="207" spans="1:7" ht="18">
      <c r="A207" s="160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43862080</v>
      </c>
      <c r="G207" s="93"/>
    </row>
    <row r="208" spans="1:7" ht="18">
      <c r="A208" s="160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14154458</v>
      </c>
      <c r="G208" s="93"/>
    </row>
    <row r="209" spans="1:7" ht="18">
      <c r="A209" s="160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6880982</v>
      </c>
      <c r="G209" s="93"/>
    </row>
    <row r="210" spans="1:7" ht="18">
      <c r="A210" s="160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9579553</v>
      </c>
      <c r="G210" s="93"/>
    </row>
    <row r="211" spans="1:7" ht="18">
      <c r="A211" s="160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15573353</v>
      </c>
      <c r="G211" s="93"/>
    </row>
    <row r="212" spans="1:7" ht="18">
      <c r="A212" s="160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12301640</v>
      </c>
      <c r="G212" s="93"/>
    </row>
    <row r="213" spans="1:7" ht="18">
      <c r="A213" s="160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4190158</v>
      </c>
      <c r="G213" s="93"/>
    </row>
    <row r="214" spans="1:7" ht="18">
      <c r="A214" s="160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13817609</v>
      </c>
      <c r="G214" s="93"/>
    </row>
    <row r="215" spans="1:7" ht="18">
      <c r="A215" s="160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15655890</v>
      </c>
      <c r="G215" s="93"/>
    </row>
    <row r="216" spans="1:7" ht="18">
      <c r="A216" s="160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7822913</v>
      </c>
      <c r="G216" s="93"/>
    </row>
    <row r="217" spans="1:7" ht="18">
      <c r="A217" s="160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4313228</v>
      </c>
      <c r="G217" s="93"/>
    </row>
    <row r="218" spans="1:7" ht="18">
      <c r="A218" s="160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13008936</v>
      </c>
      <c r="G218" s="93"/>
    </row>
    <row r="219" spans="1:7" ht="18">
      <c r="A219" s="160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4718765</v>
      </c>
      <c r="G219" s="93"/>
    </row>
    <row r="220" spans="1:7" ht="18">
      <c r="A220" s="160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17174973</v>
      </c>
      <c r="G220" s="93"/>
    </row>
    <row r="221" spans="1:7" ht="18">
      <c r="A221" s="160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8754375</v>
      </c>
      <c r="G221" s="93"/>
    </row>
    <row r="222" spans="1:7" ht="18">
      <c r="A222" s="160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6823608</v>
      </c>
      <c r="G222" s="93"/>
    </row>
    <row r="223" spans="1:7" ht="18">
      <c r="A223" s="160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8474132</v>
      </c>
      <c r="G223" s="93"/>
    </row>
    <row r="224" spans="1:7" ht="18">
      <c r="A224" s="160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9604325</v>
      </c>
      <c r="G224" s="93"/>
    </row>
    <row r="225" spans="1:7" ht="18">
      <c r="A225" s="160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10371139</v>
      </c>
      <c r="G225" s="93"/>
    </row>
    <row r="226" spans="1:7" ht="18">
      <c r="A226" s="160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20910045</v>
      </c>
      <c r="G226" s="93"/>
    </row>
    <row r="227" spans="1:7" ht="18">
      <c r="A227" s="160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6082727</v>
      </c>
      <c r="G227" s="93"/>
    </row>
    <row r="228" spans="1:7" ht="18">
      <c r="A228" s="160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13445872</v>
      </c>
      <c r="G228" s="93"/>
    </row>
    <row r="229" spans="1:7" ht="18">
      <c r="A229" s="160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9748112</v>
      </c>
      <c r="G229" s="93"/>
    </row>
    <row r="230" spans="1:7" ht="18">
      <c r="A230" s="160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15818552</v>
      </c>
      <c r="G230" s="93"/>
    </row>
    <row r="231" spans="1:7" ht="18">
      <c r="A231" s="160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3255011</v>
      </c>
      <c r="G231" s="93"/>
    </row>
    <row r="232" spans="1:7" ht="18">
      <c r="A232" s="160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13628462</v>
      </c>
      <c r="G232" s="93"/>
    </row>
    <row r="233" spans="1:7" ht="18">
      <c r="A233" s="160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15134118</v>
      </c>
      <c r="G233" s="93"/>
    </row>
    <row r="234" spans="1:7" ht="18">
      <c r="A234" s="160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13268397</v>
      </c>
      <c r="G234" s="93"/>
    </row>
    <row r="235" spans="1:7" ht="18">
      <c r="A235" s="160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4390943</v>
      </c>
      <c r="G235" s="93"/>
    </row>
    <row r="236" spans="1:7" ht="18">
      <c r="A236" s="160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4391381</v>
      </c>
      <c r="G236" s="93"/>
    </row>
    <row r="237" spans="1:7" ht="18">
      <c r="A237" s="160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8387959</v>
      </c>
      <c r="G237" s="93"/>
    </row>
    <row r="238" spans="1:7" ht="18">
      <c r="A238" s="160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16082910</v>
      </c>
      <c r="G238" s="93"/>
    </row>
    <row r="239" spans="1:7" ht="18">
      <c r="A239" s="160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9449817</v>
      </c>
      <c r="G239" s="93"/>
    </row>
    <row r="240" spans="1:7" ht="18">
      <c r="A240" s="160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21339974</v>
      </c>
      <c r="G240" s="93"/>
    </row>
    <row r="241" spans="1:7" ht="18">
      <c r="A241" s="160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14442435</v>
      </c>
      <c r="G241" s="93"/>
    </row>
    <row r="242" spans="1:7" ht="18">
      <c r="A242" s="160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11234854</v>
      </c>
      <c r="G242" s="93"/>
    </row>
    <row r="243" spans="1:7" ht="18">
      <c r="A243" s="160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8625159</v>
      </c>
      <c r="G243" s="93"/>
    </row>
    <row r="244" spans="1:7" ht="18">
      <c r="A244" s="160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34361085</v>
      </c>
      <c r="G244" s="93"/>
    </row>
    <row r="245" spans="1:7" ht="18">
      <c r="A245" s="160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12239452</v>
      </c>
      <c r="G245" s="93"/>
    </row>
    <row r="246" spans="1:7" ht="18">
      <c r="A246" s="160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20688277</v>
      </c>
      <c r="G246" s="93"/>
    </row>
    <row r="247" spans="1:7" ht="18">
      <c r="A247" s="160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15801260</v>
      </c>
      <c r="G247" s="93"/>
    </row>
    <row r="248" spans="1:7" ht="18">
      <c r="A248" s="160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9360036</v>
      </c>
      <c r="G248" s="93"/>
    </row>
    <row r="249" spans="1:7" ht="18">
      <c r="A249" s="160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6809737</v>
      </c>
      <c r="G249" s="93"/>
    </row>
    <row r="250" spans="1:7" ht="18">
      <c r="A250" s="160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27883870</v>
      </c>
      <c r="G250" s="93"/>
    </row>
    <row r="251" spans="1:7" ht="18">
      <c r="A251" s="160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5139148</v>
      </c>
      <c r="G251" s="93"/>
    </row>
    <row r="252" spans="1:7" ht="18">
      <c r="A252" s="160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9419618</v>
      </c>
      <c r="G252" s="93"/>
    </row>
    <row r="253" spans="1:7" ht="18">
      <c r="A253" s="160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34157625</v>
      </c>
      <c r="G253" s="93"/>
    </row>
    <row r="254" spans="1:7" ht="18">
      <c r="A254" s="160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6712669</v>
      </c>
      <c r="G254" s="93"/>
    </row>
    <row r="255" spans="1:7" ht="18">
      <c r="A255" s="160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5065310</v>
      </c>
      <c r="G255" s="93"/>
    </row>
    <row r="256" spans="1:7" ht="18">
      <c r="A256" s="160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28507610</v>
      </c>
      <c r="G256" s="93"/>
    </row>
    <row r="257" spans="1:7" ht="18">
      <c r="A257" s="160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12173203</v>
      </c>
      <c r="G257" s="93"/>
    </row>
    <row r="258" spans="1:7" ht="18">
      <c r="A258" s="160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8369413</v>
      </c>
      <c r="G258" s="93"/>
    </row>
    <row r="259" spans="1:7" ht="18">
      <c r="A259" s="160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18299869</v>
      </c>
      <c r="G259" s="93"/>
    </row>
    <row r="260" spans="1:7" ht="18">
      <c r="A260" s="160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8679753</v>
      </c>
      <c r="G260" s="93"/>
    </row>
    <row r="261" spans="1:7" ht="18">
      <c r="A261" s="160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82797225</v>
      </c>
      <c r="G261" s="93"/>
    </row>
    <row r="262" spans="1:7" ht="18">
      <c r="A262" s="160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19345532</v>
      </c>
      <c r="G262" s="93"/>
    </row>
    <row r="263" spans="1:7" ht="18">
      <c r="A263" s="160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21294485</v>
      </c>
      <c r="G263" s="93"/>
    </row>
    <row r="264" spans="1:7" ht="18">
      <c r="A264" s="160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15495984</v>
      </c>
      <c r="G264" s="93"/>
    </row>
    <row r="265" spans="1:7" ht="18">
      <c r="A265" s="160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7783231</v>
      </c>
      <c r="G265" s="93"/>
    </row>
    <row r="266" spans="1:7" ht="18">
      <c r="A266" s="160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37663131</v>
      </c>
      <c r="G266" s="93"/>
    </row>
    <row r="267" spans="1:7" ht="18">
      <c r="A267" s="160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8134576</v>
      </c>
      <c r="G267" s="93"/>
    </row>
    <row r="268" spans="1:7" ht="18">
      <c r="A268" s="160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30471440</v>
      </c>
      <c r="G268" s="93"/>
    </row>
    <row r="269" spans="1:7" ht="18">
      <c r="A269" s="160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3791695</v>
      </c>
      <c r="G269" s="93"/>
    </row>
    <row r="270" spans="1:7" ht="18">
      <c r="A270" s="160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8545399</v>
      </c>
      <c r="G270" s="93"/>
    </row>
    <row r="271" spans="1:7" ht="18">
      <c r="A271" s="160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15490021</v>
      </c>
      <c r="G271" s="93"/>
    </row>
    <row r="272" spans="1:7" ht="18">
      <c r="A272" s="160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12907996</v>
      </c>
      <c r="G272" s="93"/>
    </row>
    <row r="273" spans="1:7" ht="18">
      <c r="A273" s="160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7294527</v>
      </c>
      <c r="G273" s="93"/>
    </row>
    <row r="274" spans="1:7" ht="18">
      <c r="A274" s="160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20316701</v>
      </c>
      <c r="G274" s="93"/>
    </row>
    <row r="275" spans="1:7" ht="18">
      <c r="A275" s="160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13653362</v>
      </c>
      <c r="G275" s="93"/>
    </row>
    <row r="276" spans="1:7" ht="18">
      <c r="A276" s="160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9654989</v>
      </c>
      <c r="G276" s="93"/>
    </row>
    <row r="277" spans="1:7" ht="18">
      <c r="A277" s="160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12761911</v>
      </c>
      <c r="G277" s="93"/>
    </row>
    <row r="278" spans="1:7" ht="18">
      <c r="A278" s="160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6075361</v>
      </c>
      <c r="G278" s="93"/>
    </row>
    <row r="279" spans="1:7" ht="18">
      <c r="A279" s="160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8653429</v>
      </c>
      <c r="G279" s="93"/>
    </row>
    <row r="280" spans="1:7" ht="18">
      <c r="A280" s="160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3708211</v>
      </c>
      <c r="G280" s="93"/>
    </row>
    <row r="281" spans="1:7" ht="18">
      <c r="A281" s="160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21584258</v>
      </c>
      <c r="G281" s="93"/>
    </row>
    <row r="282" spans="1:7" ht="18">
      <c r="A282" s="160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18038784</v>
      </c>
      <c r="G282" s="93"/>
    </row>
    <row r="283" spans="1:7" ht="18">
      <c r="A283" s="160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31606932</v>
      </c>
      <c r="G283" s="93"/>
    </row>
    <row r="284" spans="1:7" ht="18">
      <c r="A284" s="160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16189278</v>
      </c>
      <c r="G284" s="93"/>
    </row>
    <row r="285" spans="1:7" ht="18">
      <c r="A285" s="160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6733528</v>
      </c>
      <c r="G285" s="93"/>
    </row>
    <row r="286" spans="1:7" ht="18">
      <c r="A286" s="160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9286839</v>
      </c>
      <c r="G286" s="93"/>
    </row>
    <row r="287" spans="1:7" ht="18">
      <c r="A287" s="160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16612404</v>
      </c>
      <c r="G287" s="93"/>
    </row>
    <row r="288" spans="1:7" ht="18">
      <c r="A288" s="160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13619880</v>
      </c>
      <c r="G288" s="93"/>
    </row>
    <row r="289" spans="1:7" ht="18">
      <c r="A289" s="160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8631828</v>
      </c>
      <c r="G289" s="93"/>
    </row>
    <row r="290" spans="1:7" ht="18">
      <c r="A290" s="160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10732462</v>
      </c>
      <c r="G290" s="93"/>
    </row>
    <row r="291" spans="1:7" ht="18">
      <c r="A291" s="160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9961798</v>
      </c>
      <c r="G291" s="93"/>
    </row>
    <row r="292" spans="1:7" ht="18">
      <c r="A292" s="160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12560336</v>
      </c>
      <c r="G292" s="93"/>
    </row>
    <row r="293" spans="1:7" ht="18">
      <c r="A293" s="160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6435979</v>
      </c>
      <c r="G293" s="93"/>
    </row>
    <row r="294" spans="1:7" ht="18">
      <c r="A294" s="160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20996314</v>
      </c>
      <c r="G294" s="93"/>
    </row>
    <row r="295" spans="1:7" ht="18">
      <c r="A295" s="160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14025772</v>
      </c>
      <c r="G295" s="93"/>
    </row>
    <row r="296" spans="1:7" ht="18">
      <c r="A296" s="160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6976866</v>
      </c>
      <c r="G296" s="93"/>
    </row>
    <row r="297" spans="1:7" ht="18">
      <c r="A297" s="160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10736475</v>
      </c>
      <c r="G297" s="93"/>
    </row>
    <row r="298" spans="1:7" ht="18">
      <c r="A298" s="160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17418849</v>
      </c>
      <c r="G298" s="93"/>
    </row>
    <row r="299" spans="1:7" ht="18">
      <c r="A299" s="160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11499552</v>
      </c>
      <c r="G299" s="93"/>
    </row>
    <row r="300" spans="1:7" ht="18">
      <c r="A300" s="160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5864112</v>
      </c>
      <c r="G300" s="93"/>
    </row>
    <row r="301" spans="1:7" ht="18">
      <c r="A301" s="160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14851484</v>
      </c>
      <c r="G301" s="93"/>
    </row>
    <row r="302" spans="1:7" ht="18">
      <c r="A302" s="160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2614594</v>
      </c>
      <c r="G302" s="93"/>
    </row>
    <row r="303" spans="1:7" ht="18">
      <c r="A303" s="160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15136808</v>
      </c>
      <c r="G303" s="93"/>
    </row>
    <row r="304" spans="1:7" ht="18">
      <c r="A304" s="160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16378437</v>
      </c>
      <c r="G304" s="93"/>
    </row>
    <row r="305" spans="1:7" ht="18">
      <c r="A305" s="160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5912677</v>
      </c>
      <c r="G305" s="93"/>
    </row>
    <row r="306" spans="1:7" ht="18">
      <c r="A306" s="160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20571490</v>
      </c>
      <c r="G306" s="93"/>
    </row>
    <row r="307" spans="1:7" ht="18">
      <c r="A307" s="160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21428994</v>
      </c>
      <c r="G307" s="93"/>
    </row>
    <row r="308" spans="1:7" ht="18">
      <c r="A308" s="160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6873555</v>
      </c>
      <c r="G308" s="93"/>
    </row>
    <row r="309" spans="1:7" ht="18">
      <c r="A309" s="160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11770991</v>
      </c>
      <c r="G309" s="93"/>
    </row>
    <row r="310" spans="1:7" ht="18">
      <c r="A310" s="160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35051757</v>
      </c>
      <c r="G310" s="93"/>
    </row>
    <row r="311" spans="1:7" ht="18">
      <c r="A311" s="160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44682110</v>
      </c>
      <c r="G311" s="93"/>
    </row>
    <row r="312" spans="1:7" ht="18">
      <c r="A312" s="160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17407171</v>
      </c>
      <c r="G312" s="93"/>
    </row>
    <row r="313" spans="1:7" ht="18">
      <c r="A313" s="160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19753293</v>
      </c>
      <c r="G313" s="93"/>
    </row>
    <row r="314" spans="1:7" ht="18">
      <c r="A314" s="160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58746153</v>
      </c>
      <c r="G314" s="93"/>
    </row>
    <row r="315" spans="1:7" ht="18">
      <c r="A315" s="160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18558654</v>
      </c>
      <c r="G315" s="93"/>
    </row>
    <row r="316" spans="1:7" ht="18">
      <c r="A316" s="160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84381929</v>
      </c>
      <c r="G316" s="93"/>
    </row>
    <row r="317" spans="1:7" ht="18">
      <c r="A317" s="160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9547778</v>
      </c>
      <c r="G317" s="93"/>
    </row>
    <row r="318" spans="1:7" ht="18">
      <c r="A318" s="160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30008595</v>
      </c>
      <c r="G318" s="93"/>
    </row>
    <row r="319" spans="1:7" ht="18">
      <c r="A319" s="160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16793620</v>
      </c>
      <c r="G319" s="93"/>
    </row>
    <row r="320" spans="1:7" ht="18">
      <c r="A320" s="160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28357637</v>
      </c>
      <c r="G320" s="93"/>
    </row>
    <row r="321" spans="1:7" ht="18">
      <c r="A321" s="160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4941997</v>
      </c>
      <c r="G321" s="93"/>
    </row>
    <row r="322" spans="1:7" ht="18">
      <c r="A322" s="160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32456998</v>
      </c>
      <c r="G322" s="93"/>
    </row>
    <row r="323" spans="1:7" ht="18">
      <c r="A323" s="160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11966867</v>
      </c>
      <c r="G323" s="93"/>
    </row>
    <row r="324" spans="1:7" ht="18">
      <c r="A324" s="160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21120239</v>
      </c>
      <c r="G324" s="93"/>
    </row>
    <row r="325" spans="1:7" ht="18">
      <c r="A325" s="160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21843000</v>
      </c>
      <c r="G325" s="93"/>
    </row>
    <row r="326" spans="1:7" ht="18">
      <c r="A326" s="160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38761475</v>
      </c>
      <c r="G326" s="93"/>
    </row>
    <row r="327" spans="1:7" ht="18">
      <c r="A327" s="160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68452501</v>
      </c>
      <c r="G327" s="93"/>
    </row>
    <row r="328" spans="1:7" ht="18">
      <c r="A328" s="160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18975073</v>
      </c>
      <c r="G328" s="93"/>
    </row>
    <row r="329" spans="1:7" ht="18">
      <c r="A329" s="160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25309632</v>
      </c>
      <c r="G329" s="93"/>
    </row>
    <row r="330" spans="1:7" ht="18">
      <c r="A330" s="160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46674772</v>
      </c>
      <c r="G330" s="93"/>
    </row>
    <row r="331" spans="1:7" ht="18">
      <c r="A331" s="160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9135363</v>
      </c>
      <c r="G331" s="93"/>
    </row>
    <row r="332" spans="1:7" ht="18">
      <c r="A332" s="160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35870765</v>
      </c>
      <c r="G332" s="93"/>
    </row>
    <row r="333" spans="1:7" ht="18">
      <c r="A333" s="160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18575156</v>
      </c>
      <c r="G333" s="93"/>
    </row>
    <row r="334" spans="1:7" ht="18">
      <c r="A334" s="160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46521912</v>
      </c>
      <c r="G334" s="93"/>
    </row>
    <row r="335" spans="1:7" ht="18">
      <c r="A335" s="160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19671339</v>
      </c>
      <c r="G335" s="93"/>
    </row>
    <row r="336" spans="1:7" ht="18">
      <c r="A336" s="160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14428560</v>
      </c>
      <c r="G336" s="93"/>
    </row>
    <row r="337" spans="1:7" ht="18">
      <c r="A337" s="160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35645873</v>
      </c>
      <c r="G337" s="93"/>
    </row>
    <row r="338" spans="1:7" ht="18">
      <c r="A338" s="160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113777893</v>
      </c>
      <c r="G338" s="93"/>
    </row>
    <row r="339" spans="1:7" ht="18">
      <c r="A339" s="160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27233034</v>
      </c>
      <c r="G339" s="93"/>
    </row>
    <row r="340" spans="1:7" ht="18">
      <c r="A340" s="160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51611245</v>
      </c>
      <c r="G340" s="93"/>
    </row>
    <row r="341" spans="1:7" ht="18">
      <c r="A341" s="160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40760991</v>
      </c>
      <c r="G341" s="93"/>
    </row>
    <row r="342" spans="1:7" ht="18">
      <c r="A342" s="160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75092219</v>
      </c>
      <c r="G342" s="93"/>
    </row>
    <row r="343" spans="1:7" ht="18">
      <c r="A343" s="160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45295547</v>
      </c>
      <c r="G343" s="93"/>
    </row>
    <row r="344" spans="1:7" ht="18">
      <c r="A344" s="160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11094227</v>
      </c>
      <c r="G344" s="93"/>
    </row>
    <row r="345" spans="1:7" ht="18">
      <c r="A345" s="160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97888183</v>
      </c>
      <c r="G345" s="93"/>
    </row>
    <row r="346" spans="1:7" ht="18">
      <c r="A346" s="160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43301709</v>
      </c>
      <c r="G346" s="93"/>
    </row>
    <row r="347" spans="1:7" ht="18">
      <c r="A347" s="160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193456584</v>
      </c>
      <c r="G347" s="93"/>
    </row>
    <row r="348" spans="1:7" ht="18">
      <c r="A348" s="160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79026101</v>
      </c>
      <c r="G348" s="93"/>
    </row>
    <row r="349" spans="1:7" ht="18">
      <c r="A349" s="160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30123433</v>
      </c>
      <c r="G349" s="93"/>
    </row>
    <row r="350" spans="1:7" ht="18">
      <c r="A350" s="160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31566043</v>
      </c>
      <c r="G350" s="93"/>
    </row>
    <row r="351" spans="1:7" ht="18">
      <c r="A351" s="160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60004639</v>
      </c>
      <c r="G351" s="93"/>
    </row>
    <row r="352" spans="1:7" ht="18">
      <c r="A352" s="160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109569699</v>
      </c>
      <c r="G352" s="93"/>
    </row>
    <row r="353" spans="1:7" ht="18">
      <c r="A353" s="160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58516441</v>
      </c>
      <c r="G353" s="93"/>
    </row>
    <row r="354" spans="1:7" ht="18">
      <c r="A354" s="160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122345283</v>
      </c>
      <c r="G354" s="93"/>
    </row>
    <row r="355" spans="1:7" ht="18">
      <c r="A355" s="160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60341830</v>
      </c>
      <c r="G355" s="93"/>
    </row>
    <row r="356" spans="1:7" ht="18">
      <c r="A356" s="160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97867214</v>
      </c>
      <c r="G356" s="93"/>
    </row>
    <row r="357" spans="1:7" ht="18">
      <c r="A357" s="160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115180123</v>
      </c>
      <c r="G357" s="93"/>
    </row>
    <row r="358" spans="1:7" ht="18">
      <c r="A358" s="160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53323944</v>
      </c>
      <c r="G358" s="93"/>
    </row>
    <row r="359" spans="1:7" ht="18">
      <c r="A359" s="160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61641818</v>
      </c>
      <c r="G359" s="93"/>
    </row>
    <row r="360" spans="1:7" ht="18">
      <c r="A360" s="160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128293743</v>
      </c>
      <c r="G360" s="93"/>
    </row>
    <row r="361" spans="1:7" ht="18">
      <c r="A361" s="160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13266526</v>
      </c>
      <c r="G361" s="93"/>
    </row>
    <row r="362" spans="1:7" ht="18">
      <c r="A362" s="160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24936905</v>
      </c>
      <c r="G362" s="93"/>
    </row>
    <row r="363" spans="1:7" ht="18">
      <c r="A363" s="160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132623118</v>
      </c>
      <c r="G363" s="93"/>
    </row>
    <row r="364" spans="1:7" ht="18">
      <c r="A364" s="160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86508973</v>
      </c>
      <c r="G364" s="93"/>
    </row>
    <row r="365" spans="1:7" ht="18">
      <c r="A365" s="160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51281107</v>
      </c>
      <c r="G365" s="93"/>
    </row>
    <row r="366" spans="1:7" ht="18">
      <c r="A366" s="160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31794750</v>
      </c>
      <c r="G366" s="93"/>
    </row>
    <row r="367" spans="1:7" ht="18">
      <c r="A367" s="160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71185594</v>
      </c>
      <c r="G367" s="93"/>
    </row>
    <row r="368" spans="1:7" ht="18">
      <c r="A368" s="160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58635044</v>
      </c>
      <c r="G368" s="93"/>
    </row>
    <row r="369" spans="1:7" ht="18">
      <c r="A369" s="160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50779081</v>
      </c>
      <c r="G369" s="93"/>
    </row>
    <row r="370" spans="1:7" ht="18">
      <c r="A370" s="160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54254580</v>
      </c>
      <c r="G370" s="93"/>
    </row>
    <row r="371" spans="1:7" ht="18">
      <c r="A371" s="160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69089064</v>
      </c>
      <c r="G371" s="93"/>
    </row>
    <row r="372" spans="1:7" ht="18">
      <c r="A372" s="160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12893461</v>
      </c>
      <c r="G372" s="93"/>
    </row>
    <row r="373" spans="1:7" ht="18">
      <c r="A373" s="160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124276781</v>
      </c>
      <c r="G373" s="93"/>
    </row>
    <row r="374" spans="1:7" ht="18">
      <c r="A374" s="160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64321197</v>
      </c>
      <c r="G374" s="93"/>
    </row>
    <row r="375" spans="1:7" ht="18">
      <c r="A375" s="160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52645220</v>
      </c>
      <c r="G375" s="93"/>
    </row>
    <row r="376" spans="1:7" ht="18">
      <c r="A376" s="160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64872239</v>
      </c>
      <c r="G376" s="93"/>
    </row>
    <row r="377" spans="1:7" ht="18">
      <c r="A377" s="160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56489940</v>
      </c>
      <c r="G377" s="93"/>
    </row>
    <row r="378" spans="1:7" ht="18">
      <c r="A378" s="160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34596733</v>
      </c>
      <c r="G378" s="93"/>
    </row>
    <row r="379" spans="1:7" ht="18">
      <c r="A379" s="160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31435564</v>
      </c>
      <c r="G379" s="93"/>
    </row>
    <row r="380" spans="1:7" ht="18">
      <c r="A380" s="160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33752373</v>
      </c>
      <c r="G380" s="93"/>
    </row>
    <row r="381" spans="1:7" ht="18">
      <c r="A381" s="160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145923876</v>
      </c>
      <c r="G381" s="93"/>
    </row>
    <row r="382" spans="1:7" ht="18">
      <c r="A382" s="160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26765968</v>
      </c>
      <c r="G382" s="93"/>
    </row>
    <row r="383" spans="1:7" ht="18">
      <c r="A383" s="160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77832810</v>
      </c>
      <c r="G383" s="93"/>
    </row>
    <row r="384" spans="1:7" ht="18">
      <c r="A384" s="160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25691957</v>
      </c>
      <c r="G384" s="93"/>
    </row>
    <row r="385" spans="1:7" ht="18">
      <c r="A385" s="160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50390608</v>
      </c>
      <c r="G385" s="93"/>
    </row>
    <row r="386" spans="1:7" ht="18">
      <c r="A386" s="160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25634577</v>
      </c>
      <c r="G386" s="93"/>
    </row>
    <row r="387" spans="1:7" ht="18">
      <c r="A387" s="160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45386963</v>
      </c>
      <c r="G387" s="93"/>
    </row>
    <row r="388" spans="1:7" ht="18">
      <c r="A388" s="160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100936429</v>
      </c>
      <c r="G388" s="93"/>
    </row>
    <row r="389" spans="1:7" ht="18">
      <c r="A389" s="160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79115869</v>
      </c>
      <c r="G389" s="93"/>
    </row>
    <row r="390" spans="1:7" ht="18">
      <c r="A390" s="160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51370784</v>
      </c>
      <c r="G390" s="93"/>
    </row>
    <row r="391" spans="1:7" ht="18">
      <c r="A391" s="160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18386545</v>
      </c>
      <c r="G391" s="93"/>
    </row>
    <row r="392" spans="1:7" ht="18">
      <c r="A392" s="160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155952923</v>
      </c>
      <c r="G392" s="93"/>
    </row>
    <row r="393" spans="1:7" ht="18">
      <c r="A393" s="160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157631455</v>
      </c>
      <c r="G393" s="93"/>
    </row>
    <row r="394" spans="1:7" ht="18">
      <c r="A394" s="160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68142413</v>
      </c>
      <c r="G394" s="93"/>
    </row>
    <row r="395" spans="1:7" ht="18">
      <c r="A395" s="160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69992416</v>
      </c>
      <c r="G395" s="93"/>
    </row>
    <row r="396" spans="1:7" ht="18">
      <c r="A396" s="160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82560341</v>
      </c>
      <c r="G396" s="93"/>
    </row>
    <row r="397" spans="1:7" ht="18">
      <c r="A397" s="160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134679882</v>
      </c>
      <c r="G397" s="93"/>
    </row>
    <row r="398" spans="1:7" ht="18">
      <c r="A398" s="160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60793648</v>
      </c>
      <c r="G398" s="93"/>
    </row>
    <row r="399" spans="1:7" ht="18">
      <c r="A399" s="160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76312467</v>
      </c>
      <c r="G399" s="93"/>
    </row>
    <row r="400" spans="1:7" ht="18">
      <c r="A400" s="160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73694575</v>
      </c>
      <c r="G400" s="93"/>
    </row>
    <row r="401" spans="1:7" ht="18">
      <c r="A401" s="160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84925344</v>
      </c>
      <c r="G401" s="93"/>
    </row>
    <row r="402" spans="1:7" ht="18">
      <c r="A402" s="160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24003819</v>
      </c>
      <c r="G402" s="93"/>
    </row>
    <row r="403" spans="1:7" ht="18">
      <c r="A403" s="160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15330592</v>
      </c>
      <c r="G403" s="93"/>
    </row>
    <row r="404" spans="1:7" ht="18">
      <c r="A404" s="160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40040045</v>
      </c>
      <c r="G404" s="93"/>
    </row>
    <row r="405" spans="1:7" ht="18">
      <c r="A405" s="160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70398411</v>
      </c>
      <c r="G405" s="93"/>
    </row>
    <row r="406" spans="1:7" ht="18">
      <c r="A406" s="160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26765290</v>
      </c>
      <c r="G406" s="93"/>
    </row>
    <row r="407" spans="1:7" ht="18">
      <c r="A407" s="160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42153829</v>
      </c>
      <c r="G407" s="93"/>
    </row>
    <row r="408" spans="1:7" ht="18">
      <c r="A408" s="160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47163271</v>
      </c>
      <c r="G408" s="93"/>
    </row>
    <row r="409" spans="1:7" ht="18">
      <c r="A409" s="160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101157986</v>
      </c>
      <c r="G409" s="93"/>
    </row>
    <row r="410" spans="1:7" ht="18">
      <c r="A410" s="160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41789834</v>
      </c>
      <c r="G410" s="93"/>
    </row>
    <row r="411" spans="1:7" ht="18">
      <c r="A411" s="160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68685978</v>
      </c>
      <c r="G411" s="93"/>
    </row>
    <row r="412" spans="1:7" ht="18">
      <c r="A412" s="160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33154022</v>
      </c>
      <c r="G412" s="93"/>
    </row>
    <row r="413" spans="1:7" ht="18">
      <c r="A413" s="160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34553341</v>
      </c>
      <c r="G413" s="93"/>
    </row>
    <row r="414" spans="1:7" ht="18">
      <c r="A414" s="160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46484081</v>
      </c>
      <c r="G414" s="93"/>
    </row>
    <row r="415" spans="1:7" ht="18">
      <c r="A415" s="160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46640507</v>
      </c>
      <c r="G415" s="93"/>
    </row>
    <row r="416" spans="1:7" ht="18">
      <c r="A416" s="160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137201812</v>
      </c>
      <c r="G416" s="93"/>
    </row>
    <row r="417" spans="1:7" ht="18">
      <c r="A417" s="160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54163161</v>
      </c>
      <c r="G417" s="93"/>
    </row>
    <row r="418" spans="1:7" ht="18">
      <c r="A418" s="160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69976547</v>
      </c>
      <c r="G418" s="93"/>
    </row>
    <row r="419" spans="1:7" ht="18">
      <c r="A419" s="160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152858218</v>
      </c>
      <c r="G419" s="93"/>
    </row>
    <row r="420" spans="1:7" ht="18">
      <c r="A420" s="160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36096640</v>
      </c>
      <c r="G420" s="93"/>
    </row>
    <row r="421" spans="1:7" ht="18">
      <c r="A421" s="160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100564933</v>
      </c>
      <c r="G421" s="93"/>
    </row>
    <row r="422" spans="1:7" ht="18">
      <c r="A422" s="160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137747343</v>
      </c>
      <c r="G422" s="93"/>
    </row>
    <row r="423" spans="1:7" ht="18">
      <c r="A423" s="160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42193272</v>
      </c>
      <c r="G423" s="93"/>
    </row>
    <row r="424" spans="1:7" ht="18">
      <c r="A424" s="160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31201854</v>
      </c>
      <c r="G424" s="93"/>
    </row>
    <row r="425" spans="1:7" ht="18">
      <c r="A425" s="160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67890868</v>
      </c>
      <c r="G425" s="93"/>
    </row>
    <row r="426" spans="1:7" ht="18">
      <c r="A426" s="160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40738838</v>
      </c>
      <c r="G426" s="93"/>
    </row>
    <row r="427" spans="1:7" ht="18">
      <c r="A427" s="160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157642180</v>
      </c>
      <c r="G427" s="93"/>
    </row>
    <row r="428" spans="1:7" ht="18">
      <c r="A428" s="160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93054807</v>
      </c>
      <c r="G428" s="93"/>
    </row>
    <row r="429" spans="1:7" ht="18">
      <c r="A429" s="160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165513625</v>
      </c>
      <c r="G429" s="93"/>
    </row>
    <row r="430" spans="1:7" ht="18">
      <c r="A430" s="160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90879199</v>
      </c>
      <c r="G430" s="93"/>
    </row>
    <row r="431" spans="1:7" ht="18">
      <c r="A431" s="160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92368052</v>
      </c>
      <c r="G431" s="93"/>
    </row>
    <row r="432" spans="1:7" ht="18">
      <c r="A432" s="160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128113133</v>
      </c>
      <c r="G432" s="93"/>
    </row>
    <row r="433" spans="1:7" ht="18">
      <c r="A433" s="160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0</v>
      </c>
      <c r="G433" s="93"/>
    </row>
    <row r="434" spans="1:7" s="39" customFormat="1" ht="18">
      <c r="A434" s="160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114638216</v>
      </c>
      <c r="G434" s="93"/>
    </row>
    <row r="435" spans="1:7" ht="18">
      <c r="A435" s="160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80790612</v>
      </c>
      <c r="G435" s="93"/>
    </row>
    <row r="436" spans="1:7" ht="18">
      <c r="A436" s="160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88420886</v>
      </c>
      <c r="G436" s="93"/>
    </row>
    <row r="437" spans="1:7" ht="18">
      <c r="A437" s="160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84300953</v>
      </c>
      <c r="G437" s="93"/>
    </row>
    <row r="438" spans="1:7" s="39" customFormat="1" ht="18">
      <c r="A438" s="160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43109294</v>
      </c>
      <c r="G438" s="93"/>
    </row>
    <row r="439" spans="1:7" ht="18">
      <c r="A439" s="160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112758422</v>
      </c>
      <c r="G439" s="93"/>
    </row>
    <row r="440" spans="1:7" s="39" customFormat="1" ht="18">
      <c r="A440" s="160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314782190</v>
      </c>
      <c r="G440" s="93"/>
    </row>
    <row r="441" spans="1:7" ht="18">
      <c r="A441" s="160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113599084</v>
      </c>
      <c r="G441" s="93"/>
    </row>
    <row r="442" spans="1:7" ht="18">
      <c r="A442" s="160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127716883</v>
      </c>
      <c r="G442" s="93"/>
    </row>
    <row r="443" spans="1:7" ht="18">
      <c r="A443" s="160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12745581</v>
      </c>
      <c r="G443" s="93"/>
    </row>
    <row r="444" spans="1:7" ht="18">
      <c r="A444" s="160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9951107</v>
      </c>
      <c r="G444" s="93"/>
    </row>
    <row r="445" spans="1:7" ht="18">
      <c r="A445" s="160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19802669</v>
      </c>
      <c r="G445" s="93"/>
    </row>
    <row r="446" spans="1:7" ht="18">
      <c r="A446" s="160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23447688</v>
      </c>
      <c r="G446" s="93"/>
    </row>
    <row r="447" spans="1:7" ht="18">
      <c r="A447" s="160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17565268</v>
      </c>
      <c r="G447" s="93"/>
    </row>
    <row r="448" spans="1:7" ht="18">
      <c r="A448" s="160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5745679</v>
      </c>
      <c r="G448" s="93"/>
    </row>
    <row r="449" spans="1:7" ht="18">
      <c r="A449" s="160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5080429</v>
      </c>
      <c r="G449" s="93"/>
    </row>
    <row r="450" spans="1:7" ht="18">
      <c r="A450" s="160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11015524</v>
      </c>
      <c r="G450" s="93"/>
    </row>
    <row r="451" spans="1:7" ht="18">
      <c r="A451" s="160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9972543</v>
      </c>
      <c r="G451" s="93"/>
    </row>
    <row r="452" spans="1:7" ht="18">
      <c r="A452" s="160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9821752</v>
      </c>
      <c r="G452" s="93"/>
    </row>
    <row r="453" spans="1:7" ht="18">
      <c r="A453" s="160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47819376</v>
      </c>
      <c r="G453" s="93"/>
    </row>
    <row r="454" spans="1:7" ht="18">
      <c r="A454" s="160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42307805</v>
      </c>
      <c r="G454" s="93"/>
    </row>
    <row r="455" spans="1:7" ht="18">
      <c r="A455" s="160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24118635</v>
      </c>
      <c r="G455" s="93"/>
    </row>
    <row r="456" spans="1:7" ht="18">
      <c r="A456" s="160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16488588</v>
      </c>
      <c r="G456" s="93"/>
    </row>
    <row r="457" spans="1:7" ht="18">
      <c r="A457" s="160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8601202</v>
      </c>
      <c r="G457" s="93"/>
    </row>
    <row r="458" spans="1:7" ht="18">
      <c r="A458" s="160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14851835</v>
      </c>
      <c r="G458" s="93"/>
    </row>
    <row r="459" spans="1:7" ht="18">
      <c r="A459" s="160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20828303</v>
      </c>
      <c r="G459" s="93"/>
    </row>
    <row r="460" spans="1:7" ht="18">
      <c r="A460" s="160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40595548</v>
      </c>
      <c r="G460" s="93"/>
    </row>
    <row r="461" spans="1:7" ht="18">
      <c r="A461" s="160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19009715</v>
      </c>
      <c r="G461" s="93"/>
    </row>
    <row r="462" spans="1:7" ht="18">
      <c r="A462" s="160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17250836</v>
      </c>
      <c r="G462" s="93"/>
    </row>
    <row r="463" spans="1:7" ht="18">
      <c r="A463" s="160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15553914</v>
      </c>
      <c r="G463" s="93"/>
    </row>
    <row r="464" spans="1:7" ht="18">
      <c r="A464" s="160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28421048</v>
      </c>
      <c r="G464" s="93"/>
    </row>
    <row r="465" spans="1:7" ht="18">
      <c r="A465" s="160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12470515</v>
      </c>
      <c r="G465" s="93"/>
    </row>
    <row r="466" spans="1:7" ht="18">
      <c r="A466" s="160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17596866</v>
      </c>
      <c r="G466" s="93"/>
    </row>
    <row r="467" spans="1:7" ht="18">
      <c r="A467" s="160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22191090</v>
      </c>
      <c r="G467" s="93"/>
    </row>
    <row r="468" spans="1:7" ht="18">
      <c r="A468" s="160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15282178</v>
      </c>
      <c r="G468" s="93"/>
    </row>
    <row r="469" spans="1:7" ht="18">
      <c r="A469" s="160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49564658</v>
      </c>
      <c r="G469" s="93"/>
    </row>
    <row r="470" spans="1:7" ht="18">
      <c r="A470" s="160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10007283</v>
      </c>
      <c r="G470" s="93"/>
    </row>
    <row r="471" spans="1:7" ht="18">
      <c r="A471" s="160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12362225</v>
      </c>
      <c r="G471" s="93"/>
    </row>
    <row r="472" spans="1:7" ht="18">
      <c r="A472" s="160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13442968</v>
      </c>
      <c r="G472" s="93"/>
    </row>
    <row r="473" spans="1:7" ht="18">
      <c r="A473" s="160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21891857</v>
      </c>
      <c r="G473" s="93"/>
    </row>
    <row r="474" spans="1:7" ht="18">
      <c r="A474" s="160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6789519</v>
      </c>
      <c r="G474" s="93"/>
    </row>
    <row r="475" spans="1:7" ht="18">
      <c r="A475" s="160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9177265</v>
      </c>
      <c r="G475" s="93"/>
    </row>
    <row r="476" spans="1:7" ht="18">
      <c r="A476" s="160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23810773</v>
      </c>
      <c r="G476" s="93"/>
    </row>
    <row r="477" spans="1:7" ht="18">
      <c r="A477" s="160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42107559</v>
      </c>
      <c r="G477" s="93"/>
    </row>
    <row r="478" spans="1:7" ht="18">
      <c r="A478" s="160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20377035</v>
      </c>
      <c r="G478" s="93"/>
    </row>
    <row r="479" spans="1:7" ht="18">
      <c r="A479" s="160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5450920</v>
      </c>
      <c r="G479" s="93"/>
    </row>
    <row r="480" spans="1:7" ht="18">
      <c r="A480" s="160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9717605</v>
      </c>
      <c r="G480" s="93"/>
    </row>
    <row r="481" spans="1:7" ht="18">
      <c r="A481" s="160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7647858</v>
      </c>
      <c r="G481" s="93"/>
    </row>
    <row r="482" spans="1:7" ht="18">
      <c r="A482" s="160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13341455</v>
      </c>
      <c r="G482" s="93"/>
    </row>
    <row r="483" spans="1:7" ht="18">
      <c r="A483" s="160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13195318</v>
      </c>
      <c r="G483" s="93"/>
    </row>
    <row r="484" spans="1:7" ht="18">
      <c r="A484" s="160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8821497</v>
      </c>
      <c r="G484" s="93"/>
    </row>
    <row r="485" spans="1:7" ht="18">
      <c r="A485" s="160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14001042</v>
      </c>
      <c r="G485" s="93"/>
    </row>
    <row r="486" spans="1:7" ht="18">
      <c r="A486" s="160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20425749</v>
      </c>
      <c r="G486" s="93"/>
    </row>
    <row r="487" spans="1:7" ht="18">
      <c r="A487" s="160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34044759</v>
      </c>
      <c r="G487" s="93"/>
    </row>
    <row r="488" spans="1:7" ht="18">
      <c r="A488" s="160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21779018</v>
      </c>
      <c r="G488" s="93"/>
    </row>
    <row r="489" spans="1:7" ht="18">
      <c r="A489" s="160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20981300</v>
      </c>
      <c r="G489" s="93"/>
    </row>
    <row r="490" spans="1:7" ht="18">
      <c r="A490" s="160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20651509</v>
      </c>
      <c r="G490" s="93"/>
    </row>
    <row r="491" spans="1:7" ht="18">
      <c r="A491" s="160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17249590</v>
      </c>
      <c r="G491" s="93"/>
    </row>
    <row r="492" spans="1:7" ht="18">
      <c r="A492" s="160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16254341</v>
      </c>
      <c r="G492" s="93"/>
    </row>
    <row r="493" spans="1:7" ht="18">
      <c r="A493" s="160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56362071</v>
      </c>
      <c r="G493" s="93"/>
    </row>
    <row r="494" spans="1:7" ht="18">
      <c r="A494" s="160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9458616</v>
      </c>
      <c r="G494" s="93"/>
    </row>
    <row r="495" spans="1:7" ht="18">
      <c r="A495" s="160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25136179</v>
      </c>
      <c r="G495" s="93"/>
    </row>
    <row r="496" spans="1:7" ht="18">
      <c r="A496" s="160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4968325</v>
      </c>
      <c r="G496" s="93"/>
    </row>
    <row r="497" spans="1:7" ht="18">
      <c r="A497" s="160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15004969</v>
      </c>
      <c r="G497" s="93"/>
    </row>
    <row r="498" spans="1:7" ht="18">
      <c r="A498" s="160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10562601</v>
      </c>
      <c r="G498" s="93"/>
    </row>
    <row r="499" spans="1:7" ht="18">
      <c r="A499" s="160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6169002</v>
      </c>
      <c r="G499" s="93"/>
    </row>
    <row r="500" spans="1:7" ht="18">
      <c r="A500" s="160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12259767</v>
      </c>
      <c r="G500" s="93"/>
    </row>
    <row r="501" spans="1:7" ht="18">
      <c r="A501" s="160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9661421</v>
      </c>
      <c r="G501" s="93"/>
    </row>
    <row r="502" spans="1:7" ht="18">
      <c r="A502" s="160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42622879</v>
      </c>
      <c r="G502" s="93"/>
    </row>
    <row r="503" spans="1:7" ht="18">
      <c r="A503" s="160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20079052</v>
      </c>
      <c r="G503" s="93"/>
    </row>
    <row r="504" spans="1:7" ht="18">
      <c r="A504" s="160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8260097</v>
      </c>
      <c r="G504" s="93"/>
    </row>
    <row r="505" spans="1:7" ht="18">
      <c r="A505" s="160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19976643</v>
      </c>
      <c r="G505" s="93"/>
    </row>
    <row r="506" spans="1:7" ht="18">
      <c r="A506" s="160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24014686</v>
      </c>
      <c r="G506" s="93"/>
    </row>
    <row r="507" spans="1:7" ht="18">
      <c r="A507" s="160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24582942</v>
      </c>
      <c r="G507" s="93"/>
    </row>
    <row r="508" spans="1:7" ht="18">
      <c r="A508" s="160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7843167</v>
      </c>
      <c r="G508" s="93"/>
    </row>
    <row r="509" spans="1:7" ht="18">
      <c r="A509" s="160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10032569</v>
      </c>
      <c r="G509" s="93"/>
    </row>
    <row r="510" spans="1:7" ht="18">
      <c r="A510" s="160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15648458</v>
      </c>
      <c r="G510" s="93"/>
    </row>
    <row r="511" spans="1:7" ht="18">
      <c r="A511" s="160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18837321</v>
      </c>
      <c r="G511" s="93"/>
    </row>
    <row r="512" spans="1:7" ht="18">
      <c r="A512" s="160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11969616</v>
      </c>
      <c r="G512" s="93"/>
    </row>
    <row r="513" spans="1:7" ht="18">
      <c r="A513" s="160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12551226</v>
      </c>
      <c r="G513" s="93"/>
    </row>
    <row r="514" spans="1:7" ht="18">
      <c r="A514" s="160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18535219</v>
      </c>
      <c r="G514" s="93"/>
    </row>
    <row r="515" spans="1:7" ht="18">
      <c r="A515" s="160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19493353</v>
      </c>
      <c r="G515" s="93"/>
    </row>
    <row r="516" spans="1:7" ht="18">
      <c r="A516" s="160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14578919</v>
      </c>
      <c r="G516" s="93"/>
    </row>
    <row r="517" spans="1:7" ht="18">
      <c r="A517" s="160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12816490</v>
      </c>
      <c r="G517" s="93"/>
    </row>
    <row r="518" spans="1:7" ht="18">
      <c r="A518" s="160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18777268</v>
      </c>
      <c r="G518" s="93"/>
    </row>
    <row r="519" spans="1:7" ht="18">
      <c r="A519" s="160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16919392</v>
      </c>
      <c r="G519" s="93"/>
    </row>
    <row r="520" spans="1:7" ht="18">
      <c r="A520" s="160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12668691</v>
      </c>
      <c r="G520" s="93"/>
    </row>
    <row r="521" spans="1:7" ht="18">
      <c r="A521" s="160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32005143</v>
      </c>
      <c r="G521" s="93"/>
    </row>
    <row r="522" spans="1:7" ht="18">
      <c r="A522" s="160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26871335</v>
      </c>
      <c r="G522" s="93"/>
    </row>
    <row r="523" spans="1:7" ht="18">
      <c r="A523" s="160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15192488</v>
      </c>
      <c r="G523" s="93"/>
    </row>
    <row r="524" spans="1:7" ht="18">
      <c r="A524" s="160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21929799</v>
      </c>
      <c r="G524" s="93"/>
    </row>
    <row r="525" spans="1:7" ht="18">
      <c r="A525" s="160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14908370</v>
      </c>
      <c r="G525" s="93"/>
    </row>
    <row r="526" spans="1:7" ht="18">
      <c r="A526" s="160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20677012</v>
      </c>
      <c r="G526" s="93"/>
    </row>
    <row r="527" spans="1:7" ht="18">
      <c r="A527" s="160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11234556</v>
      </c>
      <c r="G527" s="93"/>
    </row>
    <row r="528" spans="1:7" ht="18">
      <c r="A528" s="160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10708766</v>
      </c>
      <c r="G528" s="93"/>
    </row>
    <row r="529" spans="1:7" ht="18">
      <c r="A529" s="160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9618322</v>
      </c>
      <c r="G529" s="93"/>
    </row>
    <row r="530" spans="1:7" ht="18">
      <c r="A530" s="160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18158970</v>
      </c>
      <c r="G530" s="93"/>
    </row>
    <row r="531" spans="1:7" ht="18">
      <c r="A531" s="160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11924443</v>
      </c>
      <c r="G531" s="93"/>
    </row>
    <row r="532" spans="1:7" ht="18">
      <c r="A532" s="160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10926646</v>
      </c>
      <c r="G532" s="93"/>
    </row>
    <row r="533" spans="1:7" ht="18">
      <c r="A533" s="160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17296148</v>
      </c>
      <c r="G533" s="93"/>
    </row>
    <row r="534" spans="1:7" ht="18">
      <c r="A534" s="160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12692898</v>
      </c>
      <c r="G534" s="93"/>
    </row>
    <row r="535" spans="1:7" ht="18">
      <c r="A535" s="160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6279008</v>
      </c>
      <c r="G535" s="93"/>
    </row>
    <row r="536" spans="1:7" ht="18">
      <c r="A536" s="160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21297496</v>
      </c>
      <c r="G536" s="93"/>
    </row>
    <row r="537" spans="1:7" ht="18">
      <c r="A537" s="160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39276503</v>
      </c>
      <c r="G537" s="93"/>
    </row>
    <row r="538" spans="1:7" ht="18">
      <c r="A538" s="160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15566224</v>
      </c>
      <c r="G538" s="93"/>
    </row>
    <row r="539" spans="1:7" ht="18">
      <c r="A539" s="160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30355662</v>
      </c>
      <c r="G539" s="93"/>
    </row>
    <row r="540" spans="1:7" ht="18">
      <c r="A540" s="160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12707470</v>
      </c>
      <c r="G540" s="93"/>
    </row>
    <row r="541" spans="1:7" ht="18">
      <c r="A541" s="160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42151111</v>
      </c>
      <c r="G541" s="93"/>
    </row>
    <row r="542" spans="1:7" ht="18">
      <c r="A542" s="160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12210646</v>
      </c>
      <c r="G542" s="93"/>
    </row>
    <row r="543" spans="1:7" ht="18">
      <c r="A543" s="160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9253483</v>
      </c>
      <c r="G543" s="93"/>
    </row>
    <row r="544" spans="1:7" ht="18">
      <c r="A544" s="160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16989380</v>
      </c>
      <c r="G544" s="93"/>
    </row>
    <row r="545" spans="1:7" ht="18">
      <c r="A545" s="160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7292056</v>
      </c>
      <c r="G545" s="93"/>
    </row>
    <row r="546" spans="1:7" ht="18">
      <c r="A546" s="160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6354699</v>
      </c>
      <c r="G546" s="93"/>
    </row>
    <row r="547" spans="1:7" ht="18">
      <c r="A547" s="160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29608430</v>
      </c>
      <c r="G547" s="93"/>
    </row>
    <row r="548" spans="1:7" ht="18">
      <c r="A548" s="160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30862097</v>
      </c>
      <c r="G548" s="93"/>
    </row>
    <row r="549" spans="1:7" ht="18">
      <c r="A549" s="160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32923851</v>
      </c>
      <c r="G549" s="93"/>
    </row>
    <row r="550" spans="1:7" ht="18">
      <c r="A550" s="160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63108249</v>
      </c>
      <c r="G550" s="93"/>
    </row>
    <row r="551" spans="1:7" ht="18">
      <c r="A551" s="160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8341852</v>
      </c>
      <c r="G551" s="93"/>
    </row>
    <row r="552" spans="1:7" ht="18">
      <c r="A552" s="160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25570066</v>
      </c>
      <c r="G552" s="93"/>
    </row>
    <row r="553" spans="1:7" ht="18">
      <c r="A553" s="160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118471834</v>
      </c>
      <c r="G553" s="93"/>
    </row>
    <row r="554" spans="1:7" ht="18">
      <c r="A554" s="160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22058958</v>
      </c>
      <c r="G554" s="93"/>
    </row>
    <row r="555" spans="1:7" ht="18">
      <c r="A555" s="160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58021129</v>
      </c>
      <c r="G555" s="93"/>
    </row>
    <row r="556" spans="1:7" ht="18">
      <c r="A556" s="160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20458350</v>
      </c>
      <c r="G556" s="93"/>
    </row>
    <row r="557" spans="1:7" ht="18">
      <c r="A557" s="160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79914519</v>
      </c>
      <c r="G557" s="93"/>
    </row>
    <row r="558" spans="1:7" ht="18">
      <c r="A558" s="160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65598493</v>
      </c>
      <c r="G558" s="93"/>
    </row>
    <row r="559" spans="1:7" ht="18">
      <c r="A559" s="160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13024475</v>
      </c>
      <c r="G559" s="93"/>
    </row>
    <row r="560" spans="1:7" ht="18">
      <c r="A560" s="160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37088929</v>
      </c>
      <c r="G560" s="93"/>
    </row>
    <row r="561" spans="1:7" ht="18">
      <c r="A561" s="160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15620083</v>
      </c>
      <c r="G561" s="93"/>
    </row>
    <row r="562" spans="1:7" ht="18">
      <c r="A562" s="160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38884276</v>
      </c>
      <c r="G562" s="93"/>
    </row>
    <row r="563" spans="1:7" ht="18">
      <c r="A563" s="160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17710000</v>
      </c>
      <c r="G563" s="93"/>
    </row>
    <row r="564" spans="1:7" ht="18">
      <c r="A564" s="160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57910296</v>
      </c>
      <c r="G564" s="93"/>
    </row>
    <row r="565" spans="1:7" ht="18">
      <c r="A565" s="160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116181930</v>
      </c>
      <c r="G565" s="93"/>
    </row>
    <row r="566" spans="1:7" ht="18">
      <c r="A566" s="160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18183456</v>
      </c>
      <c r="G566" s="93"/>
    </row>
    <row r="567" spans="1:7" ht="18">
      <c r="A567" s="160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41398988</v>
      </c>
      <c r="G567" s="93"/>
    </row>
    <row r="568" spans="1:7" ht="18">
      <c r="A568" s="160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41924003</v>
      </c>
      <c r="G568" s="93"/>
    </row>
    <row r="569" spans="1:7" ht="18">
      <c r="A569" s="160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66501568</v>
      </c>
      <c r="G569" s="93"/>
    </row>
    <row r="570" spans="1:7" ht="18">
      <c r="A570" s="160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40313645</v>
      </c>
      <c r="G570" s="93"/>
    </row>
    <row r="571" spans="1:7" ht="18">
      <c r="A571" s="160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29339998</v>
      </c>
      <c r="G571" s="93"/>
    </row>
    <row r="572" spans="1:7" ht="18">
      <c r="A572" s="160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18858412</v>
      </c>
      <c r="G572" s="93"/>
    </row>
    <row r="573" spans="1:7" ht="18">
      <c r="A573" s="160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25708819</v>
      </c>
      <c r="G573" s="93"/>
    </row>
    <row r="574" spans="1:7" ht="18">
      <c r="A574" s="160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36153784</v>
      </c>
      <c r="G574" s="93"/>
    </row>
    <row r="575" spans="1:7" ht="18">
      <c r="A575" s="160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135642024</v>
      </c>
      <c r="G575" s="93"/>
    </row>
    <row r="576" spans="1:7" ht="18">
      <c r="A576" s="160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13348731</v>
      </c>
      <c r="G576" s="93"/>
    </row>
    <row r="577" spans="1:7" ht="18">
      <c r="A577" s="160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9754518</v>
      </c>
      <c r="G577" s="93"/>
    </row>
    <row r="578" spans="1:7" ht="18">
      <c r="A578" s="160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81397876</v>
      </c>
      <c r="G578" s="93"/>
    </row>
    <row r="579" spans="1:7" ht="18">
      <c r="A579" s="160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38571782</v>
      </c>
      <c r="G579" s="93"/>
    </row>
    <row r="580" spans="1:7" ht="18">
      <c r="A580" s="160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16221842</v>
      </c>
      <c r="G580" s="93"/>
    </row>
    <row r="581" spans="1:7" ht="18">
      <c r="A581" s="160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105997285</v>
      </c>
      <c r="G581" s="93"/>
    </row>
    <row r="582" spans="1:7" ht="18">
      <c r="A582" s="160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20987328</v>
      </c>
      <c r="G582" s="93"/>
    </row>
    <row r="583" spans="1:7" ht="18">
      <c r="A583" s="160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32430296</v>
      </c>
      <c r="G583" s="93"/>
    </row>
    <row r="584" spans="1:7" ht="18">
      <c r="A584" s="160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59516241</v>
      </c>
      <c r="G584" s="93"/>
    </row>
    <row r="585" spans="1:7" ht="18">
      <c r="A585" s="160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6492701</v>
      </c>
      <c r="G585" s="93"/>
    </row>
    <row r="586" spans="1:7" ht="18">
      <c r="A586" s="160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37043883</v>
      </c>
      <c r="G586" s="93"/>
    </row>
    <row r="587" spans="1:7" ht="18">
      <c r="A587" s="160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41179765</v>
      </c>
      <c r="G587" s="93"/>
    </row>
    <row r="588" spans="1:7" ht="18">
      <c r="A588" s="160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31474065</v>
      </c>
      <c r="G588" s="93"/>
    </row>
    <row r="589" spans="1:7" ht="18">
      <c r="A589" s="160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8051727</v>
      </c>
      <c r="G589" s="93"/>
    </row>
    <row r="590" spans="1:7" ht="18">
      <c r="A590" s="160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113791144</v>
      </c>
      <c r="G590" s="93"/>
    </row>
    <row r="591" spans="1:7" ht="18">
      <c r="A591" s="160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49006492</v>
      </c>
      <c r="G591" s="93"/>
    </row>
    <row r="592" spans="1:7" ht="18">
      <c r="A592" s="160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36556227</v>
      </c>
      <c r="G592" s="93"/>
    </row>
    <row r="593" spans="1:7" ht="18">
      <c r="A593" s="160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11732957</v>
      </c>
      <c r="G593" s="93"/>
    </row>
    <row r="594" spans="1:7" ht="18">
      <c r="A594" s="160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26258813</v>
      </c>
      <c r="G594" s="93"/>
    </row>
    <row r="595" spans="1:7" ht="18">
      <c r="A595" s="160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58229237</v>
      </c>
      <c r="G595" s="93"/>
    </row>
    <row r="596" spans="1:7" ht="18">
      <c r="A596" s="160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36504826</v>
      </c>
      <c r="G596" s="93"/>
    </row>
    <row r="597" spans="1:7" ht="18">
      <c r="A597" s="160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136466498</v>
      </c>
      <c r="G597" s="93"/>
    </row>
    <row r="598" spans="1:7" ht="18">
      <c r="A598" s="160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17486864</v>
      </c>
      <c r="G598" s="93"/>
    </row>
    <row r="599" spans="1:7" ht="18">
      <c r="A599" s="160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26970723</v>
      </c>
      <c r="G599" s="93"/>
    </row>
    <row r="600" spans="1:7" ht="18">
      <c r="A600" s="160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14439971</v>
      </c>
      <c r="G600" s="93"/>
    </row>
    <row r="601" spans="1:7" ht="18">
      <c r="A601" s="160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42273688</v>
      </c>
      <c r="G601" s="93"/>
    </row>
    <row r="602" spans="1:7" ht="18">
      <c r="A602" s="160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30712197</v>
      </c>
      <c r="G602" s="93"/>
    </row>
    <row r="603" spans="1:7" ht="18">
      <c r="A603" s="160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31593472</v>
      </c>
      <c r="G603" s="93"/>
    </row>
    <row r="604" spans="1:7" ht="18">
      <c r="A604" s="160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33906313</v>
      </c>
      <c r="G604" s="93"/>
    </row>
    <row r="605" spans="1:7" ht="18">
      <c r="A605" s="160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34794826</v>
      </c>
      <c r="G605" s="93"/>
    </row>
    <row r="606" spans="1:7" ht="18">
      <c r="A606" s="160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70884571</v>
      </c>
      <c r="G606" s="93"/>
    </row>
    <row r="607" spans="1:7" ht="18">
      <c r="A607" s="160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25559833</v>
      </c>
      <c r="G607" s="93"/>
    </row>
    <row r="608" spans="1:7" ht="18">
      <c r="A608" s="160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48583949</v>
      </c>
      <c r="G608" s="93"/>
    </row>
    <row r="609" spans="1:7" ht="18">
      <c r="A609" s="160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43030852</v>
      </c>
      <c r="G609" s="93"/>
    </row>
    <row r="610" spans="1:7" ht="18">
      <c r="A610" s="160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19005116</v>
      </c>
      <c r="G610" s="93"/>
    </row>
    <row r="611" spans="1:7" ht="18">
      <c r="A611" s="160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35089420</v>
      </c>
      <c r="G611" s="93"/>
    </row>
    <row r="612" spans="1:7" ht="18">
      <c r="A612" s="160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16548927</v>
      </c>
      <c r="G612" s="93"/>
    </row>
    <row r="613" spans="1:7" ht="18">
      <c r="A613" s="160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35644906</v>
      </c>
      <c r="G613" s="93"/>
    </row>
    <row r="614" spans="1:7" ht="18">
      <c r="A614" s="160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12861245</v>
      </c>
      <c r="G614" s="93"/>
    </row>
    <row r="615" spans="1:7" ht="18">
      <c r="A615" s="160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11181319</v>
      </c>
      <c r="G615" s="93"/>
    </row>
    <row r="616" spans="1:7" ht="18">
      <c r="A616" s="160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45061467</v>
      </c>
      <c r="G616" s="93"/>
    </row>
    <row r="617" spans="1:7" ht="18">
      <c r="A617" s="160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58695897</v>
      </c>
      <c r="G617" s="93"/>
    </row>
    <row r="618" spans="1:7" ht="18">
      <c r="A618" s="160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71640829</v>
      </c>
      <c r="G618" s="93"/>
    </row>
    <row r="619" spans="1:7" ht="18">
      <c r="A619" s="160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24052181</v>
      </c>
      <c r="G619" s="93"/>
    </row>
    <row r="620" spans="1:7" ht="18">
      <c r="A620" s="160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9923101</v>
      </c>
      <c r="G620" s="93"/>
    </row>
    <row r="621" spans="1:7" ht="18">
      <c r="A621" s="160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63849710</v>
      </c>
      <c r="G621" s="93"/>
    </row>
    <row r="622" spans="1:7" ht="18">
      <c r="A622" s="160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31368789</v>
      </c>
      <c r="G622" s="93"/>
    </row>
    <row r="623" spans="1:7" ht="18">
      <c r="A623" s="160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6790295</v>
      </c>
      <c r="G623" s="93"/>
    </row>
    <row r="624" spans="1:7" ht="18">
      <c r="A624" s="160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190472640</v>
      </c>
      <c r="G624" s="93"/>
    </row>
    <row r="625" spans="1:7" ht="18">
      <c r="A625" s="160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75003582</v>
      </c>
      <c r="G625" s="93"/>
    </row>
    <row r="626" spans="1:7" ht="18">
      <c r="A626" s="160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18586599</v>
      </c>
      <c r="G626" s="93"/>
    </row>
    <row r="627" spans="1:7" ht="18">
      <c r="A627" s="160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35077926</v>
      </c>
      <c r="G627" s="93"/>
    </row>
    <row r="628" spans="1:7" ht="18">
      <c r="A628" s="160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29895685</v>
      </c>
      <c r="G628" s="93"/>
    </row>
    <row r="629" spans="1:7" ht="18">
      <c r="A629" s="160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86409436</v>
      </c>
      <c r="G629" s="93"/>
    </row>
    <row r="630" spans="1:7" ht="18">
      <c r="A630" s="160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74031693</v>
      </c>
      <c r="G630" s="93"/>
    </row>
    <row r="631" spans="1:7" ht="18">
      <c r="A631" s="160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21460261</v>
      </c>
      <c r="G631" s="93"/>
    </row>
    <row r="632" spans="1:7" ht="18">
      <c r="A632" s="160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43110718</v>
      </c>
      <c r="G632" s="93"/>
    </row>
    <row r="633" spans="1:7" ht="18">
      <c r="A633" s="160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28261033</v>
      </c>
      <c r="G633" s="93"/>
    </row>
    <row r="634" spans="1:7" ht="18">
      <c r="A634" s="160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171055280</v>
      </c>
      <c r="G634" s="93"/>
    </row>
    <row r="635" spans="1:7" ht="18">
      <c r="A635" s="160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40936058</v>
      </c>
      <c r="G635" s="93"/>
    </row>
    <row r="636" spans="1:7" ht="18">
      <c r="A636" s="160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61614935</v>
      </c>
      <c r="G636" s="93"/>
    </row>
    <row r="637" spans="1:7" ht="18">
      <c r="A637" s="160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112406320</v>
      </c>
      <c r="G637" s="93"/>
    </row>
    <row r="638" spans="1:7" ht="18">
      <c r="A638" s="160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79678126</v>
      </c>
      <c r="G638" s="93"/>
    </row>
    <row r="639" spans="1:7" ht="18">
      <c r="A639" s="160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65206250</v>
      </c>
      <c r="G639" s="93"/>
    </row>
    <row r="640" spans="1:7" ht="18">
      <c r="A640" s="160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23403810</v>
      </c>
      <c r="G640" s="93"/>
    </row>
    <row r="641" spans="1:7" ht="18">
      <c r="A641" s="160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57920775</v>
      </c>
      <c r="G641" s="93"/>
    </row>
    <row r="642" spans="1:7" ht="18">
      <c r="A642" s="160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80841702</v>
      </c>
      <c r="G642" s="93"/>
    </row>
    <row r="643" spans="1:7" ht="18">
      <c r="A643" s="160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151159610</v>
      </c>
      <c r="G643" s="93"/>
    </row>
    <row r="644" spans="1:7" ht="18">
      <c r="A644" s="160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54702331</v>
      </c>
      <c r="G644" s="93"/>
    </row>
    <row r="645" spans="1:7" ht="18">
      <c r="A645" s="160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20182162</v>
      </c>
      <c r="G645" s="93"/>
    </row>
    <row r="646" spans="1:7" ht="18">
      <c r="A646" s="160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50463095</v>
      </c>
      <c r="G646" s="93"/>
    </row>
    <row r="647" spans="1:7" ht="18">
      <c r="A647" s="160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20193305</v>
      </c>
      <c r="G647" s="93"/>
    </row>
    <row r="648" spans="1:7" ht="18">
      <c r="A648" s="160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72745793</v>
      </c>
      <c r="G648" s="93"/>
    </row>
    <row r="649" spans="1:7" ht="18">
      <c r="A649" s="160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39633996</v>
      </c>
      <c r="G649" s="93"/>
    </row>
    <row r="650" spans="1:7" ht="18">
      <c r="A650" s="160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61102429</v>
      </c>
      <c r="G650" s="93"/>
    </row>
    <row r="651" spans="1:7" ht="18">
      <c r="A651" s="160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33254675</v>
      </c>
      <c r="G651" s="93"/>
    </row>
    <row r="652" spans="1:7" ht="18">
      <c r="A652" s="160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61764294</v>
      </c>
      <c r="G652" s="93"/>
    </row>
    <row r="653" spans="1:7" ht="18">
      <c r="A653" s="160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43420893</v>
      </c>
      <c r="G653" s="93"/>
    </row>
    <row r="654" spans="1:7" ht="18">
      <c r="A654" s="160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26427930</v>
      </c>
      <c r="G654" s="93"/>
    </row>
    <row r="655" spans="1:7" ht="18">
      <c r="A655" s="160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143467228</v>
      </c>
      <c r="G655" s="93"/>
    </row>
    <row r="656" spans="1:7" ht="18">
      <c r="A656" s="160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82015633</v>
      </c>
      <c r="G656" s="93"/>
    </row>
    <row r="657" spans="1:7" ht="18">
      <c r="A657" s="160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13048095</v>
      </c>
      <c r="G657" s="93"/>
    </row>
    <row r="658" spans="1:7" ht="18">
      <c r="A658" s="160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9847935</v>
      </c>
      <c r="G658" s="93"/>
    </row>
    <row r="659" spans="1:7" ht="18">
      <c r="A659" s="160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13518458</v>
      </c>
      <c r="G659" s="93"/>
    </row>
    <row r="660" spans="1:7" ht="18">
      <c r="A660" s="160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8671214</v>
      </c>
      <c r="G660" s="93"/>
    </row>
    <row r="661" spans="1:7" ht="18">
      <c r="A661" s="160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28163139</v>
      </c>
      <c r="G661" s="93"/>
    </row>
    <row r="662" spans="1:7" ht="18">
      <c r="A662" s="160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5568865</v>
      </c>
      <c r="G662" s="93"/>
    </row>
    <row r="663" spans="1:7" ht="18">
      <c r="A663" s="160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19161794</v>
      </c>
      <c r="G663" s="93"/>
    </row>
    <row r="664" spans="1:7" ht="18">
      <c r="A664" s="160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9579689</v>
      </c>
      <c r="G664" s="93"/>
    </row>
    <row r="665" spans="1:7" ht="18">
      <c r="A665" s="160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24125208</v>
      </c>
      <c r="G665" s="93"/>
    </row>
    <row r="666" spans="1:7" ht="18">
      <c r="A666" s="160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80468137</v>
      </c>
      <c r="G666" s="93"/>
    </row>
    <row r="667" spans="1:7" ht="18">
      <c r="A667" s="160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15624686</v>
      </c>
      <c r="G667" s="93"/>
    </row>
    <row r="668" spans="1:7" ht="18">
      <c r="A668" s="160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39884154</v>
      </c>
      <c r="G668" s="93"/>
    </row>
    <row r="669" spans="1:7" ht="18">
      <c r="A669" s="160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53448141</v>
      </c>
      <c r="G669" s="93"/>
    </row>
    <row r="670" spans="1:7" ht="18">
      <c r="A670" s="160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108972085</v>
      </c>
      <c r="G670" s="93"/>
    </row>
    <row r="671" spans="1:7" ht="18">
      <c r="A671" s="160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27339656</v>
      </c>
      <c r="G671" s="93"/>
    </row>
    <row r="672" spans="1:7" ht="18">
      <c r="A672" s="160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21915920</v>
      </c>
      <c r="G672" s="93"/>
    </row>
    <row r="673" spans="1:7" ht="18">
      <c r="A673" s="160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40279867</v>
      </c>
      <c r="G673" s="93"/>
    </row>
    <row r="674" spans="1:7" ht="18">
      <c r="A674" s="160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108950698</v>
      </c>
      <c r="G674" s="93"/>
    </row>
    <row r="675" spans="1:7" ht="18">
      <c r="A675" s="160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47847007</v>
      </c>
      <c r="G675" s="93"/>
    </row>
    <row r="676" spans="1:7" ht="18">
      <c r="A676" s="160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24865539</v>
      </c>
      <c r="G676" s="93"/>
    </row>
    <row r="677" spans="1:7" ht="18">
      <c r="A677" s="160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54259313</v>
      </c>
      <c r="G677" s="93"/>
    </row>
    <row r="678" spans="1:7" ht="18">
      <c r="A678" s="160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17471194</v>
      </c>
      <c r="G678" s="93"/>
    </row>
    <row r="679" spans="1:7" ht="18">
      <c r="A679" s="160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15929003</v>
      </c>
      <c r="G679" s="93"/>
    </row>
    <row r="680" spans="1:7" ht="18">
      <c r="A680" s="160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17462393</v>
      </c>
      <c r="G680" s="93"/>
    </row>
    <row r="681" spans="1:7" ht="18">
      <c r="A681" s="160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4430348</v>
      </c>
      <c r="G681" s="93"/>
    </row>
    <row r="682" spans="1:7" ht="18">
      <c r="A682" s="160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37648668</v>
      </c>
      <c r="G682" s="93"/>
    </row>
    <row r="683" spans="1:7" ht="18">
      <c r="A683" s="160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55016855</v>
      </c>
      <c r="G683" s="93"/>
    </row>
    <row r="684" spans="1:7" ht="18">
      <c r="A684" s="160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18775744</v>
      </c>
      <c r="G684" s="93"/>
    </row>
    <row r="685" spans="1:7" ht="18">
      <c r="A685" s="160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13519002</v>
      </c>
      <c r="G685" s="93"/>
    </row>
    <row r="686" spans="1:7" ht="18">
      <c r="A686" s="160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19031014</v>
      </c>
      <c r="G686" s="93"/>
    </row>
    <row r="687" spans="1:7" ht="18">
      <c r="A687" s="160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30311135</v>
      </c>
      <c r="G687" s="93"/>
    </row>
    <row r="688" spans="1:7" ht="18">
      <c r="A688" s="160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171802029</v>
      </c>
      <c r="G688" s="93"/>
    </row>
    <row r="689" spans="1:7" ht="18">
      <c r="A689" s="160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10642670</v>
      </c>
      <c r="G689" s="93"/>
    </row>
    <row r="690" spans="1:7" ht="18">
      <c r="A690" s="160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60503458</v>
      </c>
      <c r="G690" s="93"/>
    </row>
    <row r="691" spans="1:7" ht="18">
      <c r="A691" s="160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25961103</v>
      </c>
      <c r="G691" s="93"/>
    </row>
    <row r="692" spans="1:7" ht="18">
      <c r="A692" s="160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26915896</v>
      </c>
      <c r="G692" s="93"/>
    </row>
    <row r="693" spans="1:7" ht="18">
      <c r="A693" s="160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14521472</v>
      </c>
      <c r="G693" s="93"/>
    </row>
    <row r="694" spans="1:7" ht="18">
      <c r="A694" s="160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48926465</v>
      </c>
      <c r="G694" s="93"/>
    </row>
    <row r="695" spans="1:7" ht="18">
      <c r="A695" s="160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16361049</v>
      </c>
      <c r="G695" s="93"/>
    </row>
    <row r="696" spans="1:7" ht="18">
      <c r="A696" s="160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62993274</v>
      </c>
      <c r="G696" s="93"/>
    </row>
    <row r="697" spans="1:7" ht="18">
      <c r="A697" s="160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48936912</v>
      </c>
      <c r="G697" s="93"/>
    </row>
    <row r="698" spans="1:7" ht="18">
      <c r="A698" s="160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25865418</v>
      </c>
      <c r="G698" s="93"/>
    </row>
    <row r="699" spans="1:7" ht="18">
      <c r="A699" s="160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130876219</v>
      </c>
      <c r="G699" s="93"/>
    </row>
    <row r="700" spans="1:7" ht="18">
      <c r="A700" s="160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16121996</v>
      </c>
      <c r="G700" s="93"/>
    </row>
    <row r="701" spans="1:7" ht="18">
      <c r="A701" s="160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28350569</v>
      </c>
      <c r="G701" s="93"/>
    </row>
    <row r="702" spans="1:7" ht="18">
      <c r="A702" s="160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38228994</v>
      </c>
      <c r="G702" s="93"/>
    </row>
    <row r="703" spans="1:7" ht="18">
      <c r="A703" s="160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30573166</v>
      </c>
      <c r="G703" s="93"/>
    </row>
    <row r="704" spans="1:7" ht="18">
      <c r="A704" s="160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17916049</v>
      </c>
      <c r="G704" s="93"/>
    </row>
    <row r="705" spans="1:7" ht="18">
      <c r="A705" s="160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29637293</v>
      </c>
      <c r="G705" s="93"/>
    </row>
    <row r="706" spans="1:7" ht="18">
      <c r="A706" s="160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32653941</v>
      </c>
      <c r="G706" s="93"/>
    </row>
    <row r="707" spans="1:7" ht="18">
      <c r="A707" s="160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14481814</v>
      </c>
      <c r="G707" s="93"/>
    </row>
    <row r="708" spans="1:7" ht="18">
      <c r="A708" s="160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22268346</v>
      </c>
      <c r="G708" s="93"/>
    </row>
    <row r="709" spans="1:7" ht="18">
      <c r="A709" s="160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20282451</v>
      </c>
      <c r="G709" s="93"/>
    </row>
    <row r="710" spans="1:7" ht="18">
      <c r="A710" s="160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54226314</v>
      </c>
      <c r="G710" s="93"/>
    </row>
    <row r="711" spans="1:7" ht="18">
      <c r="A711" s="160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21932154</v>
      </c>
      <c r="G711" s="93"/>
    </row>
    <row r="712" spans="1:7" ht="18">
      <c r="A712" s="160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10126723</v>
      </c>
      <c r="G712" s="93"/>
    </row>
    <row r="713" spans="1:7" ht="18">
      <c r="A713" s="160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36321791</v>
      </c>
      <c r="G713" s="93"/>
    </row>
    <row r="714" spans="1:7" ht="18">
      <c r="A714" s="160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53101259</v>
      </c>
      <c r="G714" s="93"/>
    </row>
    <row r="715" spans="1:7" ht="18">
      <c r="A715" s="160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36582376</v>
      </c>
      <c r="G715" s="93"/>
    </row>
    <row r="716" spans="1:7" ht="18">
      <c r="A716" s="160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27726834</v>
      </c>
      <c r="G716" s="93"/>
    </row>
    <row r="717" spans="1:7" ht="18">
      <c r="A717" s="160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36968480</v>
      </c>
      <c r="G717" s="93"/>
    </row>
    <row r="718" spans="1:7" ht="18">
      <c r="A718" s="160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50192465</v>
      </c>
      <c r="G718" s="93"/>
    </row>
    <row r="719" spans="1:7" ht="18">
      <c r="A719" s="160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19167675</v>
      </c>
      <c r="G719" s="93"/>
    </row>
    <row r="720" spans="1:7" ht="18">
      <c r="A720" s="160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50527446</v>
      </c>
      <c r="G720" s="93"/>
    </row>
    <row r="721" spans="1:7" ht="18">
      <c r="A721" s="160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6070892</v>
      </c>
      <c r="G721" s="93"/>
    </row>
    <row r="722" spans="1:7" ht="18">
      <c r="A722" s="160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87213457</v>
      </c>
      <c r="G722" s="93"/>
    </row>
    <row r="723" spans="1:7" ht="18">
      <c r="A723" s="160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16354742</v>
      </c>
      <c r="G723" s="93"/>
    </row>
    <row r="724" spans="1:7" ht="18">
      <c r="A724" s="160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31132790</v>
      </c>
      <c r="G724" s="93"/>
    </row>
    <row r="725" spans="1:7" ht="18">
      <c r="A725" s="160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35807217</v>
      </c>
      <c r="G725" s="93"/>
    </row>
    <row r="726" spans="1:7" ht="18">
      <c r="A726" s="160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24523363</v>
      </c>
      <c r="G726" s="93"/>
    </row>
    <row r="727" spans="1:7" ht="18">
      <c r="A727" s="160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15307816</v>
      </c>
      <c r="G727" s="93"/>
    </row>
    <row r="728" spans="1:7" ht="18">
      <c r="A728" s="160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22015792</v>
      </c>
      <c r="G728" s="93"/>
    </row>
    <row r="729" spans="1:7" ht="18">
      <c r="A729" s="160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36777666</v>
      </c>
      <c r="G729" s="93"/>
    </row>
    <row r="730" spans="1:7" ht="18">
      <c r="A730" s="160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71690717</v>
      </c>
      <c r="G730" s="93"/>
    </row>
    <row r="731" spans="1:7" ht="18">
      <c r="A731" s="160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70024162</v>
      </c>
      <c r="G731" s="93"/>
    </row>
    <row r="732" spans="1:7" ht="18">
      <c r="A732" s="160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81898069</v>
      </c>
      <c r="G732" s="93"/>
    </row>
    <row r="733" spans="1:7" ht="18">
      <c r="A733" s="160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38850364</v>
      </c>
      <c r="G733" s="93"/>
    </row>
    <row r="734" spans="1:7" ht="18">
      <c r="A734" s="160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18520842</v>
      </c>
      <c r="G734" s="93"/>
    </row>
    <row r="735" spans="1:7" ht="18">
      <c r="A735" s="160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50740149</v>
      </c>
      <c r="G735" s="93"/>
    </row>
    <row r="736" spans="1:7" ht="18">
      <c r="A736" s="160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28386150</v>
      </c>
      <c r="G736" s="93"/>
    </row>
    <row r="737" spans="1:7" ht="18">
      <c r="A737" s="160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16818127</v>
      </c>
      <c r="G737" s="93"/>
    </row>
    <row r="738" spans="1:7" ht="18">
      <c r="A738" s="160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77402659</v>
      </c>
      <c r="G738" s="93"/>
    </row>
    <row r="739" spans="1:7" ht="18">
      <c r="A739" s="160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32361497</v>
      </c>
      <c r="G739" s="93"/>
    </row>
    <row r="740" spans="1:7" ht="18">
      <c r="A740" s="160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11375053</v>
      </c>
      <c r="G740" s="93"/>
    </row>
    <row r="741" spans="1:7" ht="18">
      <c r="A741" s="160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49335904</v>
      </c>
      <c r="G741" s="93"/>
    </row>
    <row r="742" spans="1:7" ht="18">
      <c r="A742" s="160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30062886</v>
      </c>
      <c r="G742" s="93"/>
    </row>
    <row r="743" spans="1:7" ht="18">
      <c r="A743" s="160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82850268</v>
      </c>
      <c r="G743" s="93"/>
    </row>
    <row r="744" spans="1:7" ht="18">
      <c r="A744" s="160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29297786</v>
      </c>
      <c r="G744" s="93"/>
    </row>
    <row r="745" spans="1:7" ht="18">
      <c r="A745" s="160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90625938</v>
      </c>
      <c r="G745" s="93"/>
    </row>
    <row r="746" spans="1:7" ht="18">
      <c r="A746" s="160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27502538</v>
      </c>
      <c r="G746" s="93"/>
    </row>
    <row r="747" spans="1:7" ht="18">
      <c r="A747" s="160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10868015</v>
      </c>
      <c r="G747" s="93"/>
    </row>
    <row r="748" spans="1:7" ht="18">
      <c r="A748" s="160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21525414</v>
      </c>
      <c r="G748" s="93"/>
    </row>
    <row r="749" spans="1:7" ht="18">
      <c r="A749" s="160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8142606</v>
      </c>
      <c r="G749" s="93"/>
    </row>
    <row r="750" spans="1:7" ht="18">
      <c r="A750" s="160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35692000</v>
      </c>
      <c r="G750" s="93"/>
    </row>
    <row r="751" spans="1:7" ht="18">
      <c r="A751" s="160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20183775</v>
      </c>
      <c r="G751" s="93"/>
    </row>
    <row r="752" spans="1:7" ht="18">
      <c r="A752" s="160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30083779</v>
      </c>
      <c r="G752" s="93"/>
    </row>
    <row r="753" spans="1:7" ht="18">
      <c r="A753" s="160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53946611</v>
      </c>
      <c r="G753" s="93"/>
    </row>
    <row r="754" spans="1:7" ht="18">
      <c r="A754" s="160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30653677</v>
      </c>
      <c r="G754" s="93"/>
    </row>
    <row r="755" spans="1:7" ht="18">
      <c r="A755" s="160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9704476</v>
      </c>
      <c r="G755" s="93"/>
    </row>
    <row r="756" spans="1:7" ht="18">
      <c r="A756" s="160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61561641</v>
      </c>
      <c r="G756" s="93"/>
    </row>
    <row r="757" spans="1:7" ht="18">
      <c r="A757" s="160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73802115</v>
      </c>
      <c r="G757" s="93"/>
    </row>
    <row r="758" spans="1:7" ht="18">
      <c r="A758" s="160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51849501</v>
      </c>
      <c r="G758" s="93"/>
    </row>
    <row r="759" spans="1:7" ht="18">
      <c r="A759" s="160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11806469</v>
      </c>
      <c r="G759" s="93"/>
    </row>
    <row r="760" spans="1:7" ht="18">
      <c r="A760" s="160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49253239</v>
      </c>
      <c r="G760" s="93"/>
    </row>
    <row r="761" spans="1:7" ht="18">
      <c r="A761" s="160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6334023</v>
      </c>
      <c r="G761" s="93"/>
    </row>
    <row r="762" spans="1:7" ht="18">
      <c r="A762" s="160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15374200</v>
      </c>
      <c r="G762" s="93"/>
    </row>
    <row r="763" spans="1:7" ht="18">
      <c r="A763" s="160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48739732</v>
      </c>
      <c r="G763" s="93"/>
    </row>
    <row r="764" spans="1:7" ht="18">
      <c r="A764" s="160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27038858</v>
      </c>
      <c r="G764" s="93"/>
    </row>
    <row r="765" spans="1:7" ht="18">
      <c r="A765" s="160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59694526</v>
      </c>
      <c r="G765" s="93"/>
    </row>
    <row r="766" spans="1:7" ht="18">
      <c r="A766" s="160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8949929</v>
      </c>
      <c r="G766" s="93"/>
    </row>
    <row r="767" spans="1:7" ht="18">
      <c r="A767" s="160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9533839</v>
      </c>
      <c r="G767" s="93"/>
    </row>
    <row r="768" spans="1:7" ht="18">
      <c r="A768" s="160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129642393</v>
      </c>
      <c r="G768" s="93"/>
    </row>
    <row r="769" spans="1:7" ht="18">
      <c r="A769" s="160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56475770</v>
      </c>
      <c r="G769" s="93"/>
    </row>
    <row r="770" spans="1:7" ht="18">
      <c r="A770" s="160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13470563</v>
      </c>
      <c r="G770" s="93"/>
    </row>
    <row r="771" spans="1:7" ht="18">
      <c r="A771" s="160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11006279</v>
      </c>
      <c r="G771" s="93"/>
    </row>
    <row r="772" spans="1:7" ht="18">
      <c r="A772" s="160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8732689</v>
      </c>
      <c r="G772" s="93"/>
    </row>
    <row r="773" spans="1:7" ht="18">
      <c r="A773" s="160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30420305</v>
      </c>
      <c r="G773" s="93"/>
    </row>
    <row r="774" spans="1:7" ht="18">
      <c r="A774" s="160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50178071</v>
      </c>
      <c r="G774" s="93"/>
    </row>
    <row r="775" spans="1:7" ht="18">
      <c r="A775" s="160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9535470</v>
      </c>
      <c r="G775" s="93"/>
    </row>
    <row r="776" spans="1:7" ht="18">
      <c r="A776" s="160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7288155</v>
      </c>
      <c r="G776" s="93"/>
    </row>
    <row r="777" spans="1:7" ht="18">
      <c r="A777" s="160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74854281</v>
      </c>
      <c r="G777" s="93"/>
    </row>
    <row r="778" spans="1:7" ht="18">
      <c r="A778" s="160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12646058</v>
      </c>
      <c r="G778" s="93"/>
    </row>
    <row r="779" spans="1:7" ht="18">
      <c r="A779" s="160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57500628</v>
      </c>
      <c r="G779" s="93"/>
    </row>
    <row r="780" spans="1:7" ht="18">
      <c r="A780" s="160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117935447</v>
      </c>
      <c r="G780" s="93"/>
    </row>
    <row r="781" spans="1:7" ht="18">
      <c r="A781" s="160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47922930</v>
      </c>
      <c r="G781" s="93"/>
    </row>
    <row r="782" spans="1:7" ht="18">
      <c r="A782" s="160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19830768</v>
      </c>
      <c r="G782" s="93"/>
    </row>
    <row r="783" spans="1:7" ht="18">
      <c r="A783" s="160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74886903</v>
      </c>
      <c r="G783" s="93"/>
    </row>
    <row r="784" spans="1:7" ht="18">
      <c r="A784" s="160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6234354</v>
      </c>
      <c r="G784" s="93"/>
    </row>
    <row r="785" spans="1:7" ht="18">
      <c r="A785" s="160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91278137</v>
      </c>
      <c r="G785" s="93"/>
    </row>
    <row r="786" spans="1:7" ht="18">
      <c r="A786" s="160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32847543</v>
      </c>
      <c r="G786" s="93"/>
    </row>
    <row r="787" spans="1:7" ht="18">
      <c r="A787" s="160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9397231</v>
      </c>
      <c r="G787" s="93"/>
    </row>
    <row r="788" spans="1:7" ht="18">
      <c r="A788" s="160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17611774</v>
      </c>
      <c r="G788" s="93"/>
    </row>
    <row r="789" spans="1:7" ht="18">
      <c r="A789" s="160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14677510</v>
      </c>
      <c r="G789" s="93"/>
    </row>
    <row r="790" spans="1:7" ht="18">
      <c r="A790" s="160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45483587</v>
      </c>
      <c r="G790" s="93"/>
    </row>
    <row r="791" spans="1:7" ht="18">
      <c r="A791" s="160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52454917</v>
      </c>
      <c r="G791" s="93"/>
    </row>
    <row r="792" spans="1:7" ht="18">
      <c r="A792" s="160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14707361</v>
      </c>
      <c r="G792" s="93"/>
    </row>
    <row r="793" spans="1:7" ht="18">
      <c r="A793" s="160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43636754</v>
      </c>
      <c r="G793" s="93"/>
    </row>
    <row r="794" spans="1:7" ht="18">
      <c r="A794" s="160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9708392</v>
      </c>
      <c r="G794" s="93"/>
    </row>
    <row r="795" spans="1:7" ht="18">
      <c r="A795" s="160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23325363</v>
      </c>
      <c r="G795" s="93"/>
    </row>
    <row r="796" spans="1:7" ht="18">
      <c r="A796" s="160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12326896</v>
      </c>
      <c r="G796" s="93"/>
    </row>
    <row r="797" spans="1:7" ht="18">
      <c r="A797" s="160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36706183</v>
      </c>
      <c r="G797" s="93"/>
    </row>
    <row r="798" spans="1:7" ht="18">
      <c r="A798" s="160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21660530</v>
      </c>
      <c r="G798" s="93"/>
    </row>
    <row r="799" spans="1:7" ht="18">
      <c r="A799" s="160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14058134</v>
      </c>
      <c r="G799" s="93"/>
    </row>
    <row r="800" spans="1:7" ht="18">
      <c r="A800" s="160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41270864</v>
      </c>
      <c r="G800" s="93"/>
    </row>
    <row r="801" spans="1:7" ht="18">
      <c r="A801" s="160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28772342</v>
      </c>
      <c r="G801" s="93"/>
    </row>
    <row r="802" spans="1:7" ht="18">
      <c r="A802" s="160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44012539</v>
      </c>
      <c r="G802" s="93"/>
    </row>
    <row r="803" spans="1:7" ht="18">
      <c r="A803" s="160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52814980</v>
      </c>
      <c r="G803" s="93"/>
    </row>
    <row r="804" spans="1:7" ht="18">
      <c r="A804" s="160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57311968</v>
      </c>
      <c r="G804" s="93"/>
    </row>
    <row r="805" spans="1:7" ht="18">
      <c r="A805" s="160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82245422</v>
      </c>
      <c r="G805" s="93"/>
    </row>
    <row r="806" spans="1:7" ht="18">
      <c r="A806" s="160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20905766</v>
      </c>
      <c r="G806" s="93"/>
    </row>
    <row r="807" spans="1:7" ht="18">
      <c r="A807" s="160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3811851</v>
      </c>
      <c r="G807" s="93"/>
    </row>
    <row r="808" spans="1:7" ht="18">
      <c r="A808" s="160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11286351</v>
      </c>
      <c r="G808" s="93"/>
    </row>
    <row r="809" spans="1:7" ht="18">
      <c r="A809" s="160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20439903</v>
      </c>
      <c r="G809" s="93"/>
    </row>
    <row r="810" spans="1:7" ht="18">
      <c r="A810" s="160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26264153</v>
      </c>
      <c r="G810" s="93"/>
    </row>
    <row r="811" spans="1:7" ht="18">
      <c r="A811" s="160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12679560</v>
      </c>
      <c r="G811" s="93"/>
    </row>
    <row r="812" spans="1:7" ht="18">
      <c r="A812" s="160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14892544</v>
      </c>
      <c r="G812" s="93"/>
    </row>
    <row r="813" spans="1:7" ht="18">
      <c r="A813" s="160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38570741</v>
      </c>
      <c r="G813" s="93"/>
    </row>
    <row r="814" spans="1:7" ht="18">
      <c r="A814" s="160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4058508</v>
      </c>
      <c r="G814" s="93"/>
    </row>
    <row r="815" spans="1:7" ht="18">
      <c r="A815" s="160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2586253</v>
      </c>
      <c r="G815" s="93"/>
    </row>
    <row r="816" spans="1:7" ht="18">
      <c r="A816" s="160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14284698</v>
      </c>
      <c r="G816" s="93"/>
    </row>
    <row r="817" spans="1:7" ht="18">
      <c r="A817" s="160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18237598</v>
      </c>
      <c r="G817" s="93"/>
    </row>
    <row r="818" spans="1:7" ht="18">
      <c r="A818" s="160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6931690</v>
      </c>
      <c r="G818" s="93"/>
    </row>
    <row r="819" spans="1:7" ht="18">
      <c r="A819" s="160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14933976</v>
      </c>
      <c r="G819" s="93"/>
    </row>
    <row r="820" spans="1:7" ht="18">
      <c r="A820" s="160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20979321</v>
      </c>
      <c r="G820" s="93"/>
    </row>
    <row r="821" spans="1:7" ht="18">
      <c r="A821" s="160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5616579</v>
      </c>
      <c r="G821" s="93"/>
    </row>
    <row r="822" spans="1:7" ht="18">
      <c r="A822" s="160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7792560</v>
      </c>
      <c r="G822" s="93"/>
    </row>
    <row r="823" spans="1:7" ht="18">
      <c r="A823" s="160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9045958</v>
      </c>
      <c r="G823" s="93"/>
    </row>
    <row r="824" spans="1:7" ht="18">
      <c r="A824" s="160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75223995</v>
      </c>
      <c r="G824" s="93"/>
    </row>
    <row r="825" spans="1:7" ht="18">
      <c r="A825" s="160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13271312</v>
      </c>
      <c r="G825" s="93"/>
    </row>
    <row r="826" spans="1:7" ht="18">
      <c r="A826" s="160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4598483</v>
      </c>
      <c r="G826" s="93"/>
    </row>
    <row r="827" spans="1:7" ht="18">
      <c r="A827" s="160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6537025</v>
      </c>
      <c r="G827" s="93"/>
    </row>
    <row r="828" spans="1:7" ht="18">
      <c r="A828" s="160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16169174</v>
      </c>
      <c r="G828" s="93"/>
    </row>
    <row r="829" spans="1:7" ht="18">
      <c r="A829" s="160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21124099</v>
      </c>
      <c r="G829" s="93"/>
    </row>
    <row r="830" spans="1:7" ht="18">
      <c r="A830" s="160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46891946</v>
      </c>
      <c r="G830" s="93"/>
    </row>
    <row r="831" spans="1:7" ht="18">
      <c r="A831" s="160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5425754</v>
      </c>
      <c r="G831" s="93"/>
    </row>
    <row r="832" spans="1:7" ht="18">
      <c r="A832" s="160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22981395</v>
      </c>
      <c r="G832" s="93"/>
    </row>
    <row r="833" spans="1:7" ht="18">
      <c r="A833" s="160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38500110</v>
      </c>
      <c r="G833" s="93"/>
    </row>
    <row r="834" spans="1:7" ht="18">
      <c r="A834" s="160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6406132</v>
      </c>
      <c r="G834" s="93"/>
    </row>
    <row r="835" spans="1:7" ht="18">
      <c r="A835" s="160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10439228</v>
      </c>
      <c r="G835" s="93"/>
    </row>
    <row r="836" spans="1:7" ht="18">
      <c r="A836" s="160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21113080</v>
      </c>
      <c r="G836" s="93"/>
    </row>
    <row r="837" spans="1:7" ht="18">
      <c r="A837" s="160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8429473</v>
      </c>
      <c r="G837" s="93"/>
    </row>
    <row r="838" spans="1:7" ht="18">
      <c r="A838" s="160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12351171</v>
      </c>
      <c r="G838" s="93"/>
    </row>
    <row r="839" spans="1:7" ht="18">
      <c r="A839" s="160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17244941</v>
      </c>
      <c r="G839" s="93"/>
    </row>
    <row r="840" spans="1:7" ht="18">
      <c r="A840" s="160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13078257</v>
      </c>
      <c r="G840" s="93"/>
    </row>
    <row r="841" spans="1:7" ht="18">
      <c r="A841" s="160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3553205</v>
      </c>
      <c r="G841" s="93"/>
    </row>
    <row r="842" spans="1:7" ht="18">
      <c r="A842" s="160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7402421</v>
      </c>
      <c r="G842" s="93"/>
    </row>
    <row r="843" spans="1:7" ht="18">
      <c r="A843" s="160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5842288</v>
      </c>
      <c r="G843" s="93"/>
    </row>
    <row r="844" spans="1:7" ht="18">
      <c r="A844" s="160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6243410</v>
      </c>
      <c r="G844" s="93"/>
    </row>
    <row r="845" spans="1:7" ht="18">
      <c r="A845" s="160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8049819</v>
      </c>
      <c r="G845" s="93"/>
    </row>
    <row r="846" spans="1:7" ht="18">
      <c r="A846" s="160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5380128</v>
      </c>
      <c r="G846" s="93"/>
    </row>
    <row r="847" spans="1:7" ht="18">
      <c r="A847" s="160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14098188</v>
      </c>
      <c r="G847" s="93"/>
    </row>
    <row r="848" spans="1:7" ht="18">
      <c r="A848" s="160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37357463</v>
      </c>
      <c r="G848" s="93"/>
    </row>
    <row r="849" spans="1:7" ht="18">
      <c r="A849" s="160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12141707</v>
      </c>
      <c r="G849" s="93"/>
    </row>
    <row r="850" spans="1:7" ht="18">
      <c r="A850" s="160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48061715</v>
      </c>
      <c r="G850" s="93"/>
    </row>
    <row r="851" spans="1:7" ht="18">
      <c r="A851" s="160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25628450</v>
      </c>
      <c r="G851" s="93"/>
    </row>
    <row r="852" spans="1:7" ht="18">
      <c r="A852" s="160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10442930</v>
      </c>
      <c r="G852" s="93"/>
    </row>
    <row r="853" spans="1:7" ht="18">
      <c r="A853" s="160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28318024</v>
      </c>
      <c r="G853" s="93"/>
    </row>
    <row r="854" spans="1:7" ht="18">
      <c r="A854" s="160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12041705</v>
      </c>
      <c r="G854" s="93"/>
    </row>
    <row r="855" spans="1:7" ht="18">
      <c r="A855" s="160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27771600</v>
      </c>
      <c r="G855" s="93"/>
    </row>
    <row r="856" spans="1:7" ht="18">
      <c r="A856" s="160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15350457</v>
      </c>
      <c r="G856" s="93"/>
    </row>
    <row r="857" spans="1:7" ht="18">
      <c r="A857" s="160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7954821</v>
      </c>
      <c r="G857" s="93"/>
    </row>
    <row r="858" spans="1:7" ht="18">
      <c r="A858" s="160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21817805</v>
      </c>
      <c r="G858" s="93"/>
    </row>
    <row r="859" spans="1:7" ht="18">
      <c r="A859" s="160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16913469</v>
      </c>
      <c r="G859" s="93"/>
    </row>
    <row r="860" spans="1:7" ht="18">
      <c r="A860" s="160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2793988</v>
      </c>
      <c r="G860" s="93"/>
    </row>
    <row r="861" spans="1:7" ht="18">
      <c r="A861" s="160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4068372</v>
      </c>
      <c r="G861" s="93"/>
    </row>
    <row r="862" spans="1:7" ht="18">
      <c r="A862" s="160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6969763</v>
      </c>
      <c r="G862" s="93"/>
    </row>
    <row r="863" spans="1:7" ht="18">
      <c r="A863" s="160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5576048</v>
      </c>
      <c r="G863" s="93"/>
    </row>
    <row r="864" spans="1:7" ht="18">
      <c r="A864" s="160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31948719</v>
      </c>
      <c r="G864" s="93"/>
    </row>
    <row r="865" spans="1:7" ht="18">
      <c r="A865" s="160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16589990</v>
      </c>
      <c r="G865" s="93"/>
    </row>
    <row r="866" spans="1:7" ht="18">
      <c r="A866" s="160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69963716</v>
      </c>
      <c r="G866" s="93"/>
    </row>
    <row r="867" spans="1:7" ht="18">
      <c r="A867" s="160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60000001</v>
      </c>
      <c r="G867" s="93"/>
    </row>
    <row r="868" spans="1:7" ht="18">
      <c r="A868" s="160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46648603</v>
      </c>
      <c r="G868" s="93"/>
    </row>
    <row r="869" spans="1:7" ht="18">
      <c r="A869" s="160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22272812</v>
      </c>
      <c r="G869" s="93"/>
    </row>
    <row r="870" spans="1:7" ht="18">
      <c r="A870" s="160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7302485</v>
      </c>
      <c r="G870" s="93"/>
    </row>
    <row r="871" spans="1:7" ht="18">
      <c r="A871" s="160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50753944</v>
      </c>
      <c r="G871" s="93"/>
    </row>
    <row r="872" spans="1:7" ht="18">
      <c r="A872" s="160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7865834</v>
      </c>
      <c r="G872" s="93"/>
    </row>
    <row r="873" spans="1:7" ht="18">
      <c r="A873" s="160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11616724</v>
      </c>
      <c r="G873" s="93"/>
    </row>
    <row r="874" spans="1:7" ht="18">
      <c r="A874" s="160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10519318</v>
      </c>
      <c r="G874" s="93"/>
    </row>
    <row r="875" spans="1:7" ht="18">
      <c r="A875" s="160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62766607</v>
      </c>
      <c r="G875" s="93"/>
    </row>
    <row r="876" spans="1:7" ht="18">
      <c r="A876" s="160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5394126</v>
      </c>
      <c r="G876" s="93"/>
    </row>
    <row r="877" spans="1:7" ht="18">
      <c r="A877" s="160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16096610</v>
      </c>
      <c r="G877" s="93"/>
    </row>
    <row r="878" spans="1:7" ht="18">
      <c r="A878" s="160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26082877</v>
      </c>
      <c r="G878" s="93"/>
    </row>
    <row r="879" spans="1:7" ht="18">
      <c r="A879" s="160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33280314</v>
      </c>
      <c r="G879" s="93"/>
    </row>
    <row r="880" spans="1:7" ht="18">
      <c r="A880" s="160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18351112</v>
      </c>
      <c r="G880" s="93"/>
    </row>
    <row r="881" spans="1:7" ht="18">
      <c r="A881" s="160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26477613</v>
      </c>
      <c r="G881" s="93"/>
    </row>
    <row r="882" spans="1:7" ht="18">
      <c r="A882" s="160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12030192</v>
      </c>
      <c r="G882" s="93"/>
    </row>
    <row r="883" spans="1:7" ht="18">
      <c r="A883" s="160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10471936</v>
      </c>
      <c r="G883" s="93"/>
    </row>
    <row r="884" spans="1:7" ht="18">
      <c r="A884" s="160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8052286</v>
      </c>
      <c r="G884" s="93"/>
    </row>
    <row r="885" spans="1:7" ht="18">
      <c r="A885" s="160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39700966</v>
      </c>
      <c r="G885" s="93"/>
    </row>
    <row r="886" spans="1:7" ht="18">
      <c r="A886" s="160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2476109</v>
      </c>
      <c r="G886" s="93"/>
    </row>
    <row r="887" spans="1:7" ht="18">
      <c r="A887" s="160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10527243</v>
      </c>
      <c r="G887" s="93"/>
    </row>
    <row r="888" spans="1:7" ht="18">
      <c r="A888" s="160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12449541</v>
      </c>
      <c r="G888" s="93"/>
    </row>
    <row r="889" spans="1:7" ht="18">
      <c r="A889" s="160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22154706</v>
      </c>
      <c r="G889" s="93"/>
    </row>
    <row r="890" spans="1:7" ht="18">
      <c r="A890" s="160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39578513</v>
      </c>
      <c r="G890" s="93"/>
    </row>
    <row r="891" spans="1:7" ht="18">
      <c r="A891" s="160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27214744</v>
      </c>
      <c r="G891" s="93"/>
    </row>
    <row r="892" spans="1:7" ht="18">
      <c r="A892" s="160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112150170</v>
      </c>
      <c r="G892" s="93"/>
    </row>
    <row r="893" spans="1:7" ht="18">
      <c r="A893" s="160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34409552</v>
      </c>
      <c r="G893" s="93"/>
    </row>
    <row r="894" spans="1:7" ht="18">
      <c r="A894" s="160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14021193</v>
      </c>
      <c r="G894" s="93"/>
    </row>
    <row r="895" spans="1:7" ht="18">
      <c r="A895" s="160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27100483</v>
      </c>
      <c r="G895" s="93"/>
    </row>
    <row r="896" spans="1:7" ht="18">
      <c r="A896" s="160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55547868</v>
      </c>
      <c r="G896" s="93"/>
    </row>
    <row r="897" spans="1:7" ht="18">
      <c r="A897" s="160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62023155</v>
      </c>
      <c r="G897" s="93"/>
    </row>
    <row r="898" spans="1:7" ht="18">
      <c r="A898" s="160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42027746</v>
      </c>
      <c r="G898" s="93"/>
    </row>
    <row r="899" spans="1:7" ht="18">
      <c r="A899" s="160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47165013</v>
      </c>
      <c r="G899" s="93"/>
    </row>
    <row r="900" spans="1:7" ht="18">
      <c r="A900" s="160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123342453</v>
      </c>
      <c r="G900" s="93"/>
    </row>
    <row r="901" spans="1:7" ht="18">
      <c r="A901" s="160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34993129</v>
      </c>
      <c r="G901" s="93"/>
    </row>
    <row r="902" spans="1:7" ht="18">
      <c r="A902" s="160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56212483</v>
      </c>
      <c r="G902" s="93"/>
    </row>
    <row r="903" spans="1:7" ht="18">
      <c r="A903" s="160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44497838</v>
      </c>
      <c r="G903" s="93"/>
    </row>
    <row r="904" spans="1:7" ht="18">
      <c r="A904" s="160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109089628</v>
      </c>
      <c r="G904" s="93"/>
    </row>
    <row r="905" spans="1:7" ht="18">
      <c r="A905" s="160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75746184</v>
      </c>
      <c r="G905" s="93"/>
    </row>
    <row r="906" spans="1:7" ht="18">
      <c r="A906" s="160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27688122</v>
      </c>
      <c r="G906" s="93"/>
    </row>
    <row r="907" spans="1:7" ht="18">
      <c r="A907" s="160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126926386</v>
      </c>
      <c r="G907" s="93"/>
    </row>
    <row r="908" spans="1:7" ht="18">
      <c r="A908" s="160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150167013</v>
      </c>
      <c r="G908" s="93"/>
    </row>
    <row r="909" spans="1:7" ht="18">
      <c r="A909" s="160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42794049</v>
      </c>
      <c r="G909" s="93"/>
    </row>
    <row r="910" spans="1:7" ht="18">
      <c r="A910" s="160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51515051</v>
      </c>
      <c r="G910" s="93"/>
    </row>
    <row r="911" spans="1:7" ht="18">
      <c r="A911" s="160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84049086</v>
      </c>
      <c r="G911" s="93"/>
    </row>
    <row r="912" spans="1:7" ht="18">
      <c r="A912" s="160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67323199</v>
      </c>
      <c r="G912" s="93"/>
    </row>
    <row r="913" spans="1:7" ht="18">
      <c r="A913" s="160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51604354</v>
      </c>
      <c r="G913" s="93"/>
    </row>
    <row r="914" spans="1:7" ht="18">
      <c r="A914" s="160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10146149</v>
      </c>
      <c r="G914" s="93"/>
    </row>
    <row r="915" spans="1:7" ht="18">
      <c r="A915" s="160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19909480</v>
      </c>
      <c r="G915" s="93"/>
    </row>
    <row r="916" spans="1:7" ht="18">
      <c r="A916" s="160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10682524</v>
      </c>
      <c r="G916" s="93"/>
    </row>
    <row r="917" spans="1:7" ht="18">
      <c r="A917" s="160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47222864</v>
      </c>
      <c r="G917" s="93"/>
    </row>
    <row r="918" spans="1:7" ht="18">
      <c r="A918" s="160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18286823</v>
      </c>
      <c r="G918" s="93"/>
    </row>
    <row r="919" spans="1:7" ht="18">
      <c r="A919" s="160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81842467</v>
      </c>
      <c r="G919" s="93"/>
    </row>
    <row r="920" spans="1:7" ht="18">
      <c r="A920" s="160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31925908</v>
      </c>
      <c r="G920" s="93"/>
    </row>
    <row r="921" spans="1:7" ht="18">
      <c r="A921" s="160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11371082</v>
      </c>
      <c r="G921" s="93"/>
    </row>
    <row r="922" spans="1:7" ht="18">
      <c r="A922" s="160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14057160</v>
      </c>
      <c r="G922" s="93"/>
    </row>
    <row r="923" spans="1:7" ht="18">
      <c r="A923" s="160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123859668</v>
      </c>
      <c r="G923" s="93"/>
    </row>
    <row r="924" spans="1:7" ht="18">
      <c r="A924" s="160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15865646</v>
      </c>
      <c r="G924" s="93"/>
    </row>
    <row r="925" spans="1:7" ht="18">
      <c r="A925" s="160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82626189</v>
      </c>
      <c r="G925" s="93"/>
    </row>
    <row r="926" spans="1:7" ht="18">
      <c r="A926" s="160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22872334</v>
      </c>
      <c r="G926" s="93"/>
    </row>
    <row r="927" spans="1:7" ht="18">
      <c r="A927" s="160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19662112</v>
      </c>
      <c r="G927" s="93"/>
    </row>
    <row r="928" spans="1:7" ht="18">
      <c r="A928" s="160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78562969</v>
      </c>
      <c r="G928" s="93"/>
    </row>
    <row r="929" spans="1:7" ht="18">
      <c r="A929" s="160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18329037</v>
      </c>
      <c r="G929" s="93"/>
    </row>
    <row r="930" spans="1:7" ht="18">
      <c r="A930" s="160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29540685</v>
      </c>
      <c r="G930" s="93"/>
    </row>
    <row r="931" spans="1:7" ht="18">
      <c r="A931" s="160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54663252</v>
      </c>
      <c r="G931" s="93"/>
    </row>
    <row r="932" spans="1:7" ht="18">
      <c r="A932" s="160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50476886</v>
      </c>
      <c r="G932" s="93"/>
    </row>
    <row r="933" spans="1:7" ht="18">
      <c r="A933" s="160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14182108</v>
      </c>
      <c r="G933" s="93"/>
    </row>
    <row r="934" spans="1:7" ht="18">
      <c r="A934" s="160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32701991</v>
      </c>
      <c r="G934" s="93"/>
    </row>
    <row r="935" spans="1:7" ht="18">
      <c r="A935" s="160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23339401</v>
      </c>
      <c r="G935" s="93"/>
    </row>
    <row r="936" spans="1:7" ht="18">
      <c r="A936" s="160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23154558</v>
      </c>
      <c r="G936" s="93"/>
    </row>
    <row r="937" spans="1:7" ht="18">
      <c r="A937" s="160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66684219</v>
      </c>
      <c r="G937" s="93"/>
    </row>
    <row r="938" spans="1:7" ht="18">
      <c r="A938" s="160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48228326</v>
      </c>
      <c r="G938" s="93"/>
    </row>
    <row r="939" spans="1:7" ht="18">
      <c r="A939" s="160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42846364</v>
      </c>
      <c r="G939" s="93"/>
    </row>
    <row r="940" spans="1:7" ht="18">
      <c r="A940" s="160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12999199</v>
      </c>
      <c r="G940" s="93"/>
    </row>
    <row r="941" spans="1:7" ht="18">
      <c r="A941" s="160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33310884</v>
      </c>
      <c r="G941" s="93"/>
    </row>
    <row r="942" spans="1:7" ht="18">
      <c r="A942" s="160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115917453</v>
      </c>
      <c r="G942" s="93"/>
    </row>
    <row r="943" spans="1:7" ht="18">
      <c r="A943" s="160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18252367</v>
      </c>
      <c r="G943" s="93"/>
    </row>
    <row r="944" spans="1:7" ht="18">
      <c r="A944" s="160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9716106</v>
      </c>
      <c r="G944" s="93"/>
    </row>
    <row r="945" spans="1:7" ht="18">
      <c r="A945" s="160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92844385</v>
      </c>
      <c r="G945" s="93"/>
    </row>
    <row r="946" spans="1:7" ht="18">
      <c r="A946" s="160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18654589</v>
      </c>
      <c r="G946" s="93"/>
    </row>
    <row r="947" spans="1:7" ht="18">
      <c r="A947" s="160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33027100</v>
      </c>
      <c r="G947" s="93"/>
    </row>
    <row r="948" spans="1:7" ht="18">
      <c r="A948" s="160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78500818</v>
      </c>
      <c r="G948" s="93"/>
    </row>
    <row r="949" spans="1:7" ht="18">
      <c r="A949" s="160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16425791</v>
      </c>
      <c r="G949" s="93"/>
    </row>
    <row r="950" spans="1:7" ht="18">
      <c r="A950" s="160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70532611</v>
      </c>
      <c r="G950" s="93"/>
    </row>
    <row r="951" spans="1:7" ht="18">
      <c r="A951" s="160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18542810</v>
      </c>
      <c r="G951" s="93"/>
    </row>
    <row r="952" spans="1:7" ht="18">
      <c r="A952" s="160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45363041</v>
      </c>
      <c r="G952" s="93"/>
    </row>
    <row r="953" spans="1:7" ht="18">
      <c r="A953" s="160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32496868</v>
      </c>
      <c r="G953" s="93"/>
    </row>
    <row r="954" spans="1:7" ht="18">
      <c r="A954" s="160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14198150</v>
      </c>
      <c r="G954" s="93"/>
    </row>
    <row r="955" spans="1:7" ht="18">
      <c r="A955" s="160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10978170</v>
      </c>
      <c r="G955" s="93"/>
    </row>
    <row r="956" spans="1:7" ht="18">
      <c r="A956" s="160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18399284</v>
      </c>
      <c r="G956" s="93"/>
    </row>
    <row r="957" spans="1:7" ht="18">
      <c r="A957" s="160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23779977</v>
      </c>
      <c r="G957" s="93"/>
    </row>
    <row r="958" spans="1:7" ht="18">
      <c r="A958" s="160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20205093</v>
      </c>
      <c r="G958" s="93"/>
    </row>
    <row r="959" spans="1:7" ht="18">
      <c r="A959" s="160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13953882</v>
      </c>
      <c r="G959" s="93"/>
    </row>
    <row r="960" spans="1:7" ht="18">
      <c r="A960" s="160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19070588</v>
      </c>
      <c r="G960" s="93"/>
    </row>
    <row r="961" spans="1:7" ht="18">
      <c r="A961" s="160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23871093</v>
      </c>
      <c r="G961" s="93"/>
    </row>
    <row r="962" spans="1:7" ht="18">
      <c r="A962" s="160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29506867</v>
      </c>
      <c r="G962" s="93"/>
    </row>
    <row r="963" spans="1:7" ht="18">
      <c r="A963" s="160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11059133</v>
      </c>
      <c r="G963" s="93"/>
    </row>
    <row r="964" spans="1:7" ht="18">
      <c r="A964" s="160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29483784</v>
      </c>
      <c r="G964" s="93"/>
    </row>
    <row r="965" spans="1:7" ht="18">
      <c r="A965" s="160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28186112</v>
      </c>
      <c r="G965" s="93"/>
    </row>
    <row r="966" spans="1:7" ht="18">
      <c r="A966" s="160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36757155</v>
      </c>
      <c r="G966" s="93"/>
    </row>
    <row r="967" spans="1:7" ht="18">
      <c r="A967" s="160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20542724</v>
      </c>
      <c r="G967" s="93"/>
    </row>
    <row r="968" spans="1:7" ht="18">
      <c r="A968" s="160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72083801</v>
      </c>
      <c r="G968" s="93"/>
    </row>
    <row r="969" spans="1:7" ht="18">
      <c r="A969" s="160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51948621</v>
      </c>
      <c r="G969" s="93"/>
    </row>
    <row r="970" spans="1:7" ht="18">
      <c r="A970" s="160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21578875</v>
      </c>
      <c r="G970" s="93"/>
    </row>
    <row r="971" spans="1:7" ht="18">
      <c r="A971" s="160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16510350</v>
      </c>
      <c r="G971" s="93"/>
    </row>
    <row r="972" spans="1:7" ht="18">
      <c r="A972" s="160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52929864</v>
      </c>
      <c r="G972" s="93"/>
    </row>
    <row r="973" spans="1:7" ht="18">
      <c r="A973" s="160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18941204</v>
      </c>
      <c r="G973" s="93"/>
    </row>
    <row r="974" spans="1:7" ht="18">
      <c r="A974" s="160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67544995</v>
      </c>
      <c r="G974" s="93"/>
    </row>
    <row r="975" spans="1:7" ht="18">
      <c r="A975" s="160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22782529</v>
      </c>
      <c r="G975" s="93"/>
    </row>
    <row r="976" spans="1:7" ht="18">
      <c r="A976" s="160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35579952</v>
      </c>
      <c r="G976" s="93"/>
    </row>
    <row r="977" spans="1:7" ht="18">
      <c r="A977" s="160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18467924</v>
      </c>
      <c r="G977" s="93"/>
    </row>
    <row r="978" spans="1:7" ht="18">
      <c r="A978" s="160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38398346</v>
      </c>
      <c r="G978" s="93"/>
    </row>
    <row r="979" spans="1:7" ht="18">
      <c r="A979" s="160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18607280</v>
      </c>
      <c r="G979" s="93"/>
    </row>
    <row r="980" spans="1:7" ht="18">
      <c r="A980" s="160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20898284</v>
      </c>
      <c r="G980" s="93"/>
    </row>
    <row r="981" spans="1:7" ht="18">
      <c r="A981" s="160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62257063</v>
      </c>
      <c r="G981" s="93"/>
    </row>
    <row r="982" spans="1:7" ht="18">
      <c r="A982" s="160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23161143</v>
      </c>
      <c r="G982" s="93"/>
    </row>
    <row r="983" spans="1:7" ht="18">
      <c r="A983" s="160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27043958</v>
      </c>
      <c r="G983" s="93"/>
    </row>
    <row r="984" spans="1:7" ht="18">
      <c r="A984" s="160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44582029</v>
      </c>
      <c r="G984" s="93"/>
    </row>
    <row r="985" spans="1:7" ht="18">
      <c r="A985" s="160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20201237</v>
      </c>
      <c r="G985" s="93"/>
    </row>
    <row r="986" spans="1:7" ht="18">
      <c r="A986" s="160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56418102</v>
      </c>
      <c r="G986" s="93"/>
    </row>
    <row r="987" spans="1:7" ht="18">
      <c r="A987" s="160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22836221</v>
      </c>
      <c r="G987" s="93"/>
    </row>
    <row r="988" spans="1:7" ht="18">
      <c r="A988" s="160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23690012</v>
      </c>
      <c r="G988" s="93"/>
    </row>
    <row r="989" spans="1:7" ht="18">
      <c r="A989" s="160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7816995</v>
      </c>
      <c r="G989" s="93"/>
    </row>
    <row r="990" spans="1:7" ht="18">
      <c r="A990" s="160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11037972</v>
      </c>
      <c r="G990" s="93"/>
    </row>
    <row r="991" spans="1:7" ht="18">
      <c r="A991" s="160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12853333</v>
      </c>
      <c r="G991" s="93"/>
    </row>
    <row r="992" spans="1:7" ht="18">
      <c r="A992" s="160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23199755</v>
      </c>
      <c r="G992" s="93"/>
    </row>
    <row r="993" spans="1:7" ht="18">
      <c r="A993" s="160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114417036</v>
      </c>
      <c r="G993" s="93"/>
    </row>
    <row r="994" spans="1:7" ht="18">
      <c r="A994" s="160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47874864</v>
      </c>
      <c r="G994" s="93"/>
    </row>
    <row r="995" spans="1:7" ht="18">
      <c r="A995" s="160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113242765</v>
      </c>
      <c r="G995" s="93"/>
    </row>
    <row r="996" spans="1:7" ht="18">
      <c r="A996" s="160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82964303</v>
      </c>
      <c r="G996" s="93"/>
    </row>
    <row r="997" spans="1:7" ht="18">
      <c r="A997" s="160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9247666</v>
      </c>
      <c r="G997" s="93"/>
    </row>
    <row r="998" spans="1:7" ht="18">
      <c r="A998" s="160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88460596</v>
      </c>
      <c r="G998" s="93"/>
    </row>
    <row r="999" spans="1:7" ht="18">
      <c r="A999" s="160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8230053</v>
      </c>
      <c r="G999" s="93"/>
    </row>
    <row r="1000" spans="1:7" ht="18">
      <c r="A1000" s="160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83168622</v>
      </c>
      <c r="G1000" s="93"/>
    </row>
    <row r="1001" spans="1:7" ht="18">
      <c r="A1001" s="160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211837890</v>
      </c>
      <c r="G1001" s="93"/>
    </row>
    <row r="1002" spans="1:7" ht="18">
      <c r="A1002" s="160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51830151</v>
      </c>
      <c r="G1002" s="93"/>
    </row>
    <row r="1003" spans="1:7" ht="18">
      <c r="A1003" s="160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6220991</v>
      </c>
      <c r="G1003" s="93"/>
    </row>
    <row r="1004" spans="1:7" ht="18">
      <c r="A1004" s="160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46151602</v>
      </c>
      <c r="G1004" s="93"/>
    </row>
    <row r="1005" spans="1:7" ht="18">
      <c r="A1005" s="160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4942707</v>
      </c>
      <c r="G1005" s="93"/>
    </row>
    <row r="1006" spans="1:7" ht="18">
      <c r="A1006" s="160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24885136</v>
      </c>
      <c r="G1006" s="93"/>
    </row>
    <row r="1007" spans="1:7" ht="18">
      <c r="A1007" s="160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19469565</v>
      </c>
      <c r="G1007" s="93"/>
    </row>
    <row r="1008" spans="1:7" ht="18">
      <c r="A1008" s="160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34083332</v>
      </c>
      <c r="G1008" s="93"/>
    </row>
    <row r="1009" spans="1:7" ht="18">
      <c r="A1009" s="160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32178276</v>
      </c>
      <c r="G1009" s="93"/>
    </row>
    <row r="1010" spans="1:7" ht="18">
      <c r="A1010" s="160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79048869</v>
      </c>
      <c r="G1010" s="93"/>
    </row>
    <row r="1011" spans="1:7" ht="18">
      <c r="A1011" s="160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20594043</v>
      </c>
      <c r="G1011" s="93"/>
    </row>
    <row r="1012" spans="1:7" ht="18">
      <c r="A1012" s="160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4950275</v>
      </c>
      <c r="G1012" s="93"/>
    </row>
    <row r="1013" spans="1:7" ht="18">
      <c r="A1013" s="160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7140141</v>
      </c>
      <c r="G1013" s="93"/>
    </row>
    <row r="1014" spans="1:7" ht="18">
      <c r="A1014" s="160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3921706</v>
      </c>
      <c r="G1014" s="93"/>
    </row>
    <row r="1015" spans="1:7" ht="18">
      <c r="A1015" s="160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22012571</v>
      </c>
      <c r="G1015" s="93"/>
    </row>
    <row r="1016" spans="1:7" ht="18">
      <c r="A1016" s="160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34234247</v>
      </c>
      <c r="G1016" s="93"/>
    </row>
    <row r="1017" spans="1:7" ht="18">
      <c r="A1017" s="160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40361029</v>
      </c>
      <c r="G1017" s="93"/>
    </row>
    <row r="1018" spans="1:7" ht="18">
      <c r="A1018" s="160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31768912</v>
      </c>
      <c r="G1018" s="93"/>
    </row>
    <row r="1019" spans="1:7" ht="18">
      <c r="A1019" s="160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37831974</v>
      </c>
      <c r="G1019" s="93"/>
    </row>
    <row r="1020" spans="1:7" ht="18">
      <c r="A1020" s="160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77917723</v>
      </c>
      <c r="G1020" s="93"/>
    </row>
    <row r="1021" spans="1:7" ht="18">
      <c r="A1021" s="160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6738123</v>
      </c>
      <c r="G1021" s="93"/>
    </row>
    <row r="1022" spans="1:7" ht="18">
      <c r="A1022" s="160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116688542</v>
      </c>
      <c r="G1022" s="93"/>
    </row>
    <row r="1023" spans="1:7" ht="18">
      <c r="A1023" s="160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116735293</v>
      </c>
      <c r="G1023" s="93"/>
    </row>
    <row r="1024" spans="1:7" ht="18">
      <c r="A1024" s="160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33835368</v>
      </c>
      <c r="G1024" s="93"/>
    </row>
    <row r="1025" spans="1:7" ht="18">
      <c r="A1025" s="160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156443864</v>
      </c>
      <c r="G1025" s="93"/>
    </row>
    <row r="1026" spans="1:7" ht="18">
      <c r="A1026" s="160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63235831</v>
      </c>
      <c r="G1026" s="93"/>
    </row>
    <row r="1027" spans="1:7" ht="18">
      <c r="A1027" s="160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21611659</v>
      </c>
      <c r="G1027" s="93"/>
    </row>
    <row r="1028" spans="1:7" ht="18">
      <c r="A1028" s="160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9209100</v>
      </c>
      <c r="G1028" s="93"/>
    </row>
    <row r="1029" spans="1:7" ht="18">
      <c r="A1029" s="160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39386337</v>
      </c>
      <c r="G1029" s="93"/>
    </row>
    <row r="1030" spans="1:7" ht="18">
      <c r="A1030" s="160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13278740</v>
      </c>
      <c r="G1030" s="93"/>
    </row>
    <row r="1031" spans="1:7" ht="18">
      <c r="A1031" s="160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75646920</v>
      </c>
      <c r="G1031" s="93"/>
    </row>
    <row r="1032" spans="1:7" ht="18">
      <c r="A1032" s="160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48259204</v>
      </c>
      <c r="G1032" s="93"/>
    </row>
    <row r="1033" spans="1:7" ht="18">
      <c r="A1033" s="160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60247883</v>
      </c>
      <c r="G1033" s="93"/>
    </row>
    <row r="1034" spans="1:7" ht="18">
      <c r="A1034" s="160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5655037</v>
      </c>
      <c r="G1034" s="93"/>
    </row>
    <row r="1035" spans="1:7" ht="18">
      <c r="A1035" s="160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76852956</v>
      </c>
      <c r="G1035" s="93"/>
    </row>
    <row r="1036" spans="1:7" ht="18">
      <c r="A1036" s="160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22177971</v>
      </c>
      <c r="G1036" s="93"/>
    </row>
    <row r="1037" spans="1:7" ht="18">
      <c r="A1037" s="160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64087570</v>
      </c>
      <c r="G1037" s="93"/>
    </row>
    <row r="1038" spans="1:7" ht="18">
      <c r="A1038" s="160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121886832</v>
      </c>
      <c r="G1038" s="93"/>
    </row>
    <row r="1039" spans="1:7" ht="18">
      <c r="A1039" s="160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15846606</v>
      </c>
      <c r="G1039" s="93"/>
    </row>
    <row r="1040" spans="1:7" ht="18">
      <c r="A1040" s="160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73506657</v>
      </c>
      <c r="G1040" s="93"/>
    </row>
    <row r="1041" spans="1:7" ht="18">
      <c r="A1041" s="160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17835614</v>
      </c>
      <c r="G1041" s="93"/>
    </row>
    <row r="1042" spans="1:7" ht="18">
      <c r="A1042" s="160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73035870</v>
      </c>
      <c r="G1042" s="93"/>
    </row>
    <row r="1043" spans="1:7" ht="18">
      <c r="A1043" s="160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13643416</v>
      </c>
      <c r="G1043" s="93"/>
    </row>
    <row r="1044" spans="1:7" ht="18">
      <c r="A1044" s="160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5841196</v>
      </c>
      <c r="G1044" s="93"/>
    </row>
    <row r="1045" spans="1:7" ht="18">
      <c r="A1045" s="160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32193534</v>
      </c>
      <c r="G1045" s="93"/>
    </row>
    <row r="1046" spans="1:7" ht="18">
      <c r="A1046" s="160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41198008</v>
      </c>
      <c r="G1046" s="93"/>
    </row>
    <row r="1047" spans="1:7" ht="18">
      <c r="A1047" s="160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11616484</v>
      </c>
      <c r="G1047" s="93"/>
    </row>
    <row r="1048" spans="1:7" ht="18">
      <c r="A1048" s="160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145136451</v>
      </c>
      <c r="G1048" s="93"/>
    </row>
    <row r="1049" spans="1:7" ht="18">
      <c r="A1049" s="160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55720819</v>
      </c>
      <c r="G1049" s="93"/>
    </row>
    <row r="1050" spans="1:7" ht="18">
      <c r="A1050" s="160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84268622</v>
      </c>
      <c r="G1050" s="93"/>
    </row>
    <row r="1051" spans="1:7" ht="18.75" thickBot="1">
      <c r="A1051" s="160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24529366</v>
      </c>
      <c r="G1051" s="93"/>
    </row>
    <row r="1052" spans="1:7" ht="26.25" customHeight="1" thickBot="1">
      <c r="A1052" s="161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39057940922</v>
      </c>
      <c r="G1052" s="87"/>
    </row>
    <row r="1053" spans="1:5" ht="12.75">
      <c r="A1053" s="157"/>
      <c r="B1053" s="8"/>
      <c r="C1053" s="8"/>
      <c r="D1053" s="26"/>
      <c r="E1053" s="41"/>
    </row>
    <row r="1054" spans="1:5" ht="12.75">
      <c r="A1054" s="157"/>
      <c r="B1054" s="8"/>
      <c r="C1054" s="8"/>
      <c r="D1054" s="26"/>
      <c r="E1054" s="41"/>
    </row>
    <row r="1055" spans="1:5" ht="12.75">
      <c r="A1055" s="157"/>
      <c r="B1055" s="8"/>
      <c r="C1055" s="8"/>
      <c r="D1055" s="26"/>
      <c r="E1055" s="41"/>
    </row>
    <row r="1056" spans="1:5" ht="12.75">
      <c r="A1056" s="157"/>
      <c r="B1056" s="8"/>
      <c r="C1056" s="8"/>
      <c r="D1056" s="26"/>
      <c r="E1056" s="41"/>
    </row>
    <row r="1057" spans="1:5" ht="12.75">
      <c r="A1057" s="157"/>
      <c r="B1057" s="8"/>
      <c r="C1057" s="8"/>
      <c r="D1057" s="26"/>
      <c r="E1057" s="41"/>
    </row>
    <row r="1058" spans="1:5" ht="12.75">
      <c r="A1058" s="157"/>
      <c r="B1058" s="8"/>
      <c r="C1058" s="8"/>
      <c r="D1058" s="26"/>
      <c r="E1058" s="41"/>
    </row>
    <row r="1059" spans="1:5" ht="12.75">
      <c r="A1059" s="157"/>
      <c r="B1059" s="8"/>
      <c r="C1059" s="8"/>
      <c r="D1059" s="26"/>
      <c r="E1059" s="41"/>
    </row>
    <row r="1060" spans="1:5" ht="12.75">
      <c r="A1060" s="157"/>
      <c r="B1060" s="8"/>
      <c r="C1060" s="8"/>
      <c r="D1060" s="26"/>
      <c r="E1060" s="41"/>
    </row>
    <row r="1061" spans="1:5" ht="12.75">
      <c r="A1061" s="157"/>
      <c r="B1061" s="8"/>
      <c r="C1061" s="8"/>
      <c r="D1061" s="26"/>
      <c r="E1061" s="41"/>
    </row>
    <row r="1062" spans="1:5" ht="12.75">
      <c r="A1062" s="157"/>
      <c r="B1062" s="8"/>
      <c r="C1062" s="8"/>
      <c r="D1062" s="26"/>
      <c r="E1062" s="41"/>
    </row>
    <row r="1063" spans="1:5" ht="12.75">
      <c r="A1063" s="157"/>
      <c r="B1063" s="8"/>
      <c r="C1063" s="8"/>
      <c r="D1063" s="26"/>
      <c r="E1063" s="41"/>
    </row>
    <row r="1064" spans="1:5" ht="12.75">
      <c r="A1064" s="157"/>
      <c r="B1064" s="8"/>
      <c r="C1064" s="8"/>
      <c r="D1064" s="26"/>
      <c r="E1064" s="41"/>
    </row>
    <row r="1065" spans="1:5" ht="12.75">
      <c r="A1065" s="157"/>
      <c r="B1065" s="8"/>
      <c r="C1065" s="8"/>
      <c r="D1065" s="26"/>
      <c r="E1065" s="41"/>
    </row>
    <row r="1066" spans="1:5" ht="12.75">
      <c r="A1066" s="157"/>
      <c r="B1066" s="8"/>
      <c r="C1066" s="8"/>
      <c r="D1066" s="26"/>
      <c r="E1066" s="41"/>
    </row>
    <row r="1067" spans="1:5" ht="12.75">
      <c r="A1067" s="157"/>
      <c r="B1067" s="8"/>
      <c r="C1067" s="8"/>
      <c r="D1067" s="26"/>
      <c r="E1067" s="41"/>
    </row>
    <row r="1068" spans="1:5" ht="12.75">
      <c r="A1068" s="157"/>
      <c r="B1068" s="8"/>
      <c r="C1068" s="8"/>
      <c r="D1068" s="26"/>
      <c r="E1068" s="41"/>
    </row>
    <row r="1069" spans="1:5" ht="12.75">
      <c r="A1069" s="157"/>
      <c r="B1069" s="8"/>
      <c r="C1069" s="8"/>
      <c r="D1069" s="26"/>
      <c r="E1069" s="41"/>
    </row>
    <row r="1070" spans="1:5" ht="12.75">
      <c r="A1070" s="157"/>
      <c r="B1070" s="8"/>
      <c r="C1070" s="8"/>
      <c r="D1070" s="26"/>
      <c r="E1070" s="41"/>
    </row>
    <row r="1071" spans="1:5" ht="12.75">
      <c r="A1071" s="157"/>
      <c r="B1071" s="8"/>
      <c r="C1071" s="8"/>
      <c r="D1071" s="26"/>
      <c r="E1071" s="41"/>
    </row>
    <row r="1072" spans="1:5" ht="12.75">
      <c r="A1072" s="157"/>
      <c r="B1072" s="8"/>
      <c r="C1072" s="8"/>
      <c r="D1072" s="26"/>
      <c r="E1072" s="41"/>
    </row>
    <row r="1073" spans="1:5" ht="12.75">
      <c r="A1073" s="157"/>
      <c r="B1073" s="8"/>
      <c r="C1073" s="8"/>
      <c r="D1073" s="26"/>
      <c r="E1073" s="41"/>
    </row>
    <row r="1074" spans="1:5" ht="12.75">
      <c r="A1074" s="157"/>
      <c r="B1074" s="8"/>
      <c r="C1074" s="8"/>
      <c r="D1074" s="26"/>
      <c r="E1074" s="41"/>
    </row>
    <row r="1075" spans="1:5" ht="12.75">
      <c r="A1075" s="157"/>
      <c r="B1075" s="8"/>
      <c r="C1075" s="8"/>
      <c r="D1075" s="26"/>
      <c r="E1075" s="41"/>
    </row>
    <row r="1076" spans="1:5" ht="12.75">
      <c r="A1076" s="157"/>
      <c r="B1076" s="8"/>
      <c r="C1076" s="8"/>
      <c r="D1076" s="26"/>
      <c r="E1076" s="41"/>
    </row>
    <row r="1077" spans="1:5" ht="12.75">
      <c r="A1077" s="157"/>
      <c r="B1077" s="8"/>
      <c r="C1077" s="8"/>
      <c r="D1077" s="26"/>
      <c r="E1077" s="41"/>
    </row>
    <row r="1078" spans="1:5" ht="12.75">
      <c r="A1078" s="157"/>
      <c r="B1078" s="8"/>
      <c r="C1078" s="8"/>
      <c r="D1078" s="26"/>
      <c r="E1078" s="41"/>
    </row>
    <row r="1079" spans="1:5" ht="12.75">
      <c r="A1079" s="157"/>
      <c r="B1079" s="8"/>
      <c r="C1079" s="8"/>
      <c r="D1079" s="26"/>
      <c r="E1079" s="41"/>
    </row>
    <row r="1080" spans="1:5" ht="12.75">
      <c r="A1080" s="157"/>
      <c r="B1080" s="8"/>
      <c r="C1080" s="8"/>
      <c r="D1080" s="26"/>
      <c r="E1080" s="41"/>
    </row>
    <row r="1081" spans="1:5" ht="12.75">
      <c r="A1081" s="157"/>
      <c r="B1081" s="8"/>
      <c r="C1081" s="8"/>
      <c r="D1081" s="26"/>
      <c r="E1081" s="41"/>
    </row>
    <row r="1082" spans="1:5" ht="12.75">
      <c r="A1082" s="157"/>
      <c r="B1082" s="8"/>
      <c r="C1082" s="8"/>
      <c r="D1082" s="26"/>
      <c r="E1082" s="41"/>
    </row>
    <row r="1083" spans="1:5" ht="12.75">
      <c r="A1083" s="157"/>
      <c r="B1083" s="8"/>
      <c r="C1083" s="8"/>
      <c r="D1083" s="26"/>
      <c r="E1083" s="41"/>
    </row>
    <row r="1084" spans="1:5" ht="12.75">
      <c r="A1084" s="157"/>
      <c r="B1084" s="8"/>
      <c r="C1084" s="8"/>
      <c r="D1084" s="26"/>
      <c r="E1084" s="41"/>
    </row>
    <row r="1085" spans="1:5" ht="12.75">
      <c r="A1085" s="157"/>
      <c r="B1085" s="8"/>
      <c r="C1085" s="8"/>
      <c r="D1085" s="26"/>
      <c r="E1085" s="41"/>
    </row>
    <row r="1086" spans="1:5" ht="12.75">
      <c r="A1086" s="157"/>
      <c r="B1086" s="8"/>
      <c r="C1086" s="8"/>
      <c r="D1086" s="26"/>
      <c r="E1086" s="41"/>
    </row>
    <row r="1087" spans="1:5" ht="12.75">
      <c r="A1087" s="157"/>
      <c r="B1087" s="8"/>
      <c r="C1087" s="8"/>
      <c r="D1087" s="26"/>
      <c r="E1087" s="41"/>
    </row>
    <row r="1088" spans="1:5" ht="12.75">
      <c r="A1088" s="157"/>
      <c r="B1088" s="8"/>
      <c r="C1088" s="8"/>
      <c r="D1088" s="26"/>
      <c r="E1088" s="41"/>
    </row>
    <row r="1089" spans="1:5" ht="12.75">
      <c r="A1089" s="157"/>
      <c r="B1089" s="8"/>
      <c r="C1089" s="8"/>
      <c r="D1089" s="26"/>
      <c r="E1089" s="41"/>
    </row>
    <row r="1090" spans="1:5" ht="12.75">
      <c r="A1090" s="157"/>
      <c r="B1090" s="8"/>
      <c r="C1090" s="8"/>
      <c r="D1090" s="26"/>
      <c r="E1090" s="41"/>
    </row>
    <row r="1091" spans="1:5" ht="12.75">
      <c r="A1091" s="157"/>
      <c r="B1091" s="8"/>
      <c r="C1091" s="8"/>
      <c r="D1091" s="26"/>
      <c r="E1091" s="41"/>
    </row>
    <row r="1092" spans="1:5" ht="12.75">
      <c r="A1092" s="157"/>
      <c r="B1092" s="8"/>
      <c r="C1092" s="8"/>
      <c r="D1092" s="26"/>
      <c r="E1092" s="41"/>
    </row>
    <row r="1093" spans="1:5" ht="12.75">
      <c r="A1093" s="157"/>
      <c r="B1093" s="8"/>
      <c r="C1093" s="8"/>
      <c r="D1093" s="26"/>
      <c r="E1093" s="41"/>
    </row>
    <row r="1094" spans="1:5" ht="12.75">
      <c r="A1094" s="157"/>
      <c r="B1094" s="8"/>
      <c r="C1094" s="8"/>
      <c r="D1094" s="26"/>
      <c r="E1094" s="41"/>
    </row>
    <row r="1095" spans="1:5" ht="12.75">
      <c r="A1095" s="157"/>
      <c r="B1095" s="8"/>
      <c r="C1095" s="8"/>
      <c r="D1095" s="26"/>
      <c r="E1095" s="41"/>
    </row>
    <row r="1096" spans="1:5" ht="12.75">
      <c r="A1096" s="157"/>
      <c r="B1096" s="8"/>
      <c r="C1096" s="8"/>
      <c r="D1096" s="26"/>
      <c r="E1096" s="41"/>
    </row>
    <row r="1097" spans="1:5" ht="12.75">
      <c r="A1097" s="157"/>
      <c r="B1097" s="8"/>
      <c r="C1097" s="8"/>
      <c r="D1097" s="26"/>
      <c r="E1097" s="41"/>
    </row>
    <row r="1098" spans="1:5" ht="12.75">
      <c r="A1098" s="157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E14" sqref="E14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14" t="s">
        <v>64</v>
      </c>
      <c r="B4" s="214"/>
      <c r="C4" s="214"/>
      <c r="D4" s="214"/>
      <c r="E4" s="214"/>
      <c r="F4" s="16"/>
      <c r="G4" s="1"/>
    </row>
    <row r="5" spans="1:7" ht="15.75">
      <c r="A5" s="226" t="s">
        <v>1104</v>
      </c>
      <c r="B5" s="226"/>
      <c r="C5" s="226"/>
      <c r="D5" s="226"/>
      <c r="E5" s="226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576673182681.702</v>
      </c>
      <c r="C10" s="88">
        <f>SUM(C11:C13)</f>
        <v>528009424308.7098</v>
      </c>
      <c r="D10" s="88">
        <f>SUM(D11:D13)</f>
        <v>0</v>
      </c>
      <c r="E10" s="88">
        <f>SUM(E11:E13)</f>
        <v>1104682606990.4119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484454836032.38727</v>
      </c>
      <c r="C11" s="89">
        <f>+Distymuniccertf!C74</f>
        <v>446247678978.3372</v>
      </c>
      <c r="D11" s="89"/>
      <c r="E11" s="89">
        <f>+B11+C11</f>
        <v>930702515010.7245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65278533892.12418</v>
      </c>
      <c r="C12" s="110">
        <f>+Distymuniccertf!D74</f>
        <v>57994426694.02954</v>
      </c>
      <c r="D12" s="110"/>
      <c r="E12" s="110">
        <f>SUM(B12:D12)</f>
        <v>123272960586.15372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26939812757.1906</v>
      </c>
      <c r="C13" s="110">
        <f>+Distymuniccertf!E74</f>
        <v>23767318636.343006</v>
      </c>
      <c r="D13" s="110"/>
      <c r="E13" s="110">
        <f>SUM(B13:D13)</f>
        <v>50707131393.53361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8334621504</v>
      </c>
      <c r="C14" s="90">
        <f>+Distymuniccertf!G74+Distymuniccertf!H74</f>
        <v>7079249007</v>
      </c>
      <c r="D14" s="90"/>
      <c r="E14" s="90">
        <f>SUM(B14:D14)</f>
        <v>15413870511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21846679264</v>
      </c>
      <c r="C15" s="90">
        <f>+Distymuniccertf!J74</f>
        <v>3328286095</v>
      </c>
      <c r="D15" s="90"/>
      <c r="E15" s="90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19248393501</v>
      </c>
      <c r="D16" s="90">
        <f>+'Munc no certf'!F1052</f>
        <v>39057940922</v>
      </c>
      <c r="E16" s="90">
        <f>SUM(B16:D16)</f>
        <v>58306334423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598519861945.702</v>
      </c>
      <c r="C17" s="92">
        <f>+C10+SUM(C15:C16)</f>
        <v>550586103904.7097</v>
      </c>
      <c r="D17" s="92">
        <f>+D10+SUM(D15:D16)</f>
        <v>39057940922</v>
      </c>
      <c r="E17" s="92">
        <f>+E10+E15+E16+E14</f>
        <v>1203577777283.4119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20" spans="3:7" ht="20.25">
      <c r="C20" s="122"/>
      <c r="D20" s="168"/>
      <c r="E20" s="169"/>
      <c r="F20" s="170"/>
      <c r="G20" s="43"/>
    </row>
    <row r="21" spans="2:7" s="164" customFormat="1" ht="30" customHeight="1">
      <c r="B21" s="165"/>
      <c r="C21" s="166"/>
      <c r="D21" s="171"/>
      <c r="E21" s="169"/>
      <c r="F21" s="172"/>
      <c r="G21" s="167"/>
    </row>
    <row r="22" spans="3:7" ht="25.5">
      <c r="C22" s="122"/>
      <c r="D22" s="168"/>
      <c r="E22" s="169"/>
      <c r="F22" s="173"/>
      <c r="G22" s="43"/>
    </row>
    <row r="23" spans="3:7" ht="33.75" customHeight="1">
      <c r="C23" s="122"/>
      <c r="F23" s="43"/>
      <c r="G23" s="43"/>
    </row>
    <row r="24" spans="3:7" ht="12.75">
      <c r="C24" s="122"/>
      <c r="F24" s="43"/>
      <c r="G24" s="43"/>
    </row>
    <row r="25" spans="3:7" ht="12.75">
      <c r="C25" s="122"/>
      <c r="F25" s="43"/>
      <c r="G25" s="43"/>
    </row>
    <row r="26" spans="3:7" ht="12.75">
      <c r="C26" s="122"/>
      <c r="F26" s="43"/>
      <c r="G26" s="43"/>
    </row>
    <row r="27" spans="3:7" ht="12.75">
      <c r="C27" s="122"/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2013-09-30T19:42:46Z</dcterms:modified>
  <cp:category/>
  <cp:version/>
  <cp:contentType/>
  <cp:contentStatus/>
</cp:coreProperties>
</file>