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320" windowHeight="7935" activeTab="0"/>
  </bookViews>
  <sheets>
    <sheet name="RECIPROCAS" sheetId="1" r:id="rId1"/>
  </sheets>
  <externalReferences>
    <externalReference r:id="rId4"/>
    <externalReference r:id="rId5"/>
  </externalReferences>
  <definedNames>
    <definedName name="_xlnm._FilterDatabase" localSheetId="0" hidden="1">'RECIPROCAS'!$A$4:$N$53</definedName>
  </definedNames>
  <calcPr fullCalcOnLoad="1"/>
</workbook>
</file>

<file path=xl/sharedStrings.xml><?xml version="1.0" encoding="utf-8"?>
<sst xmlns="http://schemas.openxmlformats.org/spreadsheetml/2006/main" count="117" uniqueCount="110">
  <si>
    <t>SALDOS DE CUENTAS DEL GASTO - OTRAS TRANSFERENCIAS</t>
  </si>
  <si>
    <t>MOVIMIENTOS DE ENERO</t>
  </si>
  <si>
    <t>SALDOS A 31 DE ENERO DEL 2010</t>
  </si>
  <si>
    <t>MOVIMIENTOS DE FEBRERO</t>
  </si>
  <si>
    <t>SALDOS A 28 DE FEBRERO DEL 2010</t>
  </si>
  <si>
    <t>NIT</t>
  </si>
  <si>
    <t>CODIGO CONTADURIA</t>
  </si>
  <si>
    <t>TERCERO</t>
  </si>
  <si>
    <t>DIRECCION</t>
  </si>
  <si>
    <t>542301                               Para pago de pensiones y/o cesantias</t>
  </si>
  <si>
    <t>542303                              Para gastos de funcionamiento</t>
  </si>
  <si>
    <t>542303                           Para gastos de funcionamiento</t>
  </si>
  <si>
    <t>542302                          Para Proyectos de Inversión</t>
  </si>
  <si>
    <t>UNIVERSIDAD DE NARIÑO</t>
  </si>
  <si>
    <t>contabilidad@udenar.edu.co</t>
  </si>
  <si>
    <t>INSTITUTO TECNOLOGICO AGRICOLA</t>
  </si>
  <si>
    <t>instepa@uniweb.net.co</t>
  </si>
  <si>
    <t>UNIVERSIDAD COLEGIO MAYOR DE C</t>
  </si>
  <si>
    <t>financiera@unicolmayor.edu.co</t>
  </si>
  <si>
    <t>UNIVERSIDAD FRANCISCO DE PAULA</t>
  </si>
  <si>
    <t>direccion@ufpso.edu.co</t>
  </si>
  <si>
    <t>UNIVERSIDAD MILITAR  NUEVA GRA</t>
  </si>
  <si>
    <t>contumng@umng.edu.co</t>
  </si>
  <si>
    <t>INSTITUTO TECNOLOGICO DEL PUTU</t>
  </si>
  <si>
    <t>mail@itp.edu.co</t>
  </si>
  <si>
    <t>UNIVERSIDAD DEL PACIFICO</t>
  </si>
  <si>
    <t>info@unipacifico.edu.co</t>
  </si>
  <si>
    <t>UNIVERSIDAD NACIONAL ABIERTA Y</t>
  </si>
  <si>
    <t>jorge.aldana@unad.edu.co</t>
  </si>
  <si>
    <t>SOCIEDAD FIDUCIARIA LA PREVISO</t>
  </si>
  <si>
    <t>wmontana@fiduprevisora.com.co</t>
  </si>
  <si>
    <t>UNIVERSIDAD DEL QUINDIO</t>
  </si>
  <si>
    <t>rector@uniquindio.edu.co</t>
  </si>
  <si>
    <t>UNIVERSIDAD DEL ATLANTICO</t>
  </si>
  <si>
    <t>rector@uniatlantico.edu.co</t>
  </si>
  <si>
    <t>UNIVERSIDAD INDUSTRIAL DE SANT</t>
  </si>
  <si>
    <t>uiscontabilidad@hotmail.com</t>
  </si>
  <si>
    <t>UNIVERSIDAD DEL VALLE</t>
  </si>
  <si>
    <t>alexacol@univalle.edu.co</t>
  </si>
  <si>
    <t>UNIVERSIDAD DE CARTAGENA</t>
  </si>
  <si>
    <t>rodolforondon@yahoo.com</t>
  </si>
  <si>
    <t>rectoria@ufps.edu.co</t>
  </si>
  <si>
    <t>UNIVERSIDAD DE PAMPLONA</t>
  </si>
  <si>
    <t>seccontabi@unipamplona.edu.co</t>
  </si>
  <si>
    <t>UNIVERSIDAD DE CUNDINAMARCA</t>
  </si>
  <si>
    <t>jcquiroz11@hotmail.com</t>
  </si>
  <si>
    <t>UNIVERSIDAD DEL TOLIMA</t>
  </si>
  <si>
    <t>jairocontador@latinmail.com</t>
  </si>
  <si>
    <t>CONSERVATORIO DE MUSICA DEL TO</t>
  </si>
  <si>
    <t>jblancogiraldo@yahoo.com</t>
  </si>
  <si>
    <t>UNIVERSIDAD DE CALDAS</t>
  </si>
  <si>
    <t>contabil@ucaldas.edu.co</t>
  </si>
  <si>
    <t>COLEGIO INTEGRADO NACIONAL ORI</t>
  </si>
  <si>
    <t>contabilidad@iescinoc.edu.co</t>
  </si>
  <si>
    <t>UNIVERSIDAD DE ANTIOQUIA</t>
  </si>
  <si>
    <t>mmarulan@arhuaco.udea.edu.co</t>
  </si>
  <si>
    <t>COLEGIO MAYOR DE ANTIOQUIA</t>
  </si>
  <si>
    <t>contabilidad@colmayor.edu.co</t>
  </si>
  <si>
    <t>BIBLIOTECA PUBLICA PILOTO DE M</t>
  </si>
  <si>
    <t>aportesbpp@une.net.co</t>
  </si>
  <si>
    <t>UNIVERSIDAD DE CÓRDOBA</t>
  </si>
  <si>
    <t>contabilidad@unicordoba.edu.co</t>
  </si>
  <si>
    <t>UNIVERSIDAD SURCOLOMBIANA DE N</t>
  </si>
  <si>
    <t>contabilidad@usco.edu.co</t>
  </si>
  <si>
    <t>UNIVERSIDAD DE LA AMAZONIA</t>
  </si>
  <si>
    <t>contabilidad@uniamazonia.edu.co</t>
  </si>
  <si>
    <t>BUGA - VALLE DEL CAUCA</t>
  </si>
  <si>
    <t>contabilidad@guadalajaradebuga-valle.gov.co</t>
  </si>
  <si>
    <t>UNIVERSIDAD TECNOLÓGICA DE PER</t>
  </si>
  <si>
    <t>luzdary@utp.edu.co</t>
  </si>
  <si>
    <t>UNIVERSIDAD DEL CAUCA</t>
  </si>
  <si>
    <t>mvidal@unicauca.edu.co</t>
  </si>
  <si>
    <t>COLEGIO MAYOR DEL CAUCA</t>
  </si>
  <si>
    <t>contabilidad@colmayorcauca.edu.co</t>
  </si>
  <si>
    <t>UNIVERSIDAD TECNOLÓGICA DEL CH</t>
  </si>
  <si>
    <t>utch@utch.edu.co</t>
  </si>
  <si>
    <t>INSTITUTO NACIONAL DE FORMACIO</t>
  </si>
  <si>
    <t>inhvg@hotmail.com</t>
  </si>
  <si>
    <t>UNIVERSIDAD TECNOLOGICA DEL MA</t>
  </si>
  <si>
    <t>contabilidad@unimagdalena.edu.co</t>
  </si>
  <si>
    <t>COLEGIO DE BOYACA MUNICIPIO DE</t>
  </si>
  <si>
    <t>colboy7@telecom.com.co</t>
  </si>
  <si>
    <t>UNIVERSIDAD PEDAGÓGICA Y TECNO</t>
  </si>
  <si>
    <t>contabilidad@uptc.edu.co</t>
  </si>
  <si>
    <t xml:space="preserve">UNIVERSIDAD CENTRAL DEL VALLE </t>
  </si>
  <si>
    <t>jossa@uceva.edu.co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</si>
  <si>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</si>
  <si>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</si>
  <si>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</si>
  <si>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</si>
  <si>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</si>
  <si>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</si>
  <si>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</si>
  <si>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gestioncontable@unicesar.edu.co</t>
  </si>
  <si>
    <t>UNIVERSIDAD NACIONAL DE COLOMB</t>
  </si>
  <si>
    <t>divnacc_nal@unal.edu.co</t>
  </si>
  <si>
    <t>UNIVERSIDAD PEDAGAOGICA NACION</t>
  </si>
  <si>
    <t>upn@uni.pedagogica.edu.co</t>
  </si>
  <si>
    <t>UNIVERSIDAD DISTRITAL FRANCISC</t>
  </si>
  <si>
    <t>contab@udistrital.edu.co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</si>
  <si>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</si>
  <si>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</si>
  <si>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</si>
  <si>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</si>
  <si>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</si>
  <si>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</si>
  <si>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CARTAGO - VALLE DEL CAUCA</t>
  </si>
  <si>
    <t>mnunezf1963@hotmail.com</t>
  </si>
  <si>
    <t>TOTAL SALDO A 28 DE FEBRERO DEL 2010</t>
  </si>
  <si>
    <t>Elaborado por: Carmenza Rojas Quintero - Profesional Especializado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</si>
</sst>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[$€-2]* #,##0.00_);_([$€-2]* \(#,##0.00\);_([$€-2]* &quot;-&quot;??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5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 wrapText="1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" fillId="0" borderId="0" xfId="53" applyFont="1" applyAlignment="1">
      <alignment/>
      <protection/>
    </xf>
    <xf numFmtId="0" fontId="2" fillId="0" borderId="0" xfId="53" applyAlignment="1">
      <alignment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6" borderId="10" xfId="53" applyFont="1" applyFill="1" applyBorder="1" applyAlignment="1">
      <alignment horizontal="center" vertical="center" wrapText="1"/>
      <protection/>
    </xf>
    <xf numFmtId="0" fontId="2" fillId="0" borderId="0" xfId="53" applyAlignment="1">
      <alignment wrapText="1"/>
      <protection/>
    </xf>
    <xf numFmtId="1" fontId="2" fillId="0" borderId="10" xfId="53" applyNumberFormat="1" applyBorder="1" applyAlignment="1">
      <alignment/>
      <protection/>
    </xf>
    <xf numFmtId="0" fontId="2" fillId="0" borderId="10" xfId="53" applyBorder="1" applyAlignment="1">
      <alignment/>
      <protection/>
    </xf>
    <xf numFmtId="164" fontId="2" fillId="6" borderId="10" xfId="53" applyNumberFormat="1" applyFill="1" applyBorder="1" applyAlignment="1">
      <alignment/>
      <protection/>
    </xf>
    <xf numFmtId="164" fontId="2" fillId="0" borderId="10" xfId="53" applyNumberFormat="1" applyBorder="1" applyAlignment="1">
      <alignment/>
      <protection/>
    </xf>
    <xf numFmtId="0" fontId="40" fillId="0" borderId="10" xfId="46" applyFont="1" applyBorder="1" applyAlignment="1" applyProtection="1">
      <alignment/>
      <protection/>
    </xf>
    <xf numFmtId="0" fontId="2" fillId="0" borderId="11" xfId="53" applyBorder="1" applyAlignment="1">
      <alignment/>
      <protection/>
    </xf>
    <xf numFmtId="164" fontId="4" fillId="33" borderId="10" xfId="53" applyNumberFormat="1" applyFont="1" applyFill="1" applyBorder="1" applyAlignment="1">
      <alignment/>
      <protection/>
    </xf>
    <xf numFmtId="164" fontId="2" fillId="0" borderId="0" xfId="53" applyNumberFormat="1" applyAlignment="1">
      <alignment/>
      <protection/>
    </xf>
    <xf numFmtId="0" fontId="4" fillId="0" borderId="0" xfId="53" applyFont="1" applyAlignment="1">
      <alignment/>
      <protection/>
    </xf>
    <xf numFmtId="0" fontId="4" fillId="6" borderId="10" xfId="53" applyFont="1" applyFill="1" applyBorder="1" applyAlignment="1">
      <alignment horizontal="center"/>
      <protection/>
    </xf>
    <xf numFmtId="0" fontId="4" fillId="33" borderId="10" xfId="53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ALISIS%20MENSUAL\SGP-2009\DICIEMBRE\Libro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>
            <v>8605251485</v>
          </cell>
          <cell r="C3" t="str">
            <v>SOCIEDAD FIDUCIARIA LA PREVISO</v>
          </cell>
          <cell r="D3">
            <v>131242464618</v>
          </cell>
        </row>
        <row r="4">
          <cell r="B4">
            <v>8908010630</v>
          </cell>
          <cell r="C4" t="str">
            <v>UNIVERSIDAD DE CALDAS</v>
          </cell>
          <cell r="D4">
            <v>903099047</v>
          </cell>
        </row>
        <row r="5">
          <cell r="B5">
            <v>8910800313</v>
          </cell>
          <cell r="C5" t="str">
            <v>UNIVERSIDAD DE CÓRDOBA</v>
          </cell>
          <cell r="D5">
            <v>1560673289</v>
          </cell>
        </row>
        <row r="6">
          <cell r="B6">
            <v>8914800359</v>
          </cell>
          <cell r="C6" t="str">
            <v>UNIVERSIDAD TECNOLÓGICA DE PER</v>
          </cell>
          <cell r="D6">
            <v>792957690</v>
          </cell>
        </row>
        <row r="7">
          <cell r="B7">
            <v>8916800894</v>
          </cell>
          <cell r="C7" t="str">
            <v>UNIVERSIDAD TECNOLÓGICA DEL CH</v>
          </cell>
          <cell r="D7">
            <v>89020111</v>
          </cell>
        </row>
        <row r="10">
          <cell r="B10">
            <v>8001189541</v>
          </cell>
          <cell r="C10" t="str">
            <v>UNIVERSIDAD DE NARIÑO</v>
          </cell>
          <cell r="D10">
            <v>2655187588</v>
          </cell>
        </row>
        <row r="11">
          <cell r="B11">
            <v>8001240234</v>
          </cell>
          <cell r="C11" t="str">
            <v>INSTITUTO TECNOLOGICO AGRICOLA</v>
          </cell>
          <cell r="D11">
            <v>165031102</v>
          </cell>
        </row>
        <row r="12">
          <cell r="B12">
            <v>8001448299</v>
          </cell>
          <cell r="C12" t="str">
            <v>UNIVERSIDAD COLEGIO MAYOR DE C</v>
          </cell>
          <cell r="D12">
            <v>803740572</v>
          </cell>
        </row>
        <row r="13">
          <cell r="B13">
            <v>8001631300</v>
          </cell>
          <cell r="C13" t="str">
            <v>UNIVERSIDAD FRANCISCO DE PAULA</v>
          </cell>
          <cell r="D13">
            <v>416376099</v>
          </cell>
        </row>
        <row r="14">
          <cell r="B14">
            <v>8002253408</v>
          </cell>
          <cell r="C14" t="str">
            <v>UNIVERSIDAD MILITAR  NUEVA GRA</v>
          </cell>
          <cell r="D14">
            <v>388552226</v>
          </cell>
        </row>
        <row r="15">
          <cell r="B15">
            <v>8002479401</v>
          </cell>
          <cell r="C15" t="str">
            <v>INSTITUTO TECNOLOGICO DEL PUTU</v>
          </cell>
          <cell r="D15">
            <v>118071438</v>
          </cell>
        </row>
        <row r="16">
          <cell r="B16">
            <v>8020110655</v>
          </cell>
          <cell r="C16" t="str">
            <v>INSTITUTO TECNOLOGICO DE SOLED</v>
          </cell>
          <cell r="D16">
            <v>161370789</v>
          </cell>
        </row>
        <row r="17">
          <cell r="B17">
            <v>8350003004</v>
          </cell>
          <cell r="C17" t="str">
            <v>UNIVERSIDAD DEL PACIFICO</v>
          </cell>
          <cell r="D17">
            <v>444093283</v>
          </cell>
        </row>
        <row r="18">
          <cell r="B18">
            <v>8605127804</v>
          </cell>
          <cell r="C18" t="str">
            <v>UNIVERSIDAD NACIONAL ABIERTA Y</v>
          </cell>
          <cell r="D18">
            <v>1429320998</v>
          </cell>
        </row>
        <row r="19">
          <cell r="B19">
            <v>8900004328</v>
          </cell>
          <cell r="C19" t="str">
            <v>UNIVERSIDAD DEL QUINDIO</v>
          </cell>
          <cell r="D19">
            <v>2209404099</v>
          </cell>
        </row>
        <row r="20">
          <cell r="B20">
            <v>8901022573</v>
          </cell>
          <cell r="C20" t="str">
            <v>UNIVERSIDAD DEL ATLANTICO</v>
          </cell>
          <cell r="D20">
            <v>5084093893</v>
          </cell>
        </row>
        <row r="21">
          <cell r="B21">
            <v>8902012134</v>
          </cell>
          <cell r="C21" t="str">
            <v>UNIVERSIDAD INDUSTRIAL DE SANT</v>
          </cell>
          <cell r="D21">
            <v>5115765699</v>
          </cell>
        </row>
        <row r="22">
          <cell r="B22">
            <v>8903990106</v>
          </cell>
          <cell r="C22" t="str">
            <v>UNIVERSIDAD DEL VALLE</v>
          </cell>
          <cell r="D22">
            <v>9556781495</v>
          </cell>
        </row>
        <row r="23">
          <cell r="B23">
            <v>8904800545</v>
          </cell>
          <cell r="C23" t="str">
            <v>COLEGIO MAYOR DE BOLIVAR</v>
          </cell>
          <cell r="D23">
            <v>199619824</v>
          </cell>
        </row>
        <row r="24">
          <cell r="B24">
            <v>8904801235</v>
          </cell>
          <cell r="C24" t="str">
            <v>UNIVERSIDAD DE CARTAGENA</v>
          </cell>
          <cell r="D24">
            <v>3555529744</v>
          </cell>
        </row>
        <row r="25">
          <cell r="B25">
            <v>8905006226</v>
          </cell>
          <cell r="C25" t="str">
            <v>UNIVERSIDAD FRANCISCO DE PAULA</v>
          </cell>
          <cell r="D25">
            <v>1366164588</v>
          </cell>
        </row>
        <row r="26">
          <cell r="B26">
            <v>8905015104</v>
          </cell>
          <cell r="C26" t="str">
            <v>UNIVERSIDAD DE PAMPLONA</v>
          </cell>
          <cell r="D26">
            <v>1366267290</v>
          </cell>
        </row>
        <row r="27">
          <cell r="B27">
            <v>8906800622</v>
          </cell>
          <cell r="C27" t="str">
            <v>UNIVERSIDAD DE CUNDINAMARCA</v>
          </cell>
          <cell r="D27">
            <v>448534005</v>
          </cell>
        </row>
        <row r="28">
          <cell r="B28">
            <v>8907006407</v>
          </cell>
          <cell r="C28" t="str">
            <v>UNIVERSIDAD DEL TOLIMA</v>
          </cell>
          <cell r="D28">
            <v>1838271757</v>
          </cell>
        </row>
        <row r="29">
          <cell r="B29">
            <v>8908010630</v>
          </cell>
          <cell r="C29" t="str">
            <v>UNIVERSIDAD DE CALDAS</v>
          </cell>
          <cell r="D29">
            <v>3327173770</v>
          </cell>
        </row>
        <row r="30">
          <cell r="B30">
            <v>8908026784</v>
          </cell>
          <cell r="C30" t="str">
            <v>COLEGIO INTEGRADO NACIONAL ORI</v>
          </cell>
          <cell r="D30">
            <v>123198007</v>
          </cell>
        </row>
        <row r="31">
          <cell r="B31">
            <v>8909800408</v>
          </cell>
          <cell r="C31" t="str">
            <v>UNIVERSIDAD DE ANTIOQUIA</v>
          </cell>
          <cell r="D31">
            <v>12770963729</v>
          </cell>
        </row>
        <row r="32">
          <cell r="B32">
            <v>8909801341</v>
          </cell>
          <cell r="C32" t="str">
            <v>COLEGIO MAYOR DE ANTIOQUIA</v>
          </cell>
          <cell r="D32">
            <v>200550431</v>
          </cell>
        </row>
        <row r="33">
          <cell r="B33">
            <v>8909801501</v>
          </cell>
          <cell r="C33" t="str">
            <v>BIBLIOTECA PUBLICA PILOTO DE M</v>
          </cell>
          <cell r="D33">
            <v>123358273</v>
          </cell>
        </row>
        <row r="34">
          <cell r="B34">
            <v>8909801531</v>
          </cell>
          <cell r="C34" t="str">
            <v>INSTITUTO TECNOLOGICO PASCUAL</v>
          </cell>
          <cell r="D34">
            <v>475149813</v>
          </cell>
        </row>
        <row r="35">
          <cell r="B35">
            <v>8910800313</v>
          </cell>
          <cell r="C35" t="str">
            <v>UNIVERSIDAD DE CÓRDOBA</v>
          </cell>
          <cell r="D35">
            <v>3272840698</v>
          </cell>
        </row>
        <row r="36">
          <cell r="B36">
            <v>8911800842</v>
          </cell>
          <cell r="C36" t="str">
            <v>UNIVERSIDAD SURCOLOMBIANA DE N</v>
          </cell>
          <cell r="D36">
            <v>2218659616</v>
          </cell>
        </row>
        <row r="37">
          <cell r="B37">
            <v>8911903461</v>
          </cell>
          <cell r="C37" t="str">
            <v>UNIVERSIDAD DE LA AMAZONIA</v>
          </cell>
          <cell r="D37">
            <v>1002044575</v>
          </cell>
        </row>
        <row r="38">
          <cell r="B38">
            <v>8914800359</v>
          </cell>
          <cell r="C38" t="str">
            <v>UNIVERSIDAD TECNOLÓGICA DE PER</v>
          </cell>
          <cell r="D38">
            <v>3283897742</v>
          </cell>
        </row>
        <row r="39">
          <cell r="B39">
            <v>8915003192</v>
          </cell>
          <cell r="C39" t="str">
            <v>UNIVERSIDAD DEL CAUCA</v>
          </cell>
          <cell r="D39">
            <v>4322364095</v>
          </cell>
        </row>
        <row r="40">
          <cell r="B40">
            <v>8915007591</v>
          </cell>
          <cell r="C40" t="str">
            <v>COLEGIO MAYOR DEL CAUCA</v>
          </cell>
          <cell r="D40">
            <v>224419509</v>
          </cell>
        </row>
        <row r="41">
          <cell r="B41">
            <v>8916800894</v>
          </cell>
          <cell r="C41" t="str">
            <v>UNIVERSIDAD TECNOLÓGICA DEL CH</v>
          </cell>
          <cell r="D41">
            <v>1778036699</v>
          </cell>
        </row>
        <row r="42">
          <cell r="B42">
            <v>8917019320</v>
          </cell>
          <cell r="C42" t="str">
            <v>INSTITUTO NACIONAL DE FORMACIO</v>
          </cell>
          <cell r="D42">
            <v>153077237</v>
          </cell>
        </row>
        <row r="43">
          <cell r="B43">
            <v>8917801118</v>
          </cell>
          <cell r="C43" t="str">
            <v>UNIVERSIDAD TECNOLOGICA DEL MA</v>
          </cell>
          <cell r="D43">
            <v>1942367927</v>
          </cell>
        </row>
        <row r="44">
          <cell r="B44">
            <v>8918002604</v>
          </cell>
          <cell r="C44" t="str">
            <v>COLEGIO DE BOYACA MUNICIPIO DE</v>
          </cell>
          <cell r="D44">
            <v>377940113</v>
          </cell>
        </row>
        <row r="45">
          <cell r="B45">
            <v>8918003301</v>
          </cell>
          <cell r="C45" t="str">
            <v>UNIVERSIDAD PEDAGÓGICA Y TECNO</v>
          </cell>
          <cell r="D45">
            <v>5115527878</v>
          </cell>
        </row>
        <row r="46">
          <cell r="B46">
            <v>8919008530</v>
          </cell>
          <cell r="C46" t="str">
            <v>UNIVERSIDAD CENTRAL DEL VALLE </v>
          </cell>
          <cell r="D46">
            <v>108252246</v>
          </cell>
        </row>
        <row r="47">
          <cell r="B47">
            <v>8920007573</v>
          </cell>
          <cell r="C47" t="str">
            <v>UNIVERSIDAD DE LOS LLANOS</v>
          </cell>
          <cell r="D47">
            <v>1257399413</v>
          </cell>
        </row>
        <row r="48">
          <cell r="B48">
            <v>8921150294</v>
          </cell>
          <cell r="C48" t="str">
            <v>UNIVERSIDAD DE LA GUAJIRA</v>
          </cell>
          <cell r="D48">
            <v>752084926</v>
          </cell>
        </row>
        <row r="49">
          <cell r="B49">
            <v>8922003239</v>
          </cell>
          <cell r="C49" t="str">
            <v>UNIVERSIDAD DE SUCRE</v>
          </cell>
          <cell r="D49">
            <v>732430179</v>
          </cell>
        </row>
        <row r="50">
          <cell r="B50">
            <v>8923002856</v>
          </cell>
          <cell r="C50" t="str">
            <v>UNIVERSIDAD POPULAR DEL CESAR</v>
          </cell>
          <cell r="D50">
            <v>1149830908</v>
          </cell>
        </row>
        <row r="51">
          <cell r="B51">
            <v>8999990633</v>
          </cell>
          <cell r="C51" t="str">
            <v>UNIVERSIDAD NACIONAL DE COLOMB</v>
          </cell>
          <cell r="D51">
            <v>27178506263</v>
          </cell>
        </row>
        <row r="52">
          <cell r="B52">
            <v>8999991244</v>
          </cell>
          <cell r="C52" t="str">
            <v>UNIVERSIDAD PEDAGAOGICA NACION</v>
          </cell>
          <cell r="D52">
            <v>2742621660</v>
          </cell>
        </row>
        <row r="53">
          <cell r="B53">
            <v>8999992307</v>
          </cell>
          <cell r="C53" t="str">
            <v>UNIVERSIDAD DISTRITAL FRANCISC</v>
          </cell>
          <cell r="D53">
            <v>801608292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>
            <v>8001189541</v>
          </cell>
          <cell r="C3" t="str">
            <v>UNIVERSIDAD DE NARIÑO</v>
          </cell>
          <cell r="D3">
            <v>5310375177</v>
          </cell>
        </row>
        <row r="4">
          <cell r="B4">
            <v>8001240234</v>
          </cell>
          <cell r="C4" t="str">
            <v>INSTITUTO TECNOLOGICO AGRICOLA</v>
          </cell>
          <cell r="D4">
            <v>165031102</v>
          </cell>
        </row>
        <row r="5">
          <cell r="B5">
            <v>8001448299</v>
          </cell>
          <cell r="C5" t="str">
            <v>UNIVERSIDAD COLEGIO MAYOR DE C</v>
          </cell>
          <cell r="D5">
            <v>1597481143</v>
          </cell>
        </row>
        <row r="6">
          <cell r="B6">
            <v>8001631300</v>
          </cell>
          <cell r="C6" t="str">
            <v>UNIVERSIDAD FRANCISCO DE PAULA</v>
          </cell>
          <cell r="D6">
            <v>827752196</v>
          </cell>
        </row>
        <row r="7">
          <cell r="B7">
            <v>8002253408</v>
          </cell>
          <cell r="C7" t="str">
            <v>UNIVERSIDAD MILITAR  NUEVA GRA</v>
          </cell>
          <cell r="D7">
            <v>772104452</v>
          </cell>
        </row>
        <row r="8">
          <cell r="B8">
            <v>8002479401</v>
          </cell>
          <cell r="C8" t="str">
            <v>INSTITUTO TECNOLOGICO DEL PUTU</v>
          </cell>
          <cell r="D8">
            <v>118071438</v>
          </cell>
        </row>
        <row r="9">
          <cell r="B9">
            <v>8020110655</v>
          </cell>
          <cell r="C9" t="str">
            <v>INSTITUTO TECNOLOGICO DE SOLED</v>
          </cell>
          <cell r="D9">
            <v>161370789</v>
          </cell>
        </row>
        <row r="10">
          <cell r="B10">
            <v>8350003004</v>
          </cell>
          <cell r="C10" t="str">
            <v>UNIVERSIDAD DEL PACIFICO</v>
          </cell>
          <cell r="D10">
            <v>888186567</v>
          </cell>
        </row>
        <row r="11">
          <cell r="B11">
            <v>8605127804</v>
          </cell>
          <cell r="C11" t="str">
            <v>UNIVERSIDAD NACIONAL ABIERTA Y</v>
          </cell>
          <cell r="D11">
            <v>2853641996</v>
          </cell>
        </row>
        <row r="12">
          <cell r="B12">
            <v>8900004328</v>
          </cell>
          <cell r="C12" t="str">
            <v>UNIVERSIDAD DEL QUINDIO</v>
          </cell>
          <cell r="D12">
            <v>4414808202</v>
          </cell>
        </row>
        <row r="13">
          <cell r="B13">
            <v>8901022573</v>
          </cell>
          <cell r="C13" t="str">
            <v>UNIVERSIDAD DEL ATLANTICO</v>
          </cell>
          <cell r="D13">
            <v>10168187785</v>
          </cell>
        </row>
        <row r="14">
          <cell r="B14">
            <v>8902012134</v>
          </cell>
          <cell r="C14" t="str">
            <v>UNIVERSIDAD INDUSTRIAL DE SANT</v>
          </cell>
          <cell r="D14">
            <v>10227321335</v>
          </cell>
        </row>
        <row r="15">
          <cell r="B15">
            <v>8903990106</v>
          </cell>
          <cell r="C15" t="str">
            <v>UNIVERSIDAD DEL VALLE</v>
          </cell>
          <cell r="D15">
            <v>19113562989</v>
          </cell>
        </row>
        <row r="16">
          <cell r="B16">
            <v>8904800545</v>
          </cell>
          <cell r="C16" t="str">
            <v>COLEGIO MAYOR DE BOLIVAR</v>
          </cell>
          <cell r="D16">
            <v>199619824</v>
          </cell>
        </row>
        <row r="17">
          <cell r="B17">
            <v>8904801235</v>
          </cell>
          <cell r="C17" t="str">
            <v>UNIVERSIDAD DE CARTAGENA</v>
          </cell>
          <cell r="D17">
            <v>7106059489</v>
          </cell>
        </row>
        <row r="18">
          <cell r="B18">
            <v>8905006226</v>
          </cell>
          <cell r="C18" t="str">
            <v>UNIVERSIDAD FRANCISCO DE PAULA</v>
          </cell>
          <cell r="D18">
            <v>2732329176</v>
          </cell>
        </row>
        <row r="19">
          <cell r="B19">
            <v>8905015104</v>
          </cell>
          <cell r="C19" t="str">
            <v>UNIVERSIDAD DE PAMPLONA</v>
          </cell>
          <cell r="D19">
            <v>2727534581</v>
          </cell>
        </row>
        <row r="20">
          <cell r="B20">
            <v>8906800622</v>
          </cell>
          <cell r="C20" t="str">
            <v>UNIVERSIDAD DE CUNDINAMARCA</v>
          </cell>
          <cell r="D20">
            <v>887068008</v>
          </cell>
        </row>
        <row r="21">
          <cell r="B21">
            <v>8907006407</v>
          </cell>
          <cell r="C21" t="str">
            <v>UNIVERSIDAD DEL TOLIMA</v>
          </cell>
          <cell r="D21">
            <v>3666543513</v>
          </cell>
        </row>
        <row r="22">
          <cell r="B22">
            <v>8907009060</v>
          </cell>
          <cell r="C22" t="str">
            <v>CONSERVATORIO DE MUSICA DEL TO</v>
          </cell>
          <cell r="D22">
            <v>48600000</v>
          </cell>
        </row>
        <row r="23">
          <cell r="B23">
            <v>8908010630</v>
          </cell>
          <cell r="C23" t="str">
            <v>UNIVERSIDAD DE CALDAS</v>
          </cell>
          <cell r="D23">
            <v>6644347540</v>
          </cell>
        </row>
        <row r="24">
          <cell r="B24">
            <v>8908026784</v>
          </cell>
          <cell r="C24" t="str">
            <v>COLEGIO INTEGRADO NACIONAL ORI</v>
          </cell>
          <cell r="D24">
            <v>123198007</v>
          </cell>
        </row>
        <row r="25">
          <cell r="B25">
            <v>8909800408</v>
          </cell>
          <cell r="C25" t="str">
            <v>UNIVERSIDAD DE ANTIOQUIA</v>
          </cell>
          <cell r="D25">
            <v>25541927460</v>
          </cell>
        </row>
        <row r="26">
          <cell r="B26">
            <v>8909801341</v>
          </cell>
          <cell r="C26" t="str">
            <v>COLEGIO MAYOR DE ANTIOQUIA</v>
          </cell>
          <cell r="D26">
            <v>200550431</v>
          </cell>
        </row>
        <row r="27">
          <cell r="B27">
            <v>8909801501</v>
          </cell>
          <cell r="C27" t="str">
            <v>BIBLIOTECA PUBLICA PILOTO DE M</v>
          </cell>
          <cell r="D27">
            <v>123358273</v>
          </cell>
        </row>
        <row r="28">
          <cell r="B28">
            <v>8909801531</v>
          </cell>
          <cell r="C28" t="str">
            <v>INSTITUTO TECNOLOGICO PASCUAL</v>
          </cell>
          <cell r="D28">
            <v>475149813</v>
          </cell>
        </row>
        <row r="29">
          <cell r="B29">
            <v>8910800313</v>
          </cell>
          <cell r="C29" t="str">
            <v>UNIVERSIDAD DE CÓRDOBA</v>
          </cell>
          <cell r="D29">
            <v>6545681395</v>
          </cell>
        </row>
        <row r="30">
          <cell r="B30">
            <v>8911800842</v>
          </cell>
          <cell r="C30" t="str">
            <v>UNIVERSIDAD SURCOLOMBIANA DE N</v>
          </cell>
          <cell r="D30">
            <v>4437319231</v>
          </cell>
        </row>
        <row r="31">
          <cell r="B31">
            <v>8911903461</v>
          </cell>
          <cell r="C31" t="str">
            <v>UNIVERSIDAD DE LA AMAZONIA</v>
          </cell>
          <cell r="D31">
            <v>1999089149</v>
          </cell>
        </row>
        <row r="32">
          <cell r="B32">
            <v>8914800359</v>
          </cell>
          <cell r="C32" t="str">
            <v>UNIVERSIDAD TECNOLÓGICA DE PER</v>
          </cell>
          <cell r="D32">
            <v>6566795483</v>
          </cell>
        </row>
        <row r="33">
          <cell r="B33">
            <v>8915003192</v>
          </cell>
          <cell r="C33" t="str">
            <v>UNIVERSIDAD DEL CAUCA</v>
          </cell>
          <cell r="D33">
            <v>8644728189</v>
          </cell>
        </row>
        <row r="34">
          <cell r="B34">
            <v>8915007591</v>
          </cell>
          <cell r="C34" t="str">
            <v>COLEGIO MAYOR DEL CAUCA</v>
          </cell>
          <cell r="D34">
            <v>224419509</v>
          </cell>
        </row>
        <row r="35">
          <cell r="B35">
            <v>8916800894</v>
          </cell>
          <cell r="C35" t="str">
            <v>UNIVERSIDAD TECNOLÓGICA DEL CH</v>
          </cell>
          <cell r="D35">
            <v>3551073398</v>
          </cell>
        </row>
        <row r="36">
          <cell r="B36">
            <v>8917019320</v>
          </cell>
          <cell r="C36" t="str">
            <v>INSTITUTO NACIONAL DE FORMACIO</v>
          </cell>
          <cell r="D36">
            <v>153077237</v>
          </cell>
        </row>
        <row r="37">
          <cell r="B37">
            <v>8917801118</v>
          </cell>
          <cell r="C37" t="str">
            <v>UNIVERSIDAD TECNOLOGICA DEL MA</v>
          </cell>
          <cell r="D37">
            <v>3879735854</v>
          </cell>
        </row>
        <row r="38">
          <cell r="B38">
            <v>8918002604</v>
          </cell>
          <cell r="C38" t="str">
            <v>COLEGIO DE BOYACA MUNICIPIO DE</v>
          </cell>
          <cell r="D38">
            <v>377940113</v>
          </cell>
        </row>
        <row r="39">
          <cell r="B39">
            <v>8918003301</v>
          </cell>
          <cell r="C39" t="str">
            <v>UNIVERSIDAD PEDAGÓGICA Y TECNO</v>
          </cell>
          <cell r="D39">
            <v>10231055757</v>
          </cell>
        </row>
        <row r="40">
          <cell r="B40">
            <v>8919008530</v>
          </cell>
          <cell r="C40" t="str">
            <v>UNIVERSIDAD CENTRAL DEL VALLE </v>
          </cell>
          <cell r="D40">
            <v>211504493</v>
          </cell>
        </row>
        <row r="41">
          <cell r="B41">
            <v>8920007573</v>
          </cell>
          <cell r="C41" t="str">
            <v>UNIVERSIDAD DE LOS LLANOS</v>
          </cell>
          <cell r="D41">
            <v>2509798824</v>
          </cell>
        </row>
        <row r="42">
          <cell r="B42">
            <v>8921150294</v>
          </cell>
          <cell r="C42" t="str">
            <v>UNIVERSIDAD DE LA GUAJIRA</v>
          </cell>
          <cell r="D42">
            <v>1504169854</v>
          </cell>
        </row>
        <row r="43">
          <cell r="B43">
            <v>8922003239</v>
          </cell>
          <cell r="C43" t="str">
            <v>UNIVERSIDAD DE SUCRE</v>
          </cell>
          <cell r="D43">
            <v>1454860359</v>
          </cell>
        </row>
        <row r="44">
          <cell r="B44">
            <v>8923002856</v>
          </cell>
          <cell r="C44" t="str">
            <v>UNIVERSIDAD POPULAR DEL CESAR</v>
          </cell>
          <cell r="D44">
            <v>2294661817</v>
          </cell>
        </row>
        <row r="45">
          <cell r="B45">
            <v>8999990633</v>
          </cell>
          <cell r="C45" t="str">
            <v>UNIVERSIDAD NACIONAL DE COLOMB</v>
          </cell>
          <cell r="D45">
            <v>54357012527</v>
          </cell>
        </row>
        <row r="46">
          <cell r="B46">
            <v>8999991244</v>
          </cell>
          <cell r="C46" t="str">
            <v>UNIVERSIDAD PEDAGAOGICA NACION</v>
          </cell>
          <cell r="D46">
            <v>5480243320</v>
          </cell>
        </row>
        <row r="47">
          <cell r="B47">
            <v>8999992307</v>
          </cell>
          <cell r="C47" t="str">
            <v>UNIVERSIDAD DISTRITAL FRANCISC</v>
          </cell>
          <cell r="D47">
            <v>1593216585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tabSelected="1" zoomScalePageLayoutView="0" workbookViewId="0" topLeftCell="A1">
      <selection activeCell="A44" sqref="A44"/>
    </sheetView>
  </sheetViews>
  <sheetFormatPr defaultColWidth="11.421875" defaultRowHeight="15"/>
  <cols>
    <col min="1" max="1" width="15.7109375" style="2" customWidth="1"/>
    <col min="2" max="2" width="15.00390625" style="2" customWidth="1"/>
    <col min="3" max="3" width="41.7109375" style="2" customWidth="1"/>
    <col min="4" max="4" width="41.8515625" style="2" customWidth="1"/>
    <col min="5" max="5" width="24.7109375" style="2" hidden="1" customWidth="1"/>
    <col min="6" max="6" width="26.421875" style="2" hidden="1" customWidth="1"/>
    <col min="7" max="7" width="24.8515625" style="2" hidden="1" customWidth="1"/>
    <col min="8" max="8" width="26.00390625" style="2" hidden="1" customWidth="1"/>
    <col min="9" max="10" width="24.7109375" style="2" hidden="1" customWidth="1"/>
    <col min="11" max="11" width="26.421875" style="2" hidden="1" customWidth="1"/>
    <col min="12" max="13" width="24.8515625" style="2" customWidth="1"/>
    <col min="14" max="14" width="26.00390625" style="2" customWidth="1"/>
    <col min="15" max="16384" width="11.421875" style="2" customWidth="1"/>
  </cols>
  <sheetData>
    <row r="2" spans="1:14" ht="18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5:14" ht="17.25" customHeight="1">
      <c r="E3" s="15" t="s">
        <v>1</v>
      </c>
      <c r="F3" s="15"/>
      <c r="G3" s="16" t="s">
        <v>2</v>
      </c>
      <c r="H3" s="16"/>
      <c r="I3" s="15" t="s">
        <v>3</v>
      </c>
      <c r="J3" s="15"/>
      <c r="K3" s="15"/>
      <c r="L3" s="16" t="s">
        <v>4</v>
      </c>
      <c r="M3" s="16"/>
      <c r="N3" s="16"/>
    </row>
    <row r="4" spans="1:14" s="5" customFormat="1" ht="47.25" customHeight="1">
      <c r="A4" s="3" t="s">
        <v>5</v>
      </c>
      <c r="B4" s="3" t="s">
        <v>6</v>
      </c>
      <c r="C4" s="3" t="s">
        <v>7</v>
      </c>
      <c r="D4" s="3" t="s">
        <v>8</v>
      </c>
      <c r="E4" s="4" t="s">
        <v>9</v>
      </c>
      <c r="F4" s="4" t="s">
        <v>10</v>
      </c>
      <c r="G4" s="3" t="s">
        <v>9</v>
      </c>
      <c r="H4" s="3" t="s">
        <v>11</v>
      </c>
      <c r="I4" s="4" t="s">
        <v>9</v>
      </c>
      <c r="J4" s="4" t="s">
        <v>12</v>
      </c>
      <c r="K4" s="4" t="s">
        <v>10</v>
      </c>
      <c r="L4" s="3" t="s">
        <v>9</v>
      </c>
      <c r="M4" s="3" t="s">
        <v>12</v>
      </c>
      <c r="N4" s="3" t="s">
        <v>11</v>
      </c>
    </row>
    <row r="5" spans="1:14" ht="12.75">
      <c r="A5" s="6">
        <v>8001189541</v>
      </c>
      <c r="B5" s="6">
        <v>124552000</v>
      </c>
      <c r="C5" s="7" t="s">
        <v>13</v>
      </c>
      <c r="D5" s="7" t="s">
        <v>14</v>
      </c>
      <c r="E5" s="8">
        <v>0</v>
      </c>
      <c r="F5" s="8">
        <f>VLOOKUP(A5,'[1]Hoja1'!$B$10:$D$53,3,0)</f>
        <v>2655187588</v>
      </c>
      <c r="G5" s="9">
        <f>E5</f>
        <v>0</v>
      </c>
      <c r="H5" s="9">
        <f>F5</f>
        <v>2655187588</v>
      </c>
      <c r="I5" s="8">
        <v>0</v>
      </c>
      <c r="J5" s="8">
        <v>0</v>
      </c>
      <c r="K5" s="8">
        <f>VLOOKUP(A5,'[2]Hoja1'!$B$3:$D$47,3,0)</f>
        <v>5310375177</v>
      </c>
      <c r="L5" s="9">
        <f>G5+I5</f>
        <v>0</v>
      </c>
      <c r="M5" s="9">
        <f>J5</f>
        <v>0</v>
      </c>
      <c r="N5" s="9">
        <f>H5+K5</f>
        <v>7965562765</v>
      </c>
    </row>
    <row r="6" spans="1:14" ht="12.75">
      <c r="A6" s="6">
        <v>8001240234</v>
      </c>
      <c r="B6" s="6">
        <v>824276000</v>
      </c>
      <c r="C6" s="7" t="s">
        <v>15</v>
      </c>
      <c r="D6" s="7" t="s">
        <v>16</v>
      </c>
      <c r="E6" s="8">
        <v>0</v>
      </c>
      <c r="F6" s="8">
        <f>VLOOKUP(A6,'[1]Hoja1'!$B$10:$D$53,3,0)</f>
        <v>165031102</v>
      </c>
      <c r="G6" s="9">
        <f aca="true" t="shared" si="0" ref="G6:H51">E6</f>
        <v>0</v>
      </c>
      <c r="H6" s="9">
        <f t="shared" si="0"/>
        <v>165031102</v>
      </c>
      <c r="I6" s="8">
        <v>0</v>
      </c>
      <c r="J6" s="8">
        <v>0</v>
      </c>
      <c r="K6" s="8">
        <f>VLOOKUP(A6,'[2]Hoja1'!$B$3:$D$47,3,0)</f>
        <v>165031102</v>
      </c>
      <c r="L6" s="9">
        <f aca="true" t="shared" si="1" ref="L6:L52">G6+I6</f>
        <v>0</v>
      </c>
      <c r="M6" s="9">
        <f aca="true" t="shared" si="2" ref="M6:M52">J6</f>
        <v>0</v>
      </c>
      <c r="N6" s="9">
        <f aca="true" t="shared" si="3" ref="N6:N52">H6+K6</f>
        <v>330062204</v>
      </c>
    </row>
    <row r="7" spans="1:14" ht="12.75">
      <c r="A7" s="6">
        <v>8001448299</v>
      </c>
      <c r="B7" s="6">
        <v>821400000</v>
      </c>
      <c r="C7" s="7" t="s">
        <v>17</v>
      </c>
      <c r="D7" s="7" t="s">
        <v>18</v>
      </c>
      <c r="E7" s="8">
        <v>0</v>
      </c>
      <c r="F7" s="8">
        <f>VLOOKUP(A7,'[1]Hoja1'!$B$10:$D$53,3,0)</f>
        <v>803740572</v>
      </c>
      <c r="G7" s="9">
        <f t="shared" si="0"/>
        <v>0</v>
      </c>
      <c r="H7" s="9">
        <f t="shared" si="0"/>
        <v>803740572</v>
      </c>
      <c r="I7" s="8">
        <v>0</v>
      </c>
      <c r="J7" s="8">
        <v>0</v>
      </c>
      <c r="K7" s="8">
        <f>VLOOKUP(A7,'[2]Hoja1'!$B$3:$D$47,3,0)</f>
        <v>1597481143</v>
      </c>
      <c r="L7" s="9">
        <f t="shared" si="1"/>
        <v>0</v>
      </c>
      <c r="M7" s="9">
        <f t="shared" si="2"/>
        <v>0</v>
      </c>
      <c r="N7" s="9">
        <f t="shared" si="3"/>
        <v>2401221715</v>
      </c>
    </row>
    <row r="8" spans="1:14" ht="12.75">
      <c r="A8" s="6">
        <v>8001631300</v>
      </c>
      <c r="B8" s="6">
        <v>129254000</v>
      </c>
      <c r="C8" s="7" t="s">
        <v>19</v>
      </c>
      <c r="D8" s="7" t="s">
        <v>20</v>
      </c>
      <c r="E8" s="8">
        <v>0</v>
      </c>
      <c r="F8" s="8">
        <f>VLOOKUP(A8,'[1]Hoja1'!$B$10:$D$53,3,0)</f>
        <v>416376099</v>
      </c>
      <c r="G8" s="9">
        <f t="shared" si="0"/>
        <v>0</v>
      </c>
      <c r="H8" s="9">
        <f t="shared" si="0"/>
        <v>416376099</v>
      </c>
      <c r="I8" s="8">
        <v>0</v>
      </c>
      <c r="J8" s="8">
        <v>0</v>
      </c>
      <c r="K8" s="8">
        <f>VLOOKUP(A8,'[2]Hoja1'!$B$3:$D$47,3,0)</f>
        <v>827752196</v>
      </c>
      <c r="L8" s="9">
        <f t="shared" si="1"/>
        <v>0</v>
      </c>
      <c r="M8" s="9">
        <f t="shared" si="2"/>
        <v>0</v>
      </c>
      <c r="N8" s="9">
        <f t="shared" si="3"/>
        <v>1244128295</v>
      </c>
    </row>
    <row r="9" spans="1:14" ht="15">
      <c r="A9" s="6">
        <v>8002253408</v>
      </c>
      <c r="B9" s="6">
        <v>821700000</v>
      </c>
      <c r="C9" s="7" t="s">
        <v>21</v>
      </c>
      <c r="D9" s="10" t="s">
        <v>22</v>
      </c>
      <c r="E9" s="8">
        <v>0</v>
      </c>
      <c r="F9" s="8">
        <f>VLOOKUP(A9,'[1]Hoja1'!$B$10:$D$53,3,0)</f>
        <v>388552226</v>
      </c>
      <c r="G9" s="9">
        <f t="shared" si="0"/>
        <v>0</v>
      </c>
      <c r="H9" s="9">
        <f t="shared" si="0"/>
        <v>388552226</v>
      </c>
      <c r="I9" s="8">
        <v>0</v>
      </c>
      <c r="J9" s="8">
        <v>0</v>
      </c>
      <c r="K9" s="8">
        <f>VLOOKUP(A9,'[2]Hoja1'!$B$3:$D$47,3,0)</f>
        <v>772104452</v>
      </c>
      <c r="L9" s="9">
        <f t="shared" si="1"/>
        <v>0</v>
      </c>
      <c r="M9" s="9">
        <f t="shared" si="2"/>
        <v>0</v>
      </c>
      <c r="N9" s="9">
        <f t="shared" si="3"/>
        <v>1160656678</v>
      </c>
    </row>
    <row r="10" spans="1:14" ht="12.75">
      <c r="A10" s="6">
        <v>8002479401</v>
      </c>
      <c r="B10" s="6">
        <v>824086000</v>
      </c>
      <c r="C10" s="7" t="s">
        <v>23</v>
      </c>
      <c r="D10" s="7" t="s">
        <v>24</v>
      </c>
      <c r="E10" s="8">
        <v>0</v>
      </c>
      <c r="F10" s="8">
        <f>VLOOKUP(A10,'[1]Hoja1'!$B$10:$D$53,3,0)</f>
        <v>118071438</v>
      </c>
      <c r="G10" s="9">
        <f t="shared" si="0"/>
        <v>0</v>
      </c>
      <c r="H10" s="9">
        <f t="shared" si="0"/>
        <v>118071438</v>
      </c>
      <c r="I10" s="8">
        <v>0</v>
      </c>
      <c r="J10" s="8">
        <v>0</v>
      </c>
      <c r="K10" s="8">
        <f>VLOOKUP(A10,'[2]Hoja1'!$B$3:$D$47,3,0)</f>
        <v>118071438</v>
      </c>
      <c r="L10" s="9">
        <f t="shared" si="1"/>
        <v>0</v>
      </c>
      <c r="M10" s="9">
        <f t="shared" si="2"/>
        <v>0</v>
      </c>
      <c r="N10" s="9">
        <f t="shared" si="3"/>
        <v>236142876</v>
      </c>
    </row>
    <row r="11" spans="1:14" ht="12.75">
      <c r="A11" s="6">
        <v>8350003004</v>
      </c>
      <c r="B11" s="6">
        <v>826076000</v>
      </c>
      <c r="C11" s="7" t="s">
        <v>25</v>
      </c>
      <c r="D11" s="7" t="s">
        <v>26</v>
      </c>
      <c r="E11" s="8">
        <v>0</v>
      </c>
      <c r="F11" s="8">
        <f>VLOOKUP(A11,'[1]Hoja1'!$B$10:$D$53,3,0)</f>
        <v>444093283</v>
      </c>
      <c r="G11" s="9">
        <f t="shared" si="0"/>
        <v>0</v>
      </c>
      <c r="H11" s="9">
        <f t="shared" si="0"/>
        <v>444093283</v>
      </c>
      <c r="I11" s="8">
        <v>0</v>
      </c>
      <c r="J11" s="8">
        <v>0</v>
      </c>
      <c r="K11" s="8">
        <f>VLOOKUP(A11,'[2]Hoja1'!$B$3:$D$47,3,0)</f>
        <v>888186567</v>
      </c>
      <c r="L11" s="9">
        <f t="shared" si="1"/>
        <v>0</v>
      </c>
      <c r="M11" s="9">
        <f t="shared" si="2"/>
        <v>0</v>
      </c>
      <c r="N11" s="9">
        <f t="shared" si="3"/>
        <v>1332279850</v>
      </c>
    </row>
    <row r="12" spans="1:14" ht="12.75">
      <c r="A12" s="6">
        <v>8605127804</v>
      </c>
      <c r="B12" s="6">
        <v>822000000</v>
      </c>
      <c r="C12" s="7" t="s">
        <v>27</v>
      </c>
      <c r="D12" s="7" t="s">
        <v>28</v>
      </c>
      <c r="E12" s="8">
        <v>0</v>
      </c>
      <c r="F12" s="8">
        <f>VLOOKUP(A12,'[1]Hoja1'!$B$10:$D$53,3,0)</f>
        <v>1429320998</v>
      </c>
      <c r="G12" s="9">
        <f t="shared" si="0"/>
        <v>0</v>
      </c>
      <c r="H12" s="9">
        <f t="shared" si="0"/>
        <v>1429320998</v>
      </c>
      <c r="I12" s="8">
        <v>0</v>
      </c>
      <c r="J12" s="8">
        <v>0</v>
      </c>
      <c r="K12" s="8">
        <f>VLOOKUP(A12,'[2]Hoja1'!$B$3:$D$47,3,0)</f>
        <v>2853641996</v>
      </c>
      <c r="L12" s="9">
        <f t="shared" si="1"/>
        <v>0</v>
      </c>
      <c r="M12" s="9">
        <f t="shared" si="2"/>
        <v>0</v>
      </c>
      <c r="N12" s="9">
        <f t="shared" si="3"/>
        <v>4282962994</v>
      </c>
    </row>
    <row r="13" spans="1:14" ht="12.75">
      <c r="A13" s="6">
        <v>8605251485</v>
      </c>
      <c r="B13" s="6">
        <v>44600000</v>
      </c>
      <c r="C13" s="7" t="s">
        <v>29</v>
      </c>
      <c r="D13" s="7" t="s">
        <v>30</v>
      </c>
      <c r="E13" s="8">
        <f>VLOOKUP(A13,'[1]Hoja1'!$B$3:$D$7,3,0)</f>
        <v>131242464618</v>
      </c>
      <c r="F13" s="8">
        <v>0</v>
      </c>
      <c r="G13" s="9">
        <f t="shared" si="0"/>
        <v>131242464618</v>
      </c>
      <c r="H13" s="9">
        <f t="shared" si="0"/>
        <v>0</v>
      </c>
      <c r="I13" s="8">
        <v>130615260486</v>
      </c>
      <c r="J13" s="8">
        <v>0</v>
      </c>
      <c r="K13" s="8">
        <v>0</v>
      </c>
      <c r="L13" s="9">
        <f t="shared" si="1"/>
        <v>261857725104</v>
      </c>
      <c r="M13" s="9">
        <f t="shared" si="2"/>
        <v>0</v>
      </c>
      <c r="N13" s="9">
        <f t="shared" si="3"/>
        <v>0</v>
      </c>
    </row>
    <row r="14" spans="1:14" ht="12.75">
      <c r="A14" s="6">
        <v>8900004328</v>
      </c>
      <c r="B14" s="6">
        <v>126663000</v>
      </c>
      <c r="C14" s="7" t="s">
        <v>31</v>
      </c>
      <c r="D14" s="7" t="s">
        <v>32</v>
      </c>
      <c r="E14" s="8">
        <v>0</v>
      </c>
      <c r="F14" s="8">
        <f>VLOOKUP(A14,'[1]Hoja1'!$B$10:$D$53,3,0)</f>
        <v>2209404099</v>
      </c>
      <c r="G14" s="9">
        <f t="shared" si="0"/>
        <v>0</v>
      </c>
      <c r="H14" s="9">
        <f t="shared" si="0"/>
        <v>2209404099</v>
      </c>
      <c r="I14" s="8">
        <v>0</v>
      </c>
      <c r="J14" s="8">
        <v>0</v>
      </c>
      <c r="K14" s="8">
        <f>VLOOKUP(A14,'[2]Hoja1'!$B$3:$D$47,3,0)</f>
        <v>4414808202</v>
      </c>
      <c r="L14" s="9">
        <f t="shared" si="1"/>
        <v>0</v>
      </c>
      <c r="M14" s="9">
        <f t="shared" si="2"/>
        <v>0</v>
      </c>
      <c r="N14" s="9">
        <f t="shared" si="3"/>
        <v>6624212301</v>
      </c>
    </row>
    <row r="15" spans="1:14" ht="12.75">
      <c r="A15" s="6">
        <v>8901022573</v>
      </c>
      <c r="B15" s="6">
        <v>121708000</v>
      </c>
      <c r="C15" s="7" t="s">
        <v>33</v>
      </c>
      <c r="D15" s="7" t="s">
        <v>34</v>
      </c>
      <c r="E15" s="8">
        <v>0</v>
      </c>
      <c r="F15" s="8">
        <f>VLOOKUP(A15,'[1]Hoja1'!$B$10:$D$53,3,0)</f>
        <v>5084093893</v>
      </c>
      <c r="G15" s="9">
        <f t="shared" si="0"/>
        <v>0</v>
      </c>
      <c r="H15" s="9">
        <f t="shared" si="0"/>
        <v>5084093893</v>
      </c>
      <c r="I15" s="8">
        <v>0</v>
      </c>
      <c r="J15" s="8">
        <v>0</v>
      </c>
      <c r="K15" s="8">
        <f>VLOOKUP(A15,'[2]Hoja1'!$B$3:$D$47,3,0)</f>
        <v>10168187785</v>
      </c>
      <c r="L15" s="9">
        <f t="shared" si="1"/>
        <v>0</v>
      </c>
      <c r="M15" s="9">
        <f t="shared" si="2"/>
        <v>0</v>
      </c>
      <c r="N15" s="9">
        <f t="shared" si="3"/>
        <v>15252281678</v>
      </c>
    </row>
    <row r="16" spans="1:14" ht="12.75">
      <c r="A16" s="6">
        <v>8902012134</v>
      </c>
      <c r="B16" s="6">
        <v>128868000</v>
      </c>
      <c r="C16" s="7" t="s">
        <v>35</v>
      </c>
      <c r="D16" s="7" t="s">
        <v>36</v>
      </c>
      <c r="E16" s="8">
        <v>0</v>
      </c>
      <c r="F16" s="8">
        <f>VLOOKUP(A16,'[1]Hoja1'!$B$10:$D$53,3,0)</f>
        <v>5115765699</v>
      </c>
      <c r="G16" s="9">
        <f t="shared" si="0"/>
        <v>0</v>
      </c>
      <c r="H16" s="9">
        <f t="shared" si="0"/>
        <v>5115765699</v>
      </c>
      <c r="I16" s="8">
        <v>0</v>
      </c>
      <c r="J16" s="8">
        <v>0</v>
      </c>
      <c r="K16" s="8">
        <f>VLOOKUP(A16,'[2]Hoja1'!$B$3:$D$47,3,0)</f>
        <v>10227321335</v>
      </c>
      <c r="L16" s="9">
        <f t="shared" si="1"/>
        <v>0</v>
      </c>
      <c r="M16" s="9">
        <f t="shared" si="2"/>
        <v>0</v>
      </c>
      <c r="N16" s="9">
        <f t="shared" si="3"/>
        <v>15343087034</v>
      </c>
    </row>
    <row r="17" spans="1:14" ht="12.75">
      <c r="A17" s="6">
        <v>8903990106</v>
      </c>
      <c r="B17" s="6">
        <v>120676000</v>
      </c>
      <c r="C17" s="7" t="s">
        <v>37</v>
      </c>
      <c r="D17" s="7" t="s">
        <v>38</v>
      </c>
      <c r="E17" s="8">
        <v>0</v>
      </c>
      <c r="F17" s="8">
        <f>VLOOKUP(A17,'[1]Hoja1'!$B$10:$D$53,3,0)</f>
        <v>9556781495</v>
      </c>
      <c r="G17" s="9">
        <f t="shared" si="0"/>
        <v>0</v>
      </c>
      <c r="H17" s="9">
        <f t="shared" si="0"/>
        <v>9556781495</v>
      </c>
      <c r="I17" s="8">
        <v>0</v>
      </c>
      <c r="J17" s="8">
        <v>0</v>
      </c>
      <c r="K17" s="8">
        <f>VLOOKUP(A17,'[2]Hoja1'!$B$3:$D$47,3,0)</f>
        <v>19113562989</v>
      </c>
      <c r="L17" s="9">
        <f t="shared" si="1"/>
        <v>0</v>
      </c>
      <c r="M17" s="9">
        <f t="shared" si="2"/>
        <v>0</v>
      </c>
      <c r="N17" s="9">
        <f t="shared" si="3"/>
        <v>28670344484</v>
      </c>
    </row>
    <row r="18" spans="1:14" ht="12.75">
      <c r="A18" s="6">
        <v>8904801235</v>
      </c>
      <c r="B18" s="6">
        <v>122613000</v>
      </c>
      <c r="C18" s="7" t="s">
        <v>39</v>
      </c>
      <c r="D18" s="7" t="s">
        <v>40</v>
      </c>
      <c r="E18" s="8">
        <v>0</v>
      </c>
      <c r="F18" s="8">
        <f>VLOOKUP(A18,'[1]Hoja1'!$B$10:$D$53,3,0)</f>
        <v>3555529744</v>
      </c>
      <c r="G18" s="9">
        <f t="shared" si="0"/>
        <v>0</v>
      </c>
      <c r="H18" s="9">
        <f t="shared" si="0"/>
        <v>3555529744</v>
      </c>
      <c r="I18" s="8">
        <v>0</v>
      </c>
      <c r="J18" s="8">
        <v>0</v>
      </c>
      <c r="K18" s="8">
        <f>VLOOKUP(A18,'[2]Hoja1'!$B$3:$D$47,3,0)</f>
        <v>7106059489</v>
      </c>
      <c r="L18" s="9">
        <f t="shared" si="1"/>
        <v>0</v>
      </c>
      <c r="M18" s="9">
        <f t="shared" si="2"/>
        <v>0</v>
      </c>
      <c r="N18" s="9">
        <f t="shared" si="3"/>
        <v>10661589233</v>
      </c>
    </row>
    <row r="19" spans="1:14" ht="12.75">
      <c r="A19" s="6">
        <v>8905006226</v>
      </c>
      <c r="B19" s="6">
        <v>125354000</v>
      </c>
      <c r="C19" s="7" t="s">
        <v>19</v>
      </c>
      <c r="D19" s="7" t="s">
        <v>41</v>
      </c>
      <c r="E19" s="8">
        <v>0</v>
      </c>
      <c r="F19" s="8">
        <f>VLOOKUP(A19,'[1]Hoja1'!$B$10:$D$53,3,0)</f>
        <v>1366164588</v>
      </c>
      <c r="G19" s="9">
        <f t="shared" si="0"/>
        <v>0</v>
      </c>
      <c r="H19" s="9">
        <f t="shared" si="0"/>
        <v>1366164588</v>
      </c>
      <c r="I19" s="8">
        <v>0</v>
      </c>
      <c r="J19" s="8">
        <v>0</v>
      </c>
      <c r="K19" s="8">
        <f>VLOOKUP(A19,'[2]Hoja1'!$B$3:$D$47,3,0)</f>
        <v>2732329176</v>
      </c>
      <c r="L19" s="9">
        <f t="shared" si="1"/>
        <v>0</v>
      </c>
      <c r="M19" s="9">
        <f t="shared" si="2"/>
        <v>0</v>
      </c>
      <c r="N19" s="9">
        <f t="shared" si="3"/>
        <v>4098493764</v>
      </c>
    </row>
    <row r="20" spans="1:14" ht="12.75">
      <c r="A20" s="6">
        <v>8905015104</v>
      </c>
      <c r="B20" s="6">
        <v>125454000</v>
      </c>
      <c r="C20" s="7" t="s">
        <v>42</v>
      </c>
      <c r="D20" s="7" t="s">
        <v>43</v>
      </c>
      <c r="E20" s="8">
        <v>0</v>
      </c>
      <c r="F20" s="8">
        <f>VLOOKUP(A20,'[1]Hoja1'!$B$10:$D$53,3,0)</f>
        <v>1366267290</v>
      </c>
      <c r="G20" s="9">
        <f t="shared" si="0"/>
        <v>0</v>
      </c>
      <c r="H20" s="9">
        <f t="shared" si="0"/>
        <v>1366267290</v>
      </c>
      <c r="I20" s="8">
        <v>0</v>
      </c>
      <c r="J20" s="8">
        <v>0</v>
      </c>
      <c r="K20" s="8">
        <f>VLOOKUP(A20,'[2]Hoja1'!$B$3:$D$47,3,0)</f>
        <v>2727534581</v>
      </c>
      <c r="L20" s="9">
        <f t="shared" si="1"/>
        <v>0</v>
      </c>
      <c r="M20" s="9">
        <f t="shared" si="2"/>
        <v>0</v>
      </c>
      <c r="N20" s="9">
        <f t="shared" si="3"/>
        <v>4093801871</v>
      </c>
    </row>
    <row r="21" spans="1:14" ht="12.75">
      <c r="A21" s="6">
        <v>8906800622</v>
      </c>
      <c r="B21" s="6">
        <v>127625000</v>
      </c>
      <c r="C21" s="7" t="s">
        <v>44</v>
      </c>
      <c r="D21" s="7" t="s">
        <v>45</v>
      </c>
      <c r="E21" s="8">
        <v>0</v>
      </c>
      <c r="F21" s="8">
        <f>VLOOKUP(A21,'[1]Hoja1'!$B$10:$D$53,3,0)</f>
        <v>448534005</v>
      </c>
      <c r="G21" s="9">
        <f t="shared" si="0"/>
        <v>0</v>
      </c>
      <c r="H21" s="9">
        <f t="shared" si="0"/>
        <v>448534005</v>
      </c>
      <c r="I21" s="8">
        <v>0</v>
      </c>
      <c r="J21" s="8">
        <v>0</v>
      </c>
      <c r="K21" s="8">
        <f>VLOOKUP(A21,'[2]Hoja1'!$B$3:$D$47,3,0)</f>
        <v>887068008</v>
      </c>
      <c r="L21" s="9">
        <f t="shared" si="1"/>
        <v>0</v>
      </c>
      <c r="M21" s="9">
        <f t="shared" si="2"/>
        <v>0</v>
      </c>
      <c r="N21" s="9">
        <f t="shared" si="3"/>
        <v>1335602013</v>
      </c>
    </row>
    <row r="22" spans="1:14" ht="12.75">
      <c r="A22" s="6">
        <v>8907006407</v>
      </c>
      <c r="B22" s="6">
        <v>129373000</v>
      </c>
      <c r="C22" s="7" t="s">
        <v>46</v>
      </c>
      <c r="D22" s="7" t="s">
        <v>47</v>
      </c>
      <c r="E22" s="8">
        <v>0</v>
      </c>
      <c r="F22" s="8">
        <f>VLOOKUP(A22,'[1]Hoja1'!$B$10:$D$53,3,0)</f>
        <v>1838271757</v>
      </c>
      <c r="G22" s="9">
        <f t="shared" si="0"/>
        <v>0</v>
      </c>
      <c r="H22" s="9">
        <f t="shared" si="0"/>
        <v>1838271757</v>
      </c>
      <c r="I22" s="8">
        <v>0</v>
      </c>
      <c r="J22" s="8">
        <v>0</v>
      </c>
      <c r="K22" s="8">
        <f>VLOOKUP(A22,'[2]Hoja1'!$B$3:$D$47,3,0)</f>
        <v>3666543513</v>
      </c>
      <c r="L22" s="9">
        <f t="shared" si="1"/>
        <v>0</v>
      </c>
      <c r="M22" s="9">
        <f t="shared" si="2"/>
        <v>0</v>
      </c>
      <c r="N22" s="9">
        <f t="shared" si="3"/>
        <v>5504815270</v>
      </c>
    </row>
    <row r="23" spans="1:14" ht="12.75">
      <c r="A23" s="6">
        <v>8907009050</v>
      </c>
      <c r="B23" s="6">
        <v>128873000</v>
      </c>
      <c r="C23" s="7" t="s">
        <v>48</v>
      </c>
      <c r="D23" s="7" t="s">
        <v>49</v>
      </c>
      <c r="E23" s="8">
        <v>0</v>
      </c>
      <c r="F23" s="8">
        <v>0</v>
      </c>
      <c r="G23" s="9">
        <f t="shared" si="0"/>
        <v>0</v>
      </c>
      <c r="H23" s="9">
        <f t="shared" si="0"/>
        <v>0</v>
      </c>
      <c r="I23" s="8">
        <v>0</v>
      </c>
      <c r="J23" s="8">
        <v>0</v>
      </c>
      <c r="K23" s="8">
        <v>48600000</v>
      </c>
      <c r="L23" s="9">
        <f t="shared" si="1"/>
        <v>0</v>
      </c>
      <c r="M23" s="9">
        <f t="shared" si="2"/>
        <v>0</v>
      </c>
      <c r="N23" s="9">
        <f t="shared" si="3"/>
        <v>48600000</v>
      </c>
    </row>
    <row r="24" spans="1:14" ht="12.75">
      <c r="A24" s="6">
        <v>8908010630</v>
      </c>
      <c r="B24" s="6">
        <v>27017000</v>
      </c>
      <c r="C24" s="7" t="s">
        <v>50</v>
      </c>
      <c r="D24" s="7" t="s">
        <v>51</v>
      </c>
      <c r="E24" s="8">
        <f>VLOOKUP(A24,'[1]Hoja1'!$B$3:$D$7,3,0)</f>
        <v>903099047</v>
      </c>
      <c r="F24" s="8">
        <f>VLOOKUP(A24,'[1]Hoja1'!$B$10:$D$53,3,0)</f>
        <v>3327173770</v>
      </c>
      <c r="G24" s="9">
        <f t="shared" si="0"/>
        <v>903099047</v>
      </c>
      <c r="H24" s="9">
        <f t="shared" si="0"/>
        <v>3327173770</v>
      </c>
      <c r="I24" s="8">
        <v>981087851</v>
      </c>
      <c r="J24" s="8">
        <v>0</v>
      </c>
      <c r="K24" s="8">
        <f>VLOOKUP(A24,'[2]Hoja1'!$B$3:$D$47,3,0)</f>
        <v>6644347540</v>
      </c>
      <c r="L24" s="9">
        <f t="shared" si="1"/>
        <v>1884186898</v>
      </c>
      <c r="M24" s="9">
        <f t="shared" si="2"/>
        <v>0</v>
      </c>
      <c r="N24" s="9">
        <f t="shared" si="3"/>
        <v>9971521310</v>
      </c>
    </row>
    <row r="25" spans="1:14" ht="12.75">
      <c r="A25" s="6">
        <v>8908026784</v>
      </c>
      <c r="B25" s="6">
        <v>825717000</v>
      </c>
      <c r="C25" s="7" t="s">
        <v>52</v>
      </c>
      <c r="D25" s="7" t="s">
        <v>53</v>
      </c>
      <c r="E25" s="8">
        <v>0</v>
      </c>
      <c r="F25" s="8">
        <f>VLOOKUP(A25,'[1]Hoja1'!$B$10:$D$53,3,0)</f>
        <v>123198007</v>
      </c>
      <c r="G25" s="9">
        <f t="shared" si="0"/>
        <v>0</v>
      </c>
      <c r="H25" s="9">
        <f t="shared" si="0"/>
        <v>123198007</v>
      </c>
      <c r="I25" s="8">
        <v>0</v>
      </c>
      <c r="J25" s="8">
        <v>0</v>
      </c>
      <c r="K25" s="8">
        <f>VLOOKUP(A25,'[2]Hoja1'!$B$3:$D$47,3,0)</f>
        <v>123198007</v>
      </c>
      <c r="L25" s="9">
        <f t="shared" si="1"/>
        <v>0</v>
      </c>
      <c r="M25" s="9">
        <f t="shared" si="2"/>
        <v>0</v>
      </c>
      <c r="N25" s="9">
        <f t="shared" si="3"/>
        <v>246396014</v>
      </c>
    </row>
    <row r="26" spans="1:14" ht="12.75">
      <c r="A26" s="6">
        <v>8909800408</v>
      </c>
      <c r="B26" s="6">
        <v>120205000</v>
      </c>
      <c r="C26" s="7" t="s">
        <v>54</v>
      </c>
      <c r="D26" s="7" t="s">
        <v>55</v>
      </c>
      <c r="E26" s="8">
        <v>0</v>
      </c>
      <c r="F26" s="8">
        <f>VLOOKUP(A26,'[1]Hoja1'!$B$10:$D$53,3,0)</f>
        <v>12770963729</v>
      </c>
      <c r="G26" s="9">
        <f t="shared" si="0"/>
        <v>0</v>
      </c>
      <c r="H26" s="9">
        <f t="shared" si="0"/>
        <v>12770963729</v>
      </c>
      <c r="I26" s="8">
        <v>0</v>
      </c>
      <c r="J26" s="8">
        <v>0</v>
      </c>
      <c r="K26" s="8">
        <f>VLOOKUP(A26,'[2]Hoja1'!$B$3:$D$47,3,0)</f>
        <v>25541927460</v>
      </c>
      <c r="L26" s="9">
        <f t="shared" si="1"/>
        <v>0</v>
      </c>
      <c r="M26" s="9">
        <f t="shared" si="2"/>
        <v>0</v>
      </c>
      <c r="N26" s="9">
        <f t="shared" si="3"/>
        <v>38312891189</v>
      </c>
    </row>
    <row r="27" spans="1:14" ht="12.75">
      <c r="A27" s="6">
        <v>8909801341</v>
      </c>
      <c r="B27" s="6">
        <v>824505000</v>
      </c>
      <c r="C27" s="7" t="s">
        <v>56</v>
      </c>
      <c r="D27" s="7" t="s">
        <v>57</v>
      </c>
      <c r="E27" s="8">
        <v>0</v>
      </c>
      <c r="F27" s="8">
        <f>VLOOKUP(A27,'[1]Hoja1'!$B$10:$D$53,3,0)</f>
        <v>200550431</v>
      </c>
      <c r="G27" s="9">
        <f t="shared" si="0"/>
        <v>0</v>
      </c>
      <c r="H27" s="9">
        <f t="shared" si="0"/>
        <v>200550431</v>
      </c>
      <c r="I27" s="8">
        <v>0</v>
      </c>
      <c r="J27" s="8">
        <v>0</v>
      </c>
      <c r="K27" s="8">
        <f>VLOOKUP(A27,'[2]Hoja1'!$B$3:$D$47,3,0)</f>
        <v>200550431</v>
      </c>
      <c r="L27" s="9">
        <f t="shared" si="1"/>
        <v>0</v>
      </c>
      <c r="M27" s="9">
        <f t="shared" si="2"/>
        <v>0</v>
      </c>
      <c r="N27" s="9">
        <f t="shared" si="3"/>
        <v>401100862</v>
      </c>
    </row>
    <row r="28" spans="1:14" ht="12.75">
      <c r="A28" s="6">
        <v>8909801501</v>
      </c>
      <c r="B28" s="6">
        <v>824105000</v>
      </c>
      <c r="C28" s="7" t="s">
        <v>58</v>
      </c>
      <c r="D28" s="7" t="s">
        <v>59</v>
      </c>
      <c r="E28" s="8">
        <v>0</v>
      </c>
      <c r="F28" s="8">
        <f>VLOOKUP(A28,'[1]Hoja1'!$B$10:$D$53,3,0)</f>
        <v>123358273</v>
      </c>
      <c r="G28" s="9">
        <f t="shared" si="0"/>
        <v>0</v>
      </c>
      <c r="H28" s="9">
        <f t="shared" si="0"/>
        <v>123358273</v>
      </c>
      <c r="I28" s="8">
        <v>0</v>
      </c>
      <c r="J28" s="8">
        <v>0</v>
      </c>
      <c r="K28" s="8">
        <f>VLOOKUP(A28,'[2]Hoja1'!$B$3:$D$47,3,0)</f>
        <v>123358273</v>
      </c>
      <c r="L28" s="9">
        <f t="shared" si="1"/>
        <v>0</v>
      </c>
      <c r="M28" s="9">
        <f t="shared" si="2"/>
        <v>0</v>
      </c>
      <c r="N28" s="9">
        <f t="shared" si="3"/>
        <v>246716546</v>
      </c>
    </row>
    <row r="29" spans="1:14" ht="15">
      <c r="A29" s="6">
        <v>8910800313</v>
      </c>
      <c r="B29" s="6">
        <v>27123000</v>
      </c>
      <c r="C29" s="7" t="s">
        <v>60</v>
      </c>
      <c r="D29" s="10" t="s">
        <v>61</v>
      </c>
      <c r="E29" s="8">
        <f>VLOOKUP(A29,'[1]Hoja1'!$B$3:$D$7,3,0)</f>
        <v>1560673289</v>
      </c>
      <c r="F29" s="8">
        <f>VLOOKUP(A29,'[1]Hoja1'!$B$10:$D$53,3,0)</f>
        <v>3272840698</v>
      </c>
      <c r="G29" s="9">
        <f t="shared" si="0"/>
        <v>1560673289</v>
      </c>
      <c r="H29" s="9">
        <f t="shared" si="0"/>
        <v>3272840698</v>
      </c>
      <c r="I29" s="8">
        <v>1699399804</v>
      </c>
      <c r="J29" s="8">
        <v>0</v>
      </c>
      <c r="K29" s="8">
        <f>VLOOKUP(A29,'[2]Hoja1'!$B$3:$D$47,3,0)</f>
        <v>6545681395</v>
      </c>
      <c r="L29" s="9">
        <f t="shared" si="1"/>
        <v>3260073093</v>
      </c>
      <c r="M29" s="9">
        <f t="shared" si="2"/>
        <v>0</v>
      </c>
      <c r="N29" s="9">
        <f t="shared" si="3"/>
        <v>9818522093</v>
      </c>
    </row>
    <row r="30" spans="1:14" ht="12.75">
      <c r="A30" s="6">
        <v>8911800842</v>
      </c>
      <c r="B30" s="6">
        <v>26141000</v>
      </c>
      <c r="C30" s="7" t="s">
        <v>62</v>
      </c>
      <c r="D30" s="7" t="s">
        <v>63</v>
      </c>
      <c r="E30" s="8">
        <v>0</v>
      </c>
      <c r="F30" s="8">
        <f>VLOOKUP(A30,'[1]Hoja1'!$B$10:$D$53,3,0)</f>
        <v>2218659616</v>
      </c>
      <c r="G30" s="9">
        <f t="shared" si="0"/>
        <v>0</v>
      </c>
      <c r="H30" s="9">
        <f t="shared" si="0"/>
        <v>2218659616</v>
      </c>
      <c r="I30" s="8">
        <v>0</v>
      </c>
      <c r="J30" s="8">
        <v>0</v>
      </c>
      <c r="K30" s="8">
        <f>VLOOKUP(A30,'[2]Hoja1'!$B$3:$D$47,3,0)</f>
        <v>4437319231</v>
      </c>
      <c r="L30" s="9">
        <f t="shared" si="1"/>
        <v>0</v>
      </c>
      <c r="M30" s="9">
        <f t="shared" si="2"/>
        <v>0</v>
      </c>
      <c r="N30" s="9">
        <f t="shared" si="3"/>
        <v>6655978847</v>
      </c>
    </row>
    <row r="31" spans="1:14" ht="12.75">
      <c r="A31" s="6">
        <v>8911903461</v>
      </c>
      <c r="B31" s="6">
        <v>26318000</v>
      </c>
      <c r="C31" s="7" t="s">
        <v>64</v>
      </c>
      <c r="D31" s="7" t="s">
        <v>65</v>
      </c>
      <c r="E31" s="8">
        <v>0</v>
      </c>
      <c r="F31" s="8">
        <f>VLOOKUP(A31,'[1]Hoja1'!$B$10:$D$53,3,0)</f>
        <v>1002044575</v>
      </c>
      <c r="G31" s="9">
        <f t="shared" si="0"/>
        <v>0</v>
      </c>
      <c r="H31" s="9">
        <f t="shared" si="0"/>
        <v>1002044575</v>
      </c>
      <c r="I31" s="8">
        <v>0</v>
      </c>
      <c r="J31" s="8">
        <v>0</v>
      </c>
      <c r="K31" s="8">
        <f>VLOOKUP(A31,'[2]Hoja1'!$B$3:$D$47,3,0)</f>
        <v>1999089149</v>
      </c>
      <c r="L31" s="9">
        <f t="shared" si="1"/>
        <v>0</v>
      </c>
      <c r="M31" s="9">
        <f t="shared" si="2"/>
        <v>0</v>
      </c>
      <c r="N31" s="9">
        <f t="shared" si="3"/>
        <v>3001133724</v>
      </c>
    </row>
    <row r="32" spans="1:14" ht="12.75">
      <c r="A32" s="6">
        <v>8913800335</v>
      </c>
      <c r="B32" s="6">
        <v>211176111</v>
      </c>
      <c r="C32" s="7" t="s">
        <v>66</v>
      </c>
      <c r="D32" s="7" t="s">
        <v>67</v>
      </c>
      <c r="E32" s="8">
        <v>0</v>
      </c>
      <c r="F32" s="8">
        <v>0</v>
      </c>
      <c r="G32" s="9">
        <f t="shared" si="0"/>
        <v>0</v>
      </c>
      <c r="H32" s="9">
        <f t="shared" si="0"/>
        <v>0</v>
      </c>
      <c r="I32" s="8">
        <v>0</v>
      </c>
      <c r="J32" s="8">
        <v>16604263</v>
      </c>
      <c r="K32" s="8">
        <v>0</v>
      </c>
      <c r="L32" s="9">
        <f t="shared" si="1"/>
        <v>0</v>
      </c>
      <c r="M32" s="9">
        <f t="shared" si="2"/>
        <v>16604263</v>
      </c>
      <c r="N32" s="9">
        <f t="shared" si="3"/>
        <v>0</v>
      </c>
    </row>
    <row r="33" spans="1:14" ht="12.75">
      <c r="A33" s="6">
        <v>8914800359</v>
      </c>
      <c r="B33" s="6">
        <v>24666000</v>
      </c>
      <c r="C33" s="7" t="s">
        <v>68</v>
      </c>
      <c r="D33" s="7" t="s">
        <v>69</v>
      </c>
      <c r="E33" s="8">
        <f>VLOOKUP(A33,'[1]Hoja1'!$B$3:$D$7,3,0)</f>
        <v>792957690</v>
      </c>
      <c r="F33" s="8">
        <f>VLOOKUP(A33,'[1]Hoja1'!$B$10:$D$53,3,0)</f>
        <v>3283897742</v>
      </c>
      <c r="G33" s="9">
        <f t="shared" si="0"/>
        <v>792957690</v>
      </c>
      <c r="H33" s="9">
        <f t="shared" si="0"/>
        <v>3283897742</v>
      </c>
      <c r="I33" s="8">
        <v>849597525</v>
      </c>
      <c r="J33" s="8">
        <v>0</v>
      </c>
      <c r="K33" s="8">
        <f>VLOOKUP(A33,'[2]Hoja1'!$B$3:$D$47,3,0)</f>
        <v>6566795483</v>
      </c>
      <c r="L33" s="9">
        <f t="shared" si="1"/>
        <v>1642555215</v>
      </c>
      <c r="M33" s="9">
        <f t="shared" si="2"/>
        <v>0</v>
      </c>
      <c r="N33" s="9">
        <f t="shared" si="3"/>
        <v>9850693225</v>
      </c>
    </row>
    <row r="34" spans="1:14" ht="12.75">
      <c r="A34" s="6">
        <v>8915003192</v>
      </c>
      <c r="B34" s="6">
        <v>27219000</v>
      </c>
      <c r="C34" s="7" t="s">
        <v>70</v>
      </c>
      <c r="D34" s="7" t="s">
        <v>71</v>
      </c>
      <c r="E34" s="8">
        <v>0</v>
      </c>
      <c r="F34" s="8">
        <f>VLOOKUP(A34,'[1]Hoja1'!$B$10:$D$53,3,0)</f>
        <v>4322364095</v>
      </c>
      <c r="G34" s="9">
        <f t="shared" si="0"/>
        <v>0</v>
      </c>
      <c r="H34" s="9">
        <f t="shared" si="0"/>
        <v>4322364095</v>
      </c>
      <c r="I34" s="8">
        <v>0</v>
      </c>
      <c r="J34" s="8">
        <v>0</v>
      </c>
      <c r="K34" s="8">
        <f>VLOOKUP(A34,'[2]Hoja1'!$B$3:$D$47,3,0)</f>
        <v>8644728189</v>
      </c>
      <c r="L34" s="9">
        <f t="shared" si="1"/>
        <v>0</v>
      </c>
      <c r="M34" s="9">
        <f t="shared" si="2"/>
        <v>0</v>
      </c>
      <c r="N34" s="9">
        <f t="shared" si="3"/>
        <v>12967092284</v>
      </c>
    </row>
    <row r="35" spans="1:14" ht="12.75">
      <c r="A35" s="6">
        <v>8915007591</v>
      </c>
      <c r="B35" s="6">
        <v>822719000</v>
      </c>
      <c r="C35" s="7" t="s">
        <v>72</v>
      </c>
      <c r="D35" s="7" t="s">
        <v>73</v>
      </c>
      <c r="E35" s="8">
        <v>0</v>
      </c>
      <c r="F35" s="8">
        <f>VLOOKUP(A35,'[1]Hoja1'!$B$10:$D$53,3,0)</f>
        <v>224419509</v>
      </c>
      <c r="G35" s="9">
        <f t="shared" si="0"/>
        <v>0</v>
      </c>
      <c r="H35" s="9">
        <f t="shared" si="0"/>
        <v>224419509</v>
      </c>
      <c r="I35" s="8">
        <v>0</v>
      </c>
      <c r="J35" s="8">
        <v>0</v>
      </c>
      <c r="K35" s="8">
        <f>VLOOKUP(A35,'[2]Hoja1'!$B$3:$D$47,3,0)</f>
        <v>224419509</v>
      </c>
      <c r="L35" s="9">
        <f t="shared" si="1"/>
        <v>0</v>
      </c>
      <c r="M35" s="9">
        <f t="shared" si="2"/>
        <v>0</v>
      </c>
      <c r="N35" s="9">
        <f t="shared" si="3"/>
        <v>448839018</v>
      </c>
    </row>
    <row r="36" spans="1:14" ht="12.75">
      <c r="A36" s="6">
        <v>8916800894</v>
      </c>
      <c r="B36" s="6">
        <v>28327000</v>
      </c>
      <c r="C36" s="7" t="s">
        <v>74</v>
      </c>
      <c r="D36" s="7" t="s">
        <v>75</v>
      </c>
      <c r="E36" s="8">
        <f>VLOOKUP(A36,'[1]Hoja1'!$B$3:$D$7,3,0)</f>
        <v>89020111</v>
      </c>
      <c r="F36" s="8">
        <f>VLOOKUP(A36,'[1]Hoja1'!$B$10:$D$53,3,0)</f>
        <v>1778036699</v>
      </c>
      <c r="G36" s="9">
        <f t="shared" si="0"/>
        <v>89020111</v>
      </c>
      <c r="H36" s="9">
        <f t="shared" si="0"/>
        <v>1778036699</v>
      </c>
      <c r="I36" s="8">
        <v>94646343</v>
      </c>
      <c r="J36" s="8">
        <v>0</v>
      </c>
      <c r="K36" s="8">
        <f>VLOOKUP(A36,'[2]Hoja1'!$B$3:$D$47,3,0)</f>
        <v>3551073398</v>
      </c>
      <c r="L36" s="9">
        <f t="shared" si="1"/>
        <v>183666454</v>
      </c>
      <c r="M36" s="9">
        <f t="shared" si="2"/>
        <v>0</v>
      </c>
      <c r="N36" s="9">
        <f t="shared" si="3"/>
        <v>5329110097</v>
      </c>
    </row>
    <row r="37" spans="1:14" ht="12.75">
      <c r="A37" s="6">
        <v>8917019320</v>
      </c>
      <c r="B37" s="6">
        <v>823847000</v>
      </c>
      <c r="C37" s="7" t="s">
        <v>76</v>
      </c>
      <c r="D37" s="7" t="s">
        <v>77</v>
      </c>
      <c r="E37" s="8">
        <v>0</v>
      </c>
      <c r="F37" s="8">
        <f>VLOOKUP(A37,'[1]Hoja1'!$B$10:$D$53,3,0)</f>
        <v>153077237</v>
      </c>
      <c r="G37" s="9">
        <f t="shared" si="0"/>
        <v>0</v>
      </c>
      <c r="H37" s="9">
        <f t="shared" si="0"/>
        <v>153077237</v>
      </c>
      <c r="I37" s="8">
        <v>0</v>
      </c>
      <c r="J37" s="8">
        <v>0</v>
      </c>
      <c r="K37" s="8">
        <f>VLOOKUP(A37,'[2]Hoja1'!$B$3:$D$47,3,0)</f>
        <v>153077237</v>
      </c>
      <c r="L37" s="9">
        <f t="shared" si="1"/>
        <v>0</v>
      </c>
      <c r="M37" s="9">
        <f t="shared" si="2"/>
        <v>0</v>
      </c>
      <c r="N37" s="9">
        <f t="shared" si="3"/>
        <v>306154474</v>
      </c>
    </row>
    <row r="38" spans="1:14" ht="12.75">
      <c r="A38" s="6">
        <v>8917801118</v>
      </c>
      <c r="B38" s="6">
        <v>121647000</v>
      </c>
      <c r="C38" s="7" t="s">
        <v>78</v>
      </c>
      <c r="D38" s="7" t="s">
        <v>79</v>
      </c>
      <c r="E38" s="8">
        <v>0</v>
      </c>
      <c r="F38" s="8">
        <f>VLOOKUP(A38,'[1]Hoja1'!$B$10:$D$53,3,0)</f>
        <v>1942367927</v>
      </c>
      <c r="G38" s="9">
        <f t="shared" si="0"/>
        <v>0</v>
      </c>
      <c r="H38" s="9">
        <f t="shared" si="0"/>
        <v>1942367927</v>
      </c>
      <c r="I38" s="8">
        <v>0</v>
      </c>
      <c r="J38" s="8">
        <v>0</v>
      </c>
      <c r="K38" s="8">
        <f>VLOOKUP(A38,'[2]Hoja1'!$B$3:$D$47,3,0)</f>
        <v>3879735854</v>
      </c>
      <c r="L38" s="9">
        <f t="shared" si="1"/>
        <v>0</v>
      </c>
      <c r="M38" s="9">
        <f t="shared" si="2"/>
        <v>0</v>
      </c>
      <c r="N38" s="9">
        <f t="shared" si="3"/>
        <v>5822103781</v>
      </c>
    </row>
    <row r="39" spans="1:14" ht="12.75">
      <c r="A39" s="6">
        <v>8918002604</v>
      </c>
      <c r="B39" s="6">
        <v>20615000</v>
      </c>
      <c r="C39" s="7" t="s">
        <v>80</v>
      </c>
      <c r="D39" s="7" t="s">
        <v>81</v>
      </c>
      <c r="E39" s="8">
        <v>0</v>
      </c>
      <c r="F39" s="8">
        <f>VLOOKUP(A39,'[1]Hoja1'!$B$10:$D$53,3,0)</f>
        <v>377940113</v>
      </c>
      <c r="G39" s="9">
        <f t="shared" si="0"/>
        <v>0</v>
      </c>
      <c r="H39" s="9">
        <f t="shared" si="0"/>
        <v>377940113</v>
      </c>
      <c r="I39" s="8">
        <v>0</v>
      </c>
      <c r="J39" s="8">
        <v>0</v>
      </c>
      <c r="K39" s="8">
        <f>VLOOKUP(A39,'[2]Hoja1'!$B$3:$D$47,3,0)</f>
        <v>377940113</v>
      </c>
      <c r="L39" s="9">
        <f t="shared" si="1"/>
        <v>0</v>
      </c>
      <c r="M39" s="9">
        <f t="shared" si="2"/>
        <v>0</v>
      </c>
      <c r="N39" s="9">
        <f t="shared" si="3"/>
        <v>755880226</v>
      </c>
    </row>
    <row r="40" spans="1:14" ht="12.75">
      <c r="A40" s="6">
        <v>8918003301</v>
      </c>
      <c r="B40" s="6">
        <v>27615000</v>
      </c>
      <c r="C40" s="7" t="s">
        <v>82</v>
      </c>
      <c r="D40" s="7" t="s">
        <v>83</v>
      </c>
      <c r="E40" s="8">
        <v>0</v>
      </c>
      <c r="F40" s="8">
        <f>VLOOKUP(A40,'[1]Hoja1'!$B$10:$D$53,3,0)</f>
        <v>5115527878</v>
      </c>
      <c r="G40" s="9">
        <f t="shared" si="0"/>
        <v>0</v>
      </c>
      <c r="H40" s="9">
        <f t="shared" si="0"/>
        <v>5115527878</v>
      </c>
      <c r="I40" s="8">
        <v>0</v>
      </c>
      <c r="J40" s="8">
        <v>0</v>
      </c>
      <c r="K40" s="8">
        <f>VLOOKUP(A40,'[2]Hoja1'!$B$3:$D$47,3,0)</f>
        <v>10231055757</v>
      </c>
      <c r="L40" s="9">
        <f t="shared" si="1"/>
        <v>0</v>
      </c>
      <c r="M40" s="9">
        <f t="shared" si="2"/>
        <v>0</v>
      </c>
      <c r="N40" s="9">
        <f t="shared" si="3"/>
        <v>15346583635</v>
      </c>
    </row>
    <row r="41" spans="1:14" ht="12.75">
      <c r="A41" s="6">
        <v>8919008530</v>
      </c>
      <c r="B41" s="6">
        <v>124876000</v>
      </c>
      <c r="C41" s="7" t="s">
        <v>84</v>
      </c>
      <c r="D41" s="7" t="s">
        <v>85</v>
      </c>
      <c r="E41" s="8">
        <v>0</v>
      </c>
      <c r="F41" s="8">
        <f>VLOOKUP(A41,'[1]Hoja1'!$B$10:$D$53,3,0)</f>
        <v>108252246</v>
      </c>
      <c r="G41" s="9">
        <f t="shared" si="0"/>
        <v>0</v>
      </c>
      <c r="H41" s="9">
        <f t="shared" si="0"/>
        <v>108252246</v>
      </c>
      <c r="I41" s="8">
        <v>0</v>
      </c>
      <c r="J41" s="8">
        <v>0</v>
      </c>
      <c r="K41" s="8">
        <f>VLOOKUP(A41,'[2]Hoja1'!$B$3:$D$47,3,0)</f>
        <v>211504493</v>
      </c>
      <c r="L41" s="9">
        <f t="shared" si="1"/>
        <v>0</v>
      </c>
      <c r="M41" s="9">
        <f t="shared" si="2"/>
        <v>0</v>
      </c>
      <c r="N41" s="9">
        <f t="shared" si="3"/>
        <v>319756739</v>
      </c>
    </row>
    <row r="42" spans="1:14" ht="12.75">
      <c r="A42" s="6">
        <v>8920007573</v>
      </c>
      <c r="B42" s="6">
        <v>28450000</v>
      </c>
      <c r="C42" s="7" t="s">
        <v>86</v>
      </c>
      <c r="D42" s="7" t="s">
        <v>87</v>
      </c>
      <c r="E42" s="8">
        <v>0</v>
      </c>
      <c r="F42" s="8">
        <f>VLOOKUP(A42,'[1]Hoja1'!$B$10:$D$53,3,0)</f>
        <v>1257399413</v>
      </c>
      <c r="G42" s="9">
        <f t="shared" si="0"/>
        <v>0</v>
      </c>
      <c r="H42" s="9">
        <f t="shared" si="0"/>
        <v>1257399413</v>
      </c>
      <c r="I42" s="8">
        <v>0</v>
      </c>
      <c r="J42" s="8">
        <v>0</v>
      </c>
      <c r="K42" s="8">
        <f>VLOOKUP(A42,'[2]Hoja1'!$B$3:$D$47,3,0)</f>
        <v>2509798824</v>
      </c>
      <c r="L42" s="9">
        <f t="shared" si="1"/>
        <v>0</v>
      </c>
      <c r="M42" s="9">
        <f t="shared" si="2"/>
        <v>0</v>
      </c>
      <c r="N42" s="9">
        <f t="shared" si="3"/>
        <v>3767198237</v>
      </c>
    </row>
    <row r="43" spans="1:14" ht="12.75">
      <c r="A43" s="6">
        <v>8921150294</v>
      </c>
      <c r="B43" s="6">
        <v>129444000</v>
      </c>
      <c r="C43" s="7" t="s">
        <v>88</v>
      </c>
      <c r="D43" s="7" t="s">
        <v>89</v>
      </c>
      <c r="E43" s="8">
        <v>0</v>
      </c>
      <c r="F43" s="8">
        <f>VLOOKUP(A43,'[1]Hoja1'!$B$10:$D$53,3,0)</f>
        <v>752084926</v>
      </c>
      <c r="G43" s="9">
        <f t="shared" si="0"/>
        <v>0</v>
      </c>
      <c r="H43" s="9">
        <f t="shared" si="0"/>
        <v>752084926</v>
      </c>
      <c r="I43" s="8">
        <v>0</v>
      </c>
      <c r="J43" s="8">
        <v>0</v>
      </c>
      <c r="K43" s="8">
        <f>VLOOKUP(A43,'[2]Hoja1'!$B$3:$D$47,3,0)</f>
        <v>1504169854</v>
      </c>
      <c r="L43" s="9">
        <f t="shared" si="1"/>
        <v>0</v>
      </c>
      <c r="M43" s="9">
        <f t="shared" si="2"/>
        <v>0</v>
      </c>
      <c r="N43" s="9">
        <f t="shared" si="3"/>
        <v>2256254780</v>
      </c>
    </row>
    <row r="44" spans="1:14" ht="12.75">
      <c r="A44" s="6">
        <v>8922003239</v>
      </c>
      <c r="B44" s="6">
        <v>128870000</v>
      </c>
      <c r="C44" s="7" t="s">
        <v>90</v>
      </c>
      <c r="D44" s="7" t="s">
        <v>91</v>
      </c>
      <c r="E44" s="8">
        <v>0</v>
      </c>
      <c r="F44" s="8">
        <f>VLOOKUP(A44,'[1]Hoja1'!$B$10:$D$53,3,0)</f>
        <v>732430179</v>
      </c>
      <c r="G44" s="9">
        <f t="shared" si="0"/>
        <v>0</v>
      </c>
      <c r="H44" s="9">
        <f t="shared" si="0"/>
        <v>732430179</v>
      </c>
      <c r="I44" s="8">
        <v>0</v>
      </c>
      <c r="J44" s="8">
        <v>0</v>
      </c>
      <c r="K44" s="8">
        <f>VLOOKUP(A44,'[2]Hoja1'!$B$3:$D$47,3,0)</f>
        <v>1454860359</v>
      </c>
      <c r="L44" s="9">
        <f t="shared" si="1"/>
        <v>0</v>
      </c>
      <c r="M44" s="9">
        <f t="shared" si="2"/>
        <v>0</v>
      </c>
      <c r="N44" s="9">
        <f t="shared" si="3"/>
        <v>2187290538</v>
      </c>
    </row>
    <row r="45" spans="1:14" ht="12.75">
      <c r="A45" s="6">
        <v>8923002856</v>
      </c>
      <c r="B45" s="6">
        <v>821920000</v>
      </c>
      <c r="C45" s="7" t="s">
        <v>92</v>
      </c>
      <c r="D45" s="7" t="s">
        <v>93</v>
      </c>
      <c r="E45" s="8">
        <v>0</v>
      </c>
      <c r="F45" s="8">
        <f>VLOOKUP(A45,'[1]Hoja1'!$B$10:$D$53,3,0)</f>
        <v>1149830908</v>
      </c>
      <c r="G45" s="9">
        <f t="shared" si="0"/>
        <v>0</v>
      </c>
      <c r="H45" s="9">
        <f t="shared" si="0"/>
        <v>1149830908</v>
      </c>
      <c r="I45" s="8">
        <v>0</v>
      </c>
      <c r="J45" s="8">
        <v>0</v>
      </c>
      <c r="K45" s="8">
        <f>VLOOKUP(A45,'[2]Hoja1'!$B$3:$D$47,3,0)</f>
        <v>2294661817</v>
      </c>
      <c r="L45" s="9">
        <f t="shared" si="1"/>
        <v>0</v>
      </c>
      <c r="M45" s="9">
        <f t="shared" si="2"/>
        <v>0</v>
      </c>
      <c r="N45" s="9">
        <f t="shared" si="3"/>
        <v>3444492725</v>
      </c>
    </row>
    <row r="46" spans="1:14" ht="15">
      <c r="A46" s="6">
        <v>8999990633</v>
      </c>
      <c r="B46" s="6">
        <v>27400000</v>
      </c>
      <c r="C46" s="7" t="s">
        <v>94</v>
      </c>
      <c r="D46" s="10" t="s">
        <v>95</v>
      </c>
      <c r="E46" s="8">
        <v>0</v>
      </c>
      <c r="F46" s="8">
        <f>VLOOKUP(A46,'[1]Hoja1'!$B$10:$D$53,3,0)</f>
        <v>27178506263</v>
      </c>
      <c r="G46" s="9">
        <f t="shared" si="0"/>
        <v>0</v>
      </c>
      <c r="H46" s="9">
        <f t="shared" si="0"/>
        <v>27178506263</v>
      </c>
      <c r="I46" s="8">
        <v>0</v>
      </c>
      <c r="J46" s="8">
        <v>0</v>
      </c>
      <c r="K46" s="8">
        <f>VLOOKUP(A46,'[2]Hoja1'!$B$3:$D$47,3,0)</f>
        <v>54357012527</v>
      </c>
      <c r="L46" s="9">
        <f t="shared" si="1"/>
        <v>0</v>
      </c>
      <c r="M46" s="9">
        <f t="shared" si="2"/>
        <v>0</v>
      </c>
      <c r="N46" s="9">
        <f t="shared" si="3"/>
        <v>81535518790</v>
      </c>
    </row>
    <row r="47" spans="1:14" ht="12.75">
      <c r="A47" s="6">
        <v>8999991244</v>
      </c>
      <c r="B47" s="6">
        <v>27500000</v>
      </c>
      <c r="C47" s="7" t="s">
        <v>96</v>
      </c>
      <c r="D47" s="7" t="s">
        <v>97</v>
      </c>
      <c r="E47" s="8">
        <v>0</v>
      </c>
      <c r="F47" s="8">
        <f>VLOOKUP(A47,'[1]Hoja1'!$B$10:$D$53,3,0)</f>
        <v>2742621660</v>
      </c>
      <c r="G47" s="9">
        <f t="shared" si="0"/>
        <v>0</v>
      </c>
      <c r="H47" s="9">
        <f t="shared" si="0"/>
        <v>2742621660</v>
      </c>
      <c r="I47" s="8">
        <v>0</v>
      </c>
      <c r="J47" s="8">
        <v>0</v>
      </c>
      <c r="K47" s="8">
        <f>VLOOKUP(A47,'[2]Hoja1'!$B$3:$D$47,3,0)</f>
        <v>5480243320</v>
      </c>
      <c r="L47" s="9">
        <f t="shared" si="1"/>
        <v>0</v>
      </c>
      <c r="M47" s="9">
        <f t="shared" si="2"/>
        <v>0</v>
      </c>
      <c r="N47" s="9">
        <f t="shared" si="3"/>
        <v>8222864980</v>
      </c>
    </row>
    <row r="48" spans="1:14" ht="12.75">
      <c r="A48" s="6">
        <v>8999992307</v>
      </c>
      <c r="B48" s="6">
        <v>222711001</v>
      </c>
      <c r="C48" s="7" t="s">
        <v>98</v>
      </c>
      <c r="D48" s="7" t="s">
        <v>99</v>
      </c>
      <c r="E48" s="8">
        <v>0</v>
      </c>
      <c r="F48" s="8">
        <f>VLOOKUP(A48,'[1]Hoja1'!$B$10:$D$53,3,0)</f>
        <v>801608292</v>
      </c>
      <c r="G48" s="9">
        <f t="shared" si="0"/>
        <v>0</v>
      </c>
      <c r="H48" s="9">
        <f t="shared" si="0"/>
        <v>801608292</v>
      </c>
      <c r="I48" s="8">
        <v>0</v>
      </c>
      <c r="J48" s="8">
        <v>0</v>
      </c>
      <c r="K48" s="8">
        <f>VLOOKUP(A48,'[2]Hoja1'!$B$3:$D$47,3,0)</f>
        <v>1593216585</v>
      </c>
      <c r="L48" s="9">
        <f t="shared" si="1"/>
        <v>0</v>
      </c>
      <c r="M48" s="9">
        <f t="shared" si="2"/>
        <v>0</v>
      </c>
      <c r="N48" s="9">
        <f t="shared" si="3"/>
        <v>2394824877</v>
      </c>
    </row>
    <row r="49" spans="1:14" ht="12.75">
      <c r="A49" s="6">
        <v>8020110655</v>
      </c>
      <c r="B49" s="6">
        <v>64500000</v>
      </c>
      <c r="C49" s="7" t="s">
        <v>100</v>
      </c>
      <c r="D49" s="7" t="s">
        <v>101</v>
      </c>
      <c r="E49" s="8">
        <v>0</v>
      </c>
      <c r="F49" s="8">
        <f>VLOOKUP(A49,'[1]Hoja1'!$B$10:$D$53,3,0)</f>
        <v>161370789</v>
      </c>
      <c r="G49" s="9">
        <f t="shared" si="0"/>
        <v>0</v>
      </c>
      <c r="H49" s="9">
        <f t="shared" si="0"/>
        <v>161370789</v>
      </c>
      <c r="I49" s="8">
        <v>0</v>
      </c>
      <c r="J49" s="8">
        <v>0</v>
      </c>
      <c r="K49" s="8">
        <f>VLOOKUP(A49,'[2]Hoja1'!$B$3:$D$47,3,0)</f>
        <v>161370789</v>
      </c>
      <c r="L49" s="9">
        <f t="shared" si="1"/>
        <v>0</v>
      </c>
      <c r="M49" s="9">
        <f t="shared" si="2"/>
        <v>0</v>
      </c>
      <c r="N49" s="9">
        <f t="shared" si="3"/>
        <v>322741578</v>
      </c>
    </row>
    <row r="50" spans="1:14" ht="12.75">
      <c r="A50" s="6">
        <v>8904800545</v>
      </c>
      <c r="B50" s="6">
        <v>824613000</v>
      </c>
      <c r="C50" s="7" t="s">
        <v>102</v>
      </c>
      <c r="D50" s="7" t="s">
        <v>103</v>
      </c>
      <c r="E50" s="8">
        <v>0</v>
      </c>
      <c r="F50" s="8">
        <f>VLOOKUP(A50,'[1]Hoja1'!$B$10:$D$53,3,0)</f>
        <v>199619824</v>
      </c>
      <c r="G50" s="9">
        <f t="shared" si="0"/>
        <v>0</v>
      </c>
      <c r="H50" s="9">
        <f t="shared" si="0"/>
        <v>199619824</v>
      </c>
      <c r="I50" s="8">
        <v>0</v>
      </c>
      <c r="J50" s="8">
        <v>0</v>
      </c>
      <c r="K50" s="8">
        <f>VLOOKUP(A50,'[2]Hoja1'!$B$3:$D$47,3,0)</f>
        <v>199619824</v>
      </c>
      <c r="L50" s="9">
        <f t="shared" si="1"/>
        <v>0</v>
      </c>
      <c r="M50" s="9">
        <f t="shared" si="2"/>
        <v>0</v>
      </c>
      <c r="N50" s="9">
        <f t="shared" si="3"/>
        <v>399239648</v>
      </c>
    </row>
    <row r="51" spans="1:14" ht="12.75">
      <c r="A51" s="6">
        <v>8909801531</v>
      </c>
      <c r="B51" s="6">
        <v>821505000</v>
      </c>
      <c r="C51" s="7" t="s">
        <v>104</v>
      </c>
      <c r="D51" s="7" t="s">
        <v>105</v>
      </c>
      <c r="E51" s="8">
        <v>0</v>
      </c>
      <c r="F51" s="8">
        <f>VLOOKUP(A51,'[1]Hoja1'!$B$10:$D$53,3,0)</f>
        <v>475149813</v>
      </c>
      <c r="G51" s="9">
        <f t="shared" si="0"/>
        <v>0</v>
      </c>
      <c r="H51" s="9">
        <f t="shared" si="0"/>
        <v>475149813</v>
      </c>
      <c r="I51" s="8">
        <v>0</v>
      </c>
      <c r="J51" s="8">
        <v>0</v>
      </c>
      <c r="K51" s="8">
        <f>VLOOKUP(A51,'[2]Hoja1'!$B$3:$D$47,3,0)</f>
        <v>475149813</v>
      </c>
      <c r="L51" s="9">
        <f t="shared" si="1"/>
        <v>0</v>
      </c>
      <c r="M51" s="9">
        <f t="shared" si="2"/>
        <v>0</v>
      </c>
      <c r="N51" s="9">
        <f t="shared" si="3"/>
        <v>950299626</v>
      </c>
    </row>
    <row r="52" spans="1:14" ht="12.75">
      <c r="A52" s="11">
        <v>8919004932</v>
      </c>
      <c r="B52" s="6">
        <v>214776147</v>
      </c>
      <c r="C52" s="11" t="s">
        <v>106</v>
      </c>
      <c r="D52" s="7" t="s">
        <v>107</v>
      </c>
      <c r="E52" s="8"/>
      <c r="F52" s="8"/>
      <c r="G52" s="9"/>
      <c r="H52" s="9"/>
      <c r="I52" s="8">
        <v>0</v>
      </c>
      <c r="J52" s="8">
        <v>13020000</v>
      </c>
      <c r="K52" s="8">
        <v>0</v>
      </c>
      <c r="L52" s="9">
        <f t="shared" si="1"/>
        <v>0</v>
      </c>
      <c r="M52" s="9">
        <f t="shared" si="2"/>
        <v>13020000</v>
      </c>
      <c r="N52" s="9">
        <f t="shared" si="3"/>
        <v>0</v>
      </c>
    </row>
    <row r="53" spans="1:14" ht="20.25" customHeight="1">
      <c r="A53" s="16" t="s">
        <v>108</v>
      </c>
      <c r="B53" s="16"/>
      <c r="C53" s="16"/>
      <c r="D53" s="16"/>
      <c r="E53" s="12">
        <f>SUM(E5:E51)</f>
        <v>134588214755</v>
      </c>
      <c r="F53" s="12">
        <f>SUM(F5:F51)</f>
        <v>112756480488</v>
      </c>
      <c r="G53" s="12">
        <f>SUM(G5:G51)</f>
        <v>134588214755</v>
      </c>
      <c r="H53" s="12">
        <f>SUM(H5:H51)</f>
        <v>112756480488</v>
      </c>
      <c r="I53" s="12">
        <f>SUM(I5:I51)</f>
        <v>134239992009</v>
      </c>
      <c r="J53" s="12">
        <f>SUM(J5:J52)</f>
        <v>29624263</v>
      </c>
      <c r="K53" s="12">
        <f>SUM(K5:K52)</f>
        <v>223110564380</v>
      </c>
      <c r="L53" s="12">
        <f>SUM(L5:L52)</f>
        <v>268828206764</v>
      </c>
      <c r="M53" s="12">
        <f>SUM(M5:M52)</f>
        <v>29624263</v>
      </c>
      <c r="N53" s="12">
        <f>SUM(N5:N51)</f>
        <v>335867044868</v>
      </c>
    </row>
    <row r="56" ht="12.75">
      <c r="N56" s="13"/>
    </row>
    <row r="57" spans="1:14" ht="18">
      <c r="A57" s="1" t="s">
        <v>109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</sheetData>
  <sheetProtection/>
  <autoFilter ref="A4:N53"/>
  <mergeCells count="5">
    <mergeCell ref="E3:F3"/>
    <mergeCell ref="G3:H3"/>
    <mergeCell ref="I3:K3"/>
    <mergeCell ref="L3:N3"/>
    <mergeCell ref="A53:D53"/>
  </mergeCells>
  <hyperlinks>
    <hyperlink ref="D46" r:id="rId1" display="divnacc_nal@unal.edu.co"/>
    <hyperlink ref="D29" r:id="rId2" display="contabilidad@unicordoba.edu.co"/>
    <hyperlink ref="D9" r:id="rId3" display="contumng@umng.edu.co"/>
  </hyperlinks>
  <printOptions/>
  <pageMargins left="0.7" right="0.7" top="0.75" bottom="0.75" header="0.3" footer="0.3"/>
  <pageSetup horizontalDpi="600" verticalDpi="6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CarRojas</dc:creator>
  <cp:keywords/>
  <dc:description/>
  <cp:lastModifiedBy>chormaza</cp:lastModifiedBy>
  <dcterms:created xsi:type="dcterms:W3CDTF">2010-03-24T21:55:02Z</dcterms:created>
  <dcterms:modified xsi:type="dcterms:W3CDTF">2010-03-24T22:29:18Z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