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 Y MOVIMIENT SIN CONSOL" sheetId="1" r:id="rId1"/>
    <sheet name="CGN002 O RECIPROCAS SIN CONSOLI" sheetId="2" r:id="rId2"/>
    <sheet name="CGN001 S Y MOVIMIENTOS CONSOLID" sheetId="3" r:id="rId3"/>
    <sheet name="CGN002 O.RECIPROCAS CONSOLIDADO" sheetId="4" r:id="rId4"/>
  </sheets>
  <definedNames/>
  <calcPr fullCalcOnLoad="1"/>
</workbook>
</file>

<file path=xl/sharedStrings.xml><?xml version="1.0" encoding="utf-8"?>
<sst xmlns="http://schemas.openxmlformats.org/spreadsheetml/2006/main" count="13766" uniqueCount="3847">
  <si>
    <t>SABANALARGA - ATLANTICO</t>
  </si>
  <si>
    <t>TURBANA - BOLIVAR</t>
  </si>
  <si>
    <t>DUITAMA - BOYACA</t>
  </si>
  <si>
    <t>SACHICA - BOYACA</t>
  </si>
  <si>
    <t>EL COPEY - CESAR</t>
  </si>
  <si>
    <t>MEDINA - CUNDINAMARCA</t>
  </si>
  <si>
    <t>TUQUERRES - NARIÑO</t>
  </si>
  <si>
    <t>TUTASA - BOYACA</t>
  </si>
  <si>
    <t>GUTIERREZ - CUNDINAMARCA</t>
  </si>
  <si>
    <t>UBALA - CUNDINAMARCA</t>
  </si>
  <si>
    <t>DURANIA - NORTE DE SANTANDER</t>
  </si>
  <si>
    <t>MANI - CASANARE</t>
  </si>
  <si>
    <t>ANORI - ANTIOQUIA</t>
  </si>
  <si>
    <t>EBEJICO - ANTIOQUIA</t>
  </si>
  <si>
    <t>MARINILLA - ANTIOQUIA</t>
  </si>
  <si>
    <t>CALAMAR - BOLIVAR</t>
  </si>
  <si>
    <t>MARGARITA - BOLIVAR</t>
  </si>
  <si>
    <t>SIACHOQUE - BOYACA</t>
  </si>
  <si>
    <t>ANOLAIMA - CUNDINAMARCA</t>
  </si>
  <si>
    <t>SIBATE - CUNDINAMARCA</t>
  </si>
  <si>
    <t>CHACHAGUI - NARIÑO</t>
  </si>
  <si>
    <t>POLICARPA - NARIÑO</t>
  </si>
  <si>
    <t>MARSELLA - RISARALDA</t>
  </si>
  <si>
    <t>VILLANUEVA - SANTANDER</t>
  </si>
  <si>
    <t>PUERTO NARINO - AMAZONAS</t>
  </si>
  <si>
    <t>PELAYA - CESAR</t>
  </si>
  <si>
    <t>CANDELARIA - ATLANTICO</t>
  </si>
  <si>
    <t>PENOL - ANTIOQUIA</t>
  </si>
  <si>
    <t>UBAQUE - CUNDINAMARCA</t>
  </si>
  <si>
    <t>PAZ DE RIO - BOYACA</t>
  </si>
  <si>
    <t>ANSERMANUEVO - VALLE DEL CAUCA</t>
  </si>
  <si>
    <t>214205042</t>
  </si>
  <si>
    <t>CARACOLI - ANTIOQUIA</t>
  </si>
  <si>
    <t>SALGAR - ANTIOQUIA</t>
  </si>
  <si>
    <t>URAMITA - ANTIOQUIA</t>
  </si>
  <si>
    <t>ARCABUCO - BOYACA</t>
  </si>
  <si>
    <t>MARIA LA BAJA - BOLIVAR</t>
  </si>
  <si>
    <t>MARIPI - BOYACA</t>
  </si>
  <si>
    <t>PEREIRA - RISARALDA</t>
  </si>
  <si>
    <t>UMBITA - BOYACA</t>
  </si>
  <si>
    <t>ANSERMA - CALDAS</t>
  </si>
  <si>
    <t>MARMATO - CALDAS</t>
  </si>
  <si>
    <t>CALOTO - CAUCA</t>
  </si>
  <si>
    <t>SINCE - SUCRE</t>
  </si>
  <si>
    <t>PENSILVANIA - CALDAS</t>
  </si>
  <si>
    <t>SILVIA - CAUCA</t>
  </si>
  <si>
    <t>MANAURE - CESAR</t>
  </si>
  <si>
    <t>SILVANIA - CUNDINAMARCA</t>
  </si>
  <si>
    <t>UBATE - CUNDINAMARCA</t>
  </si>
  <si>
    <t>SILOS - NORTE DE SANTANDER</t>
  </si>
  <si>
    <t>ANZA - ANTIOQUIA</t>
  </si>
  <si>
    <t xml:space="preserve">MARIQUITA - TOLIMA </t>
  </si>
  <si>
    <t>EL AGUILA - VALLE DEL CAUCA</t>
  </si>
  <si>
    <t>ANTIOQUIA - ANTIOQUIA</t>
  </si>
  <si>
    <t>EL CARMEN - SANTANDER</t>
  </si>
  <si>
    <t>SIMITI - BOLIVAR</t>
  </si>
  <si>
    <t>EL COCUY - BOYACA</t>
  </si>
  <si>
    <t>MARQUETALIA - CALDAS</t>
  </si>
  <si>
    <t>ELIAS - HUILA</t>
  </si>
  <si>
    <t>HACARI - NORTE DE SANTANDER</t>
  </si>
  <si>
    <t>HATO - SANTANDER</t>
  </si>
  <si>
    <t>MATANZA - SANTANDER</t>
  </si>
  <si>
    <t xml:space="preserve">ANZOATEGUI - TOLIMA </t>
  </si>
  <si>
    <t>CARAMANTA - ANTIOQUIA</t>
  </si>
  <si>
    <t>VILLA RICA - CAUCA</t>
  </si>
  <si>
    <t>BECERRIL - CESAR</t>
  </si>
  <si>
    <t>EL COLEGIO - CUNDINAMARCA</t>
  </si>
  <si>
    <t>SAN ANTONIO DEL TEQUENDAMA - CUNDINAMARCA</t>
  </si>
  <si>
    <t>SIMIJACA - CUNDINAMARCA</t>
  </si>
  <si>
    <t>UNE - CUNDINAMARCA</t>
  </si>
  <si>
    <t>EL CARMEN DE BOLIVAR - BOLIVAR</t>
  </si>
  <si>
    <t>EL BANCO - MAGDALENA</t>
  </si>
  <si>
    <t>PIJAO - QUINDIO</t>
  </si>
  <si>
    <t>SIPI - CHOCO</t>
  </si>
  <si>
    <t>EL CALVARIO - META</t>
  </si>
  <si>
    <t>EL CARMEN - CHOCO</t>
  </si>
  <si>
    <t>APARTADO - ANTIOQUIA</t>
  </si>
  <si>
    <t>GUACAMAYO - SANTANDER</t>
  </si>
  <si>
    <t>SIMACOTA - SANTANDER</t>
  </si>
  <si>
    <t>ULLOA - VALLE DEL CAUCA</t>
  </si>
  <si>
    <t>SAMACA - BOYACA</t>
  </si>
  <si>
    <t>MARULANDA - CALDAS</t>
  </si>
  <si>
    <t>EL CAIRO - VALLE DEL CAUCA</t>
  </si>
  <si>
    <t>CAREPA - ANTIOQUIA</t>
  </si>
  <si>
    <t>HELICONIA - ANTIOQUIA</t>
  </si>
  <si>
    <t>URRAO - ANTIOQUIA</t>
  </si>
  <si>
    <t>SAN ESTANISLAO - BOLIVAR</t>
  </si>
  <si>
    <t>APULO - CUNDINAMARCA</t>
  </si>
  <si>
    <t>EL DONCELLO - CAQUETA</t>
  </si>
  <si>
    <t>URIBIA - GUAJIRA</t>
  </si>
  <si>
    <t>HERRAN - NORTE DE SANTANDER</t>
  </si>
  <si>
    <t>CAPITANEJO - SANTANDER</t>
  </si>
  <si>
    <t>PIAMONTE - CAUCA</t>
  </si>
  <si>
    <t xml:space="preserve">HERVEO - TOLIMA </t>
  </si>
  <si>
    <t>PIEDECUESTA - SANTANDER</t>
  </si>
  <si>
    <t>CARTAGO - VALLE DEL CAUCA</t>
  </si>
  <si>
    <t>CARMEN DE VIBORAL - ANTIOQUIA</t>
  </si>
  <si>
    <t>EL GUAMO - BOLIVAR</t>
  </si>
  <si>
    <t>EL ESPINO - BOYACA</t>
  </si>
  <si>
    <t xml:space="preserve">PIEDRAS - TOLIMA </t>
  </si>
  <si>
    <t>CAPARRAPI - CUNDINAMARCA</t>
  </si>
  <si>
    <t>PITAL - HUILA</t>
  </si>
  <si>
    <t>PIENDAMO - CAUCA</t>
  </si>
  <si>
    <t xml:space="preserve">CARMEN DE APICALA - TOLIMA </t>
  </si>
  <si>
    <t>EL CERRITO - VALLE DEL CAUCA</t>
  </si>
  <si>
    <t>SAN CARLOS - ANTIOQUIA</t>
  </si>
  <si>
    <t>PINILLOS - BOLIVAR</t>
  </si>
  <si>
    <t>USIACURI - ATLANTICO</t>
  </si>
  <si>
    <t>PINCHOTE - SANTANDER</t>
  </si>
  <si>
    <t>SAN BERNARDO - CUNDINAMARCA</t>
  </si>
  <si>
    <t>HOBO - HUILA</t>
  </si>
  <si>
    <t>PIJIÑO DEL CARMEN - MAGDALENA</t>
  </si>
  <si>
    <t xml:space="preserve">HONDA - TOLIMA </t>
  </si>
  <si>
    <t xml:space="preserve">MELGAR - TOLIMA </t>
  </si>
  <si>
    <t>SIBUNDOY - PUTUMAYO</t>
  </si>
  <si>
    <t>CAROLINA - ANTIOQUIA</t>
  </si>
  <si>
    <t>EL BAGRE - ANTIOQUIA</t>
  </si>
  <si>
    <t>SAN FERNANDO - BOLIVAR</t>
  </si>
  <si>
    <t>PISVA - BOYACA</t>
  </si>
  <si>
    <t>ARACATACA - MAGDALENA</t>
  </si>
  <si>
    <t>CARTAGENA DEL CHAIRA - CAQUETA</t>
  </si>
  <si>
    <t>ARGELIA - ANTIOQUIA</t>
  </si>
  <si>
    <t>MERCADERES - CAUCA</t>
  </si>
  <si>
    <t>EL PASO - CESAR</t>
  </si>
  <si>
    <t>PEDRAZA - MAGDALENA</t>
  </si>
  <si>
    <t>SAN DIEGO - CESAR</t>
  </si>
  <si>
    <t>LA APARTADA - CORDOBA</t>
  </si>
  <si>
    <t>ATRATO - CHOCO</t>
  </si>
  <si>
    <t>CARMEN DEL DARIEN - CHOCO</t>
  </si>
  <si>
    <t>LITORAL DEL SAN JUAN - CHOCO</t>
  </si>
  <si>
    <t>MEDIO SAN JUAN - CHOCO</t>
  </si>
  <si>
    <t>SAN JUAN DEL CESAR - GUAJIRA</t>
  </si>
  <si>
    <t>CASTILLA NUEVA - META</t>
  </si>
  <si>
    <t>LA MACARENA - META</t>
  </si>
  <si>
    <t>PUERTO CONCORDIA - META</t>
  </si>
  <si>
    <t>EL CHARCO - NARIÑO</t>
  </si>
  <si>
    <t>EL TARRA - NORTE DE SANTANDER</t>
  </si>
  <si>
    <t>EL PENON - SANTANDER</t>
  </si>
  <si>
    <t>EL DOVIO - VALLE DEL CAUCA</t>
  </si>
  <si>
    <t>PAYA - BOYACA</t>
  </si>
  <si>
    <t>ARBOLEDAS - NORTE DE SANTANDER</t>
  </si>
  <si>
    <t>ARBOLETES - ANTIOQUIA</t>
  </si>
  <si>
    <t>CAQUEZA - CUNDINAMARCA</t>
  </si>
  <si>
    <t>UTICA - CUNDINAMARCA</t>
  </si>
  <si>
    <t>PITALITO - HUILA</t>
  </si>
  <si>
    <t>PIVIJAY - MAGDALENA</t>
  </si>
  <si>
    <t>EL CASTILLO - META</t>
  </si>
  <si>
    <t>ARBELAEZ - CUNDINAMARCA</t>
  </si>
  <si>
    <t>ARBOLEDA - NARIÑO</t>
  </si>
  <si>
    <t>ARANZAZU - CALDAS</t>
  </si>
  <si>
    <t>SAN FRANCISCO - ANTIOQUIA</t>
  </si>
  <si>
    <t>ARJONA - BOLIVAR</t>
  </si>
  <si>
    <t>ILES - NARIÑO</t>
  </si>
  <si>
    <t>CARCASI - SANTANDER</t>
  </si>
  <si>
    <t xml:space="preserve">CASABIANCA - TOLIMA </t>
  </si>
  <si>
    <t xml:space="preserve">ICONONZO - TOLIMA </t>
  </si>
  <si>
    <t>HISPANIA - ANTIOQUIA</t>
  </si>
  <si>
    <t>SOACHA - CUNDINAMARCA</t>
  </si>
  <si>
    <t>SALAMINA - CALDAS</t>
  </si>
  <si>
    <t>SAN VICENTE CAGUAN - CAQUETA</t>
  </si>
  <si>
    <t>ARAUQUITA - ARAUCA</t>
  </si>
  <si>
    <t>SAN CAYETANO - CUNDINAMARCA</t>
  </si>
  <si>
    <t>AQUITANIA - BOYACA</t>
  </si>
  <si>
    <t>PUERTO SANTANDER - NORTE DE SANTANDER</t>
  </si>
  <si>
    <t>CAUCASIA - ANTIOQUIA</t>
  </si>
  <si>
    <t>VALDIVIA - ANTIOQUIA</t>
  </si>
  <si>
    <t>SAN JACINTO - BOLIVAR</t>
  </si>
  <si>
    <t>CARMEN DE CARUPA - CUNDINAMARCA</t>
  </si>
  <si>
    <t>SN JOSE D LA MONTANA - ANTIOQUIA</t>
  </si>
  <si>
    <t>EL PEÑOL - NARIÑO</t>
  </si>
  <si>
    <t>IMUES - NARIÑO</t>
  </si>
  <si>
    <t xml:space="preserve">VALLE DE SAN JUAN - TOLIMA </t>
  </si>
  <si>
    <t>ARGELIA  - VALLE DEL CAUCA</t>
  </si>
  <si>
    <t>ARENAL - BOLIVAR</t>
  </si>
  <si>
    <t>SAN JACINTO DEL CAUCA - BOLIVAR</t>
  </si>
  <si>
    <t>MIRAFLORES - BOYACA</t>
  </si>
  <si>
    <t>SOCORRO - SANTANDER</t>
  </si>
  <si>
    <t>INZA - CAUCA</t>
  </si>
  <si>
    <t>MIRANDA - CAUCA</t>
  </si>
  <si>
    <t>PLANETA RICA - CORDOBA</t>
  </si>
  <si>
    <t>VALENCIA - CORDOBA</t>
  </si>
  <si>
    <t>URUMITA - GUAJIRA</t>
  </si>
  <si>
    <t>PLATO - MAGDALENA</t>
  </si>
  <si>
    <t>EL PLAYON - SANTANDER</t>
  </si>
  <si>
    <t>SABANA DE TORRES - SANTANDER</t>
  </si>
  <si>
    <t>SOCHA - BOYACA</t>
  </si>
  <si>
    <t>VALLE SAN JOSE - SANTANDER</t>
  </si>
  <si>
    <t xml:space="preserve">GUAYABAL  - TOLIMA </t>
  </si>
  <si>
    <t xml:space="preserve">PLANADAS - TOLIMA </t>
  </si>
  <si>
    <t>SAN FRANCISCO - PUTUMAYO</t>
  </si>
  <si>
    <t>SAN JERONIMO - ANTIOQUIA</t>
  </si>
  <si>
    <t>SOMONDOCO - BOYACA</t>
  </si>
  <si>
    <t>VALPARAISO - ANTIOQUIA</t>
  </si>
  <si>
    <t>EL PAUJIL - CAQUETA</t>
  </si>
  <si>
    <t>SOGAMOSO - BOYACA</t>
  </si>
  <si>
    <t>EL TAMBO - CAUCA</t>
  </si>
  <si>
    <t>EL ROSARIO - NARIÑO</t>
  </si>
  <si>
    <t>IPIALES - NARIÑO</t>
  </si>
  <si>
    <t>MISTRATO - RISARALDA</t>
  </si>
  <si>
    <t>SAN JUAN NEPOMUCENO - BOLIVAR</t>
  </si>
  <si>
    <t>SOATA - BOYACA</t>
  </si>
  <si>
    <t>IQUIRA - HUILA</t>
  </si>
  <si>
    <t>SAN MIGUEL - SANTANDER</t>
  </si>
  <si>
    <t>SITIONUEVO - MAGDALENA</t>
  </si>
  <si>
    <t>VEGACHI - ANTIOQUIA</t>
  </si>
  <si>
    <t>POLONUEVO - ATLANTICO</t>
  </si>
  <si>
    <t>SOLANO - CAQUETA</t>
  </si>
  <si>
    <t>MONTECRISTO - BOLIVAR</t>
  </si>
  <si>
    <t>EL PEÑON - CUNDINAMARCA</t>
  </si>
  <si>
    <t>SAN FRANCISCO - CUNDINAMARCA</t>
  </si>
  <si>
    <t>SOPLAVIENTO - BOLIVAR</t>
  </si>
  <si>
    <t>ARIGUANI - MAGDALENA</t>
  </si>
  <si>
    <t>EL PIÑON - MAGDALENA</t>
  </si>
  <si>
    <t>EL TABLON - NARIÑO</t>
  </si>
  <si>
    <t>ARMENIA - QUINDIO</t>
  </si>
  <si>
    <t>SAN JUAN URABA - ANTIOQUIA</t>
  </si>
  <si>
    <t>SOCOTA - BOYACA</t>
  </si>
  <si>
    <t>ISNOS - HUILA</t>
  </si>
  <si>
    <t>ITAGUI - ANTIOQUIA</t>
  </si>
  <si>
    <t>SAN LUIS - ANTIOQUIA</t>
  </si>
  <si>
    <t>PONEDERA -  ATLANTICO</t>
  </si>
  <si>
    <t>CANTAGALLO - BOLIVAR</t>
  </si>
  <si>
    <t>SOPETRAN - ANTIOQUIA</t>
  </si>
  <si>
    <t>SAN EDUARDO - BOYACA</t>
  </si>
  <si>
    <t>MILAN  - CAQUETA</t>
  </si>
  <si>
    <t>VALPARAISO - CAQUETA</t>
  </si>
  <si>
    <t>SOTARA - CAUCA</t>
  </si>
  <si>
    <t>BOSCONIA - CESAR</t>
  </si>
  <si>
    <t>SAHAGUN - CORDOBA</t>
  </si>
  <si>
    <t>EL ROSAL - CUNDINAMARCA</t>
  </si>
  <si>
    <t>CERTEGUI - CHOCO</t>
  </si>
  <si>
    <t>SAN JOSE DE PALMAR - CHOCO</t>
  </si>
  <si>
    <t>SALADOBLANCO - HUILA</t>
  </si>
  <si>
    <t>MANAURE - GUAJIRA</t>
  </si>
  <si>
    <t>NOVITA - CHOCO</t>
  </si>
  <si>
    <t>SABANAS DE SAN ANGEL - MAGDALENA</t>
  </si>
  <si>
    <t>ZAPAYAN - MAGDALENA</t>
  </si>
  <si>
    <t>EL TAMBO - NARIÑO</t>
  </si>
  <si>
    <t>POTOSI - NARIÑO</t>
  </si>
  <si>
    <t>SALAZAR - NORTE DE SANTANDER</t>
  </si>
  <si>
    <t>CEPITA - SANTANDER</t>
  </si>
  <si>
    <t>SANTIAGO - PUTUMAYO</t>
  </si>
  <si>
    <t>ITUANGO - ANTIOQUIA</t>
  </si>
  <si>
    <t>SONSON - ANTIOQUIA</t>
  </si>
  <si>
    <t>VENECIA - ANTIOQUIA</t>
  </si>
  <si>
    <t>SOLITA - CAQUETA</t>
  </si>
  <si>
    <t>VENTAQUEMADA - BOYACA</t>
  </si>
  <si>
    <t>ITSMINA - CHOCO</t>
  </si>
  <si>
    <t>EL ZULIA  - NORTE DE SANTANDER</t>
  </si>
  <si>
    <t>VELEZ - SANTANDER</t>
  </si>
  <si>
    <t xml:space="preserve">MURILLO - TOLIMA </t>
  </si>
  <si>
    <t xml:space="preserve">VENADILLO - TOLIMA </t>
  </si>
  <si>
    <t>CARURU - VAUPES</t>
  </si>
  <si>
    <t>ARROYO HONDO - BOLIVAR</t>
  </si>
  <si>
    <t>CERINZA - BOYACA</t>
  </si>
  <si>
    <t>IZA - BOYACA</t>
  </si>
  <si>
    <t>SAMANA - CALDAS</t>
  </si>
  <si>
    <t>CERETE - CORDOBA</t>
  </si>
  <si>
    <t>SAN JUAN DE RIOSECO - CUNDINAMARCA</t>
  </si>
  <si>
    <t>VERGARA - CUNDINAMARCA</t>
  </si>
  <si>
    <t>CERRITO - SANTANDER</t>
  </si>
  <si>
    <t>MONTERREY - CASANARE</t>
  </si>
  <si>
    <t>SOTAQUIRA - BOYACA</t>
  </si>
  <si>
    <t xml:space="preserve">PRADO - TOLIMA </t>
  </si>
  <si>
    <t>PRADERA - VALLE DEL CAUCA</t>
  </si>
  <si>
    <t>VERSALLES - VALLE DEL CAUCA</t>
  </si>
  <si>
    <t>PORE - CASANARE</t>
  </si>
  <si>
    <t>ENTRERRIOS - ANTIOQUIA</t>
  </si>
  <si>
    <t>JARDIN - ANTIOQUIA</t>
  </si>
  <si>
    <t>SAN PEDRO - ANTIOQUIA</t>
  </si>
  <si>
    <t>MONGUA - BOYACA</t>
  </si>
  <si>
    <t>SAN JOSE DE PARE - BOYACA</t>
  </si>
  <si>
    <t>SORACA - BOYACA</t>
  </si>
  <si>
    <t>JAMBALO - CAUCA</t>
  </si>
  <si>
    <t>MOMIL - CORDOBA</t>
  </si>
  <si>
    <t>ENCINO - SANTANDER</t>
  </si>
  <si>
    <t>MOGOTES - SANTANDER</t>
  </si>
  <si>
    <t>JAMUNDI - VALLE DEL CAUCA</t>
  </si>
  <si>
    <t>PROVIDENCIA Y SANTA CATALINA - SAN ANDRES</t>
  </si>
  <si>
    <t>SAN PEDRO URABA - ANTIOQUIA</t>
  </si>
  <si>
    <t>SAN JOSE - CALDAS</t>
  </si>
  <si>
    <t>PROVIDENCIA - NARIÑO</t>
  </si>
  <si>
    <t>GUARANDA - SUCRE</t>
  </si>
  <si>
    <t>ARAUCA - ARAUCA</t>
  </si>
  <si>
    <t>VALLE GUAMUEZ - PUTUMAYO</t>
  </si>
  <si>
    <t>ENVIGADO - ANTIOQUIA</t>
  </si>
  <si>
    <t>MONGUI - BOYACA</t>
  </si>
  <si>
    <t>MONTELIBANO - CORDOBA</t>
  </si>
  <si>
    <t>ENCISO - SANTANDER</t>
  </si>
  <si>
    <t>TARAIRA - VAUPES</t>
  </si>
  <si>
    <t>MONTEBELLO - ANTIOQUIA</t>
  </si>
  <si>
    <t>SAN RAFAEL - ANTIOQUIA</t>
  </si>
  <si>
    <t>SAN MARTIN DE LOBA - BOLIVAR</t>
  </si>
  <si>
    <t>JENESANO - BOYACA</t>
  </si>
  <si>
    <t>SAN LUIS DE GACENO - BOYACA</t>
  </si>
  <si>
    <t>VICTORIA - CALDAS</t>
  </si>
  <si>
    <t>VIANI - CUNDINAMARCA</t>
  </si>
  <si>
    <t>CHARALA -  SANTANDER</t>
  </si>
  <si>
    <t>VETAS - SANTANDER</t>
  </si>
  <si>
    <t xml:space="preserve">ATACO - TOLIMA </t>
  </si>
  <si>
    <t>JERICO - ANTIOQUIA</t>
  </si>
  <si>
    <t>EL PEÑON - BOLIVAR</t>
  </si>
  <si>
    <t>MOMPOS - BOLIVAR</t>
  </si>
  <si>
    <t>JERICO -BOYACA</t>
  </si>
  <si>
    <t>AYAPEL - CORDOBA</t>
  </si>
  <si>
    <t>CHIMA - CORDOBA</t>
  </si>
  <si>
    <t>CHAGUANI - CUNDINAMARCA</t>
  </si>
  <si>
    <t>JERUSALEN - CUNDINAMARCA</t>
  </si>
  <si>
    <t>SAN AGUSTIN - HUILA</t>
  </si>
  <si>
    <t>EL RETEN - MAGDALENA</t>
  </si>
  <si>
    <t>PUERTO GAITAN - META</t>
  </si>
  <si>
    <t>JESUS MARIA - SANTANDER</t>
  </si>
  <si>
    <t>MOLAGAVITA - SANTANDER</t>
  </si>
  <si>
    <t xml:space="preserve">CHAPARRAL - TOLIMA </t>
  </si>
  <si>
    <t xml:space="preserve">ESPINAL - TOLIMA </t>
  </si>
  <si>
    <t>PUERTO ASIS - PUTUMAYO</t>
  </si>
  <si>
    <t>MONIQUIRA - BOYACA</t>
  </si>
  <si>
    <t>FACATATIVA - CUNDINAMARCA</t>
  </si>
  <si>
    <t>SUBACHOQUE - CUNDINAMARCA</t>
  </si>
  <si>
    <t>CHARTA - SANTANDER</t>
  </si>
  <si>
    <t>SAN ANDRES - SAN ANDRES</t>
  </si>
  <si>
    <t>VIJES - VALLE DEL CAUCA</t>
  </si>
  <si>
    <t>PUERTO CAICEDO - PUTUMAYO</t>
  </si>
  <si>
    <t>SAN ROQUE - ANTIOQUIA</t>
  </si>
  <si>
    <t>SUAN - ATLANTICO</t>
  </si>
  <si>
    <t>SAN PABLO - BOLIVAR</t>
  </si>
  <si>
    <t>PUEBLO BELLO - CESAR</t>
  </si>
  <si>
    <t>SAN MARTIN - CESAR</t>
  </si>
  <si>
    <t>PUEBLO NUEVO - CORDOBA</t>
  </si>
  <si>
    <t>SUAZA - HUILA</t>
  </si>
  <si>
    <t>CHIBOLO - MAGDALENA</t>
  </si>
  <si>
    <t>PUEBLO VIEJO - MAGDALENA</t>
  </si>
  <si>
    <t>EL DORADO - META</t>
  </si>
  <si>
    <t>LA URIBE - META</t>
  </si>
  <si>
    <t>SAN CALIXTO - NORTE DE SANTANDER</t>
  </si>
  <si>
    <t>MONTENEGRO - QUINDIO</t>
  </si>
  <si>
    <t>DOSQUEBRADAS - RISARALDA</t>
  </si>
  <si>
    <t>JORDAN - SANTANDER</t>
  </si>
  <si>
    <t>SUAITA - SANTANDER</t>
  </si>
  <si>
    <t>SAMPUES - SUCRE</t>
  </si>
  <si>
    <t xml:space="preserve">FALAN - TOLIMA </t>
  </si>
  <si>
    <t xml:space="preserve">VILLA HERMOSA - TOLIMA </t>
  </si>
  <si>
    <t>SAN PEDRO - VALLE DEL CAUCA</t>
  </si>
  <si>
    <t>VILLAGOMEZ - CUNDINAMARCA</t>
  </si>
  <si>
    <t>VILLA CARO - NORTE DE SANTANDER</t>
  </si>
  <si>
    <t>FLORIAN - SANTANDER</t>
  </si>
  <si>
    <t>SUCRE - SUCRE</t>
  </si>
  <si>
    <t xml:space="preserve">SALDAÑA - TOLIMA </t>
  </si>
  <si>
    <t>PUERTO GUZMAN - PUTUMAYO</t>
  </si>
  <si>
    <t>CHIGORODO - ANTIOQUIA</t>
  </si>
  <si>
    <t>JUAN DE ACOSTA - ATLANTICO</t>
  </si>
  <si>
    <t>CHINAVITA - BOYACA</t>
  </si>
  <si>
    <t>FIRAVITOBA - BOYACA</t>
  </si>
  <si>
    <t>PUERTO BOYACA - BOYACA</t>
  </si>
  <si>
    <t>FILADELFIA - CALDAS</t>
  </si>
  <si>
    <t>SAN ANTERO - CORDOBA</t>
  </si>
  <si>
    <t>JUNIN - CUNDINAMARCA</t>
  </si>
  <si>
    <t>PUERTO SALGAR - CUNDINAMARCA</t>
  </si>
  <si>
    <t>SUESCA - CUNDINAMARCA</t>
  </si>
  <si>
    <t>CHINACOTA - NORTE DE SANTANDER</t>
  </si>
  <si>
    <t>FILANDIA - QUINDIO</t>
  </si>
  <si>
    <t>PUEBLO RICO - RISARALDA</t>
  </si>
  <si>
    <t>PUENTE NACIONAL - SANTANDER</t>
  </si>
  <si>
    <t>VILLANUEVA - GUAJIRA</t>
  </si>
  <si>
    <t>VIGIA DEL FUERTE - ANTIOQUIA</t>
  </si>
  <si>
    <t>PUERTO COLOMBIA - ATLANTICO</t>
  </si>
  <si>
    <t>SANTA CATALINA - BOLIVAR</t>
  </si>
  <si>
    <t>VILLANUEVA - BOLIVAR</t>
  </si>
  <si>
    <t>SAN MATEO - BOYACA</t>
  </si>
  <si>
    <t>VILLAMARIA -  CALDAS</t>
  </si>
  <si>
    <t>MORALES - CAUCA</t>
  </si>
  <si>
    <t>PUERTO TEJADA - CAUCA</t>
  </si>
  <si>
    <t>MOSQUERA - CUNDINAMARCA</t>
  </si>
  <si>
    <t>VILLAPINZON - CUNDINAMARCA</t>
  </si>
  <si>
    <t>BAGADO - CHOCO</t>
  </si>
  <si>
    <t>PUERTO LOPEZ - META</t>
  </si>
  <si>
    <t>MOSQUERA - NARIÑO</t>
  </si>
  <si>
    <t>PUERRES - NARIÑO</t>
  </si>
  <si>
    <t>SAN CAYETANO - NORTE DE SANTANDER</t>
  </si>
  <si>
    <t>PUERTO PARRA - SANTANDER</t>
  </si>
  <si>
    <t>SAN BENITO - SANTANDER</t>
  </si>
  <si>
    <t>SUCRE - SANTANDER</t>
  </si>
  <si>
    <t>MORROA - SUCRE</t>
  </si>
  <si>
    <t xml:space="preserve">VILLARRICA - TOLIMA </t>
  </si>
  <si>
    <t>PUERTO LEGUIZAMO - PUTUMAYO</t>
  </si>
  <si>
    <t>CUMARIBO - VICHADA</t>
  </si>
  <si>
    <t>SAN VICENTE - ANTIOQUIA</t>
  </si>
  <si>
    <t>BARRANCO DE LOBA - BOLIVAR</t>
  </si>
  <si>
    <t>SUSACON - BOYACA</t>
  </si>
  <si>
    <t>CHINCHINA - CALDAS</t>
  </si>
  <si>
    <t>PUERTO ESCONDIDO - CORDOBA</t>
  </si>
  <si>
    <t>VILLANUEVA - CASANARE</t>
  </si>
  <si>
    <t>CHITAGA - NORTE DE SANTANDER</t>
  </si>
  <si>
    <t>VILLA ROSARIO - NORTE DE SANTANDER</t>
  </si>
  <si>
    <t>MURINDO - ANTIOQUIA</t>
  </si>
  <si>
    <t>SANTA LUCIA - ATLANTICO</t>
  </si>
  <si>
    <t>BALBOA - CAUCA</t>
  </si>
  <si>
    <t>CHIMICHAGUA - CESAR</t>
  </si>
  <si>
    <t>SAN BERNARDO DEL VIENTO - CORDOBA</t>
  </si>
  <si>
    <t>CHIA - CUNDINAMARCA</t>
  </si>
  <si>
    <t>VILLETA - CUNDINAMARCA</t>
  </si>
  <si>
    <t>BAHIA SOLANO - CHOCO</t>
  </si>
  <si>
    <t>SALAMINA - MAGDALENA</t>
  </si>
  <si>
    <t>BALBOA - RISARALDA</t>
  </si>
  <si>
    <t>PUERTO WILCHES - SANTANDER</t>
  </si>
  <si>
    <t xml:space="preserve">FLANDES - TOLIMA </t>
  </si>
  <si>
    <t xml:space="preserve">SAN ANTONIO - TOLIMA </t>
  </si>
  <si>
    <t>FLORIDA - VALLE DEL CAUCA</t>
  </si>
  <si>
    <t>LA CEJA - ANTIOQUIA</t>
  </si>
  <si>
    <t>PUEBLORRICO - ANTIOQUIA</t>
  </si>
  <si>
    <t>CHIQUINQUIRA - BOYACA</t>
  </si>
  <si>
    <t>FLORESTA - BOYACA</t>
  </si>
  <si>
    <t>MOTAVITA - BOYACA</t>
  </si>
  <si>
    <t>SAN MIGUEL DE SEMA - BOYACA</t>
  </si>
  <si>
    <t>SUTAMARCHAN - BOYACA</t>
  </si>
  <si>
    <t>SANTA MARIA - HUILA</t>
  </si>
  <si>
    <t>CHIMA - SANTANDER</t>
  </si>
  <si>
    <t>FLORIDABLANCA - SANTANDER</t>
  </si>
  <si>
    <t>LABRANZAGRANDE - BOYACA</t>
  </si>
  <si>
    <t>SUPIA - CALDAS</t>
  </si>
  <si>
    <t>VITERBO - CALDAS</t>
  </si>
  <si>
    <t>LA CALERA - CUNDINAMARCA</t>
  </si>
  <si>
    <t>SUPATA - CUNDINAMARCA</t>
  </si>
  <si>
    <t>BAJO BAUDO -  PIZARRO - CHOCO</t>
  </si>
  <si>
    <t>PUERTO LLERAS - META</t>
  </si>
  <si>
    <t>LABATECA - NORTE DE SANTANDER</t>
  </si>
  <si>
    <t>BARBOSA - SANTANDER</t>
  </si>
  <si>
    <t>LA BELLEZA - SANTANDER</t>
  </si>
  <si>
    <t>LA CUMBRE - VALLE DEL CAUCA</t>
  </si>
  <si>
    <t>BARANOA - ATLANTICO</t>
  </si>
  <si>
    <t>SUTATENZA - BOYACA</t>
  </si>
  <si>
    <t>CHIRIGUANA - CESAR</t>
  </si>
  <si>
    <t>SAN CARLOS - CORDOBA</t>
  </si>
  <si>
    <t>CHIPAQUE - CUNDINAMARCA</t>
  </si>
  <si>
    <t>VIOTA - CUNDINAMARCA</t>
  </si>
  <si>
    <t>BARAYA - HUILA</t>
  </si>
  <si>
    <t>LA ARGENTINA - HUILA</t>
  </si>
  <si>
    <t>BARRANCAS - GUAJIRA</t>
  </si>
  <si>
    <t>HATONUEVO - GUAJIRA</t>
  </si>
  <si>
    <t>LA CRUZ - NARIÑO</t>
  </si>
  <si>
    <t>SAMANIEGO - NARIÑO</t>
  </si>
  <si>
    <t>SAN BENITO ABAD - SUCRE</t>
  </si>
  <si>
    <t xml:space="preserve">SAN LUIS - TOLIMA </t>
  </si>
  <si>
    <t>BARBOSA - ANTIOQUIA</t>
  </si>
  <si>
    <t>PUERTO BERRIO - ANTIOQUIA</t>
  </si>
  <si>
    <t>VIRACACHA - BOYACA</t>
  </si>
  <si>
    <t>MORELIA - CAQUETA</t>
  </si>
  <si>
    <t>BUENAVISTA - CORDOBA</t>
  </si>
  <si>
    <t>FOMEQUE - CUNDINAMARCA</t>
  </si>
  <si>
    <t>SUSA - CUNDINAMARCA</t>
  </si>
  <si>
    <t>FONSECA - GUAJIRA</t>
  </si>
  <si>
    <t>BARBACOAS - NARIÑO</t>
  </si>
  <si>
    <t>BARICHARA - SANTANDER</t>
  </si>
  <si>
    <t>CHIPATA - SANTANDER</t>
  </si>
  <si>
    <t>SAN GIL - SANTANDER</t>
  </si>
  <si>
    <t>RECETOR - CASANARE</t>
  </si>
  <si>
    <t>LA ESTRELLA - ANTIOQUIA</t>
  </si>
  <si>
    <t>MUTATA - ANTIOQUIA</t>
  </si>
  <si>
    <t>REGIDOR - BOLIVAR</t>
  </si>
  <si>
    <t>TALAIGUA NUEVO - BOLIVAR</t>
  </si>
  <si>
    <t>CHISCAS - BOYACA</t>
  </si>
  <si>
    <t>LA CAPILLA - BOYACA</t>
  </si>
  <si>
    <t>MUZO - BOYACA</t>
  </si>
  <si>
    <t>QUIPAMA - BOYACA</t>
  </si>
  <si>
    <t>LA DORADA - CALDAS</t>
  </si>
  <si>
    <t>SUAREZ - CAUCA</t>
  </si>
  <si>
    <t>PUERTO LIBERTADOR - CORDOBA</t>
  </si>
  <si>
    <t>PULI - CUNDINAMARCA</t>
  </si>
  <si>
    <t>RIO IRO - CHOCO</t>
  </si>
  <si>
    <t>ZONA BANANERA - MAGDALENA</t>
  </si>
  <si>
    <t>SAN CARLOS DE GUAROA - META</t>
  </si>
  <si>
    <t>MUTISCUA - NORTE DE SANTANDER</t>
  </si>
  <si>
    <t>SANTIAGO - NORTE DE SANTANDER</t>
  </si>
  <si>
    <t>SURATA - SANTANDER</t>
  </si>
  <si>
    <t>SAN PABLO DE BORBUR - BOYACA</t>
  </si>
  <si>
    <t>CHOACHI - CUNDINAMARCA</t>
  </si>
  <si>
    <t>FOSCA - CUNDINAMARCA</t>
  </si>
  <si>
    <t>SUTATAUSA - CUNDINAMARCA</t>
  </si>
  <si>
    <t>LA FLORIDA - NARIÑO</t>
  </si>
  <si>
    <t>BARRANCABERMEJA - SANTANDER</t>
  </si>
  <si>
    <t>FREDONIA - ANTIOQUIA</t>
  </si>
  <si>
    <t>CHINU - CORDOBA</t>
  </si>
  <si>
    <t>SANTA ROSA DE CABAL - RISARALDA</t>
  </si>
  <si>
    <t>SAN JOAQUIN - SANTANDER</t>
  </si>
  <si>
    <t>NARIÑO - ANTIOQUIA</t>
  </si>
  <si>
    <t>SANTA ROSA - BOLIVAR</t>
  </si>
  <si>
    <t>CHITA - BOYACA</t>
  </si>
  <si>
    <t>LA GLORIA - CESAR</t>
  </si>
  <si>
    <t>CHOCONTA - CUNDINAMARCA</t>
  </si>
  <si>
    <t>NARIÑO - CUNDINAMARCA</t>
  </si>
  <si>
    <t>NATAGA - HUILA</t>
  </si>
  <si>
    <t>SAN JUAN DE ARAMA - META</t>
  </si>
  <si>
    <t>BELEN - NARIÑO</t>
  </si>
  <si>
    <t>SANDONA - NARIÑO</t>
  </si>
  <si>
    <t>LA CELIA - RISARALDA</t>
  </si>
  <si>
    <t xml:space="preserve">FRESNO - TOLIMA </t>
  </si>
  <si>
    <t xml:space="preserve">NATAGAIMA - TOLIMA </t>
  </si>
  <si>
    <t>FRONTINO - ANTIOQUIA</t>
  </si>
  <si>
    <t>SAN JOSE MIRANDA - SANTANDER</t>
  </si>
  <si>
    <t>PUERTO NARE - ANTIOQUIA</t>
  </si>
  <si>
    <t>YALI - ANTIOQUIA</t>
  </si>
  <si>
    <t>SANTO TOMAS - ATLANTICO</t>
  </si>
  <si>
    <t>CHITARAQUE - BOYACA</t>
  </si>
  <si>
    <t>SOLEDAD - ATLANTICO</t>
  </si>
  <si>
    <t>PURACE - CAUCA</t>
  </si>
  <si>
    <t>SUCRE - CAUCA</t>
  </si>
  <si>
    <t>TABIO - CUNDINAMARCA</t>
  </si>
  <si>
    <t>YACOPI - CUNDINAMARCA</t>
  </si>
  <si>
    <t>YAGUARA - HUILA</t>
  </si>
  <si>
    <t>LA LLANADA - NARIÑO</t>
  </si>
  <si>
    <t>PUPIALES - NARIÑO</t>
  </si>
  <si>
    <t>SAN BERNARDO - NARIÑO</t>
  </si>
  <si>
    <t>LA ESPERANZA - NORTE DE SANTANDER</t>
  </si>
  <si>
    <t>LANDAZURI - SANTANDER</t>
  </si>
  <si>
    <t xml:space="preserve">PURIFICACION - TOLIMA </t>
  </si>
  <si>
    <t>VILLAGARZON - PUTUMAYO</t>
  </si>
  <si>
    <t>BELMIRA - ANTIOQUIA</t>
  </si>
  <si>
    <t>SANTA ROSA DE OSOS - ANTIOQUIA</t>
  </si>
  <si>
    <t>SANTANA - BOYACA</t>
  </si>
  <si>
    <t>NEIRA - CALDAS</t>
  </si>
  <si>
    <t>PURISIMA - CORDOBA</t>
  </si>
  <si>
    <t>SAN PELAYO - CORDOBA</t>
  </si>
  <si>
    <t>BELTRAN - CUNDINAMARCA</t>
  </si>
  <si>
    <t>FUNZA - CUNDINAMARCA</t>
  </si>
  <si>
    <t>LA MESA - CUNDINAMARCA</t>
  </si>
  <si>
    <t>NEMOCON - CUNDINAMARCA</t>
  </si>
  <si>
    <t>SAN JUANITO - META</t>
  </si>
  <si>
    <t>TAMINANGO - NARIÑO</t>
  </si>
  <si>
    <t>SAN MIGUEL - PUTUMAYO</t>
  </si>
  <si>
    <t xml:space="preserve">SANTA ISABEL - TOLIMA </t>
  </si>
  <si>
    <t>YARUMAL -  ANTIOQUIA</t>
  </si>
  <si>
    <t>BELEN - BOYACA</t>
  </si>
  <si>
    <t>CHIVATA - BOYACA</t>
  </si>
  <si>
    <t>TAMALAMEQUE - CESAR</t>
  </si>
  <si>
    <t>TADO - CHOCO</t>
  </si>
  <si>
    <t>FUENTE DE ORO - META</t>
  </si>
  <si>
    <t>FUNES - NARIÑO</t>
  </si>
  <si>
    <t>SAN LORENZO - NARIÑO</t>
  </si>
  <si>
    <t>SANTUARIO - RISARALDA</t>
  </si>
  <si>
    <t>BELLO - ANTIOQUIA</t>
  </si>
  <si>
    <t>CICUCO - BOLIVAR</t>
  </si>
  <si>
    <t>SANTA ROSA SUR - BOLIVAR</t>
  </si>
  <si>
    <t>BELALCAZAR - CALDAS</t>
  </si>
  <si>
    <t>LA MERCED - CALDAS</t>
  </si>
  <si>
    <t>FUQUENE - CUNDINAMARCA</t>
  </si>
  <si>
    <t>NILO - CUNDINAMARCA</t>
  </si>
  <si>
    <t>FUNDACION - MAGDALENA</t>
  </si>
  <si>
    <t>TANGUA - NARIÑO</t>
  </si>
  <si>
    <t>BELEN DE UMBRIA - RISARALDA</t>
  </si>
  <si>
    <t>TAMESIS - ANTIOQUIA</t>
  </si>
  <si>
    <t>CIENAGA - MAGDALENA</t>
  </si>
  <si>
    <t>CIENAGA DE ORO - CORDOBA</t>
  </si>
  <si>
    <t>NIMAIMA - CUNDINAMARCA</t>
  </si>
  <si>
    <t>CIENAGA - BOYACA</t>
  </si>
  <si>
    <t>SAN MARTIN - META</t>
  </si>
  <si>
    <t>SAN VICENTE CHUCURI - SANTANDER</t>
  </si>
  <si>
    <t>CISNEROS - ANTIOQUIA</t>
  </si>
  <si>
    <t>LA PINTADA - ANTIOQUIA</t>
  </si>
  <si>
    <t>NECOCLI - ANTIOQUIA</t>
  </si>
  <si>
    <t>SANTO DOMINGO - ANTIOQUIA</t>
  </si>
  <si>
    <t>TARAZA - ANTIOQUIA</t>
  </si>
  <si>
    <t>YOLOMBO - ANTIOQUIA</t>
  </si>
  <si>
    <t>BERBEO - BOYACA</t>
  </si>
  <si>
    <t>SANTA MARIA - BOYACA</t>
  </si>
  <si>
    <t>TASCO - BOYACA</t>
  </si>
  <si>
    <t>FLORENCIA - CAUCA</t>
  </si>
  <si>
    <t>CANALETE - CORDOBA</t>
  </si>
  <si>
    <t>FUSAGASUGA - CUNDINAMARCA</t>
  </si>
  <si>
    <t>DIBULLA - GUAJIRA</t>
  </si>
  <si>
    <t>PUERTO RICO - META</t>
  </si>
  <si>
    <t>LA TOLA - NARIÑO</t>
  </si>
  <si>
    <t>OLAYA HERRERA - NARIÑO</t>
  </si>
  <si>
    <t>CIRCASIA - QUINDIO</t>
  </si>
  <si>
    <t>SALENTO - QUINDIO</t>
  </si>
  <si>
    <t>CIMITARRA - SANTANDER</t>
  </si>
  <si>
    <t>YOTOCO - VALLE DEL CAUCA</t>
  </si>
  <si>
    <t>BETANIA - ANTIOQUIA</t>
  </si>
  <si>
    <t>PUERTO TRIUNFO - ANTIOQUIA</t>
  </si>
  <si>
    <t>NOBSA - BOYACA</t>
  </si>
  <si>
    <t>NOCAIMA - CUNDINAMARCA</t>
  </si>
  <si>
    <t>TARQUI - HUILA</t>
  </si>
  <si>
    <t>PUERTO RONDON - ARAUCA</t>
  </si>
  <si>
    <t>TARSO - ANTIOQUIA</t>
  </si>
  <si>
    <t>BETEITIVA - BOYACA</t>
  </si>
  <si>
    <t>PUERTO RICO - CAQUETA</t>
  </si>
  <si>
    <t>LA SIERRA - CAUCA</t>
  </si>
  <si>
    <t>QUEBRADANEGRA - CUNDINAMARCA</t>
  </si>
  <si>
    <t>SAN SEBASTIAN - MAGDALENA</t>
  </si>
  <si>
    <t>BETULIA - SANTANDER</t>
  </si>
  <si>
    <t>YUMBO - VALLE DEL CAUCA</t>
  </si>
  <si>
    <t>BETULIA - ANTIOQUIA</t>
  </si>
  <si>
    <t>YONDO - ANTIOQUIA</t>
  </si>
  <si>
    <t>GACHANTIVA - BOYACA</t>
  </si>
  <si>
    <t>SANTA ROSA DE VITERB - BOYACA</t>
  </si>
  <si>
    <t>SAN SEBASTIAN - CAUCA</t>
  </si>
  <si>
    <t>GACHALA - CUNDINAMARCA</t>
  </si>
  <si>
    <t>TAUSA - CUNDINAMARCA</t>
  </si>
  <si>
    <t>SAN PABLO - NARIÑO</t>
  </si>
  <si>
    <t>ZAMBRANO - BOLIVAR</t>
  </si>
  <si>
    <t>NUEVA GRANADA - MAGDALENA</t>
  </si>
  <si>
    <t>BELEN DE LOS ANDAQUIES - CAQUETA</t>
  </si>
  <si>
    <t>LA PALMA - CUNDINAMARCA</t>
  </si>
  <si>
    <t>QUETAME - CUNDINAMARCA</t>
  </si>
  <si>
    <t>SAN PEDRO DE CARTAGO - NARIÑO</t>
  </si>
  <si>
    <t>QUIMBAYA - QUINDIO</t>
  </si>
  <si>
    <t>QUINCHIA - RISARALDA</t>
  </si>
  <si>
    <t>TAME - ARAUCA</t>
  </si>
  <si>
    <t>NECHI - ANTIOQUIA</t>
  </si>
  <si>
    <t>ZARAGOZA - ANTIOQUIA</t>
  </si>
  <si>
    <t>NORCASIA - CALDAS</t>
  </si>
  <si>
    <t>GAMARRA - CESAR</t>
  </si>
  <si>
    <t>BITUIMA - CUNDINAMARCA</t>
  </si>
  <si>
    <t>GACHANCIPA - CUNDINAMARCA</t>
  </si>
  <si>
    <t>NUNCHIA - CASANARE</t>
  </si>
  <si>
    <t>ZAPATOCA - SANTANDER</t>
  </si>
  <si>
    <t>ZARZAL - VALLE DEL CAUCA</t>
  </si>
  <si>
    <t>GALAPA - ATLANTICO</t>
  </si>
  <si>
    <t>GAMEZA - BOYACA</t>
  </si>
  <si>
    <t>SANTA SOFIA - BOYACA</t>
  </si>
  <si>
    <t>QUIPILE - CUNDINAMARCA</t>
  </si>
  <si>
    <t>LA PLATA - HUILA</t>
  </si>
  <si>
    <t>SANTA BARBARA - NARIÑO</t>
  </si>
  <si>
    <t>GALAN - SANTANDER</t>
  </si>
  <si>
    <t>COCORNA - ANTIOQUIA</t>
  </si>
  <si>
    <t>EL SANTUARIO - ANTIOQUIA</t>
  </si>
  <si>
    <t>BOAVITA - BOYACA</t>
  </si>
  <si>
    <t>ZETAQUIRA - BOYACA</t>
  </si>
  <si>
    <t>LA VEGA - CAUCA</t>
  </si>
  <si>
    <t>GACHETA - CUNDINAMARCA</t>
  </si>
  <si>
    <t>TENA - CUNDINAMARCA</t>
  </si>
  <si>
    <t>TESALIA - HUILA</t>
  </si>
  <si>
    <t>LA PAZ  -   SANTANDER</t>
  </si>
  <si>
    <t>NUQUI  -   CHOCO</t>
  </si>
  <si>
    <t>TENZA  -   BOYACA</t>
  </si>
  <si>
    <t>SANTANDER DE Q  -   CAUCA</t>
  </si>
  <si>
    <t>LA PEÑA  -   CUNDINAMARCA</t>
  </si>
  <si>
    <t>ZIPACON  -   CUNDINAMARCA</t>
  </si>
  <si>
    <t>GARZON  -   HUILA</t>
  </si>
  <si>
    <t>DISTRACCION  -   GUAJIRA</t>
  </si>
  <si>
    <t>TENERIFE  -   MAGDALENA</t>
  </si>
  <si>
    <t>LA PLAYA  -   NORTE DE SANTANDER</t>
  </si>
  <si>
    <t>OCAÑA  -   NORTE DE SANTANDER</t>
  </si>
  <si>
    <t>GAMBITA  -   SANTANDER</t>
  </si>
  <si>
    <t>OBANDO  -   VALLE DEL CAUCA</t>
  </si>
  <si>
    <t>GARAGOA  -   BOYACA</t>
  </si>
  <si>
    <t>RAMIRIQUI  -   BOYACA</t>
  </si>
  <si>
    <t>BOJACA  -   CUNDINAMARCA</t>
  </si>
  <si>
    <t>GAMA  -   CUNDINAMARCA</t>
  </si>
  <si>
    <t>APIARI  -   SARALDA</t>
  </si>
  <si>
    <t>TENJO  -   CUNDINAMARCA</t>
  </si>
  <si>
    <t>ZIPAQUIRA  -   CUNDINAMARCA</t>
  </si>
  <si>
    <t>BOJAYA  -   CHOCO</t>
  </si>
  <si>
    <t>TELLO  -   HUILA</t>
  </si>
  <si>
    <t>LA UNION  -   NARIÑO</t>
  </si>
  <si>
    <t>SANTACRUZ  -   NARIÑO</t>
  </si>
  <si>
    <t>BOCHALEMA  -   NORTE DE SANTANDER</t>
  </si>
  <si>
    <t>RAGONVALIA  -   NORTE DE SANTANDER</t>
  </si>
  <si>
    <t>OTRAS TRANSFERENCIAS - PARA PAGO DE PENSIONES Y/O CESANTIAS</t>
  </si>
  <si>
    <t>PARA PAGO DE PENSIONES Y/O CESANTIAS</t>
  </si>
  <si>
    <t>OTRAS TRANSFERENCIAS - PARA GASTOS DE FUNCIONAMIENTO</t>
  </si>
  <si>
    <t>PARA GASTOS DE FUNCIONAMIENTO</t>
  </si>
  <si>
    <t>UNIVERSIDAD SURCOLOMBIANA</t>
  </si>
  <si>
    <t>EMPRESA DE TELECOMUNICACIONES DE BOGOTA</t>
  </si>
  <si>
    <t>OTRAS TRANSFERENCIAS - PARA PROGRAMAS DE EDUCACION</t>
  </si>
  <si>
    <t>PARA PROGRAMAS DE EDUCACION</t>
  </si>
  <si>
    <t>COLEGIO DE BOYACA</t>
  </si>
  <si>
    <t>UNIVERSIDAD TECNOLOGICA DE PEREIRA</t>
  </si>
  <si>
    <t>UNIVERSIDAD SURCOLOMBIANA  -   USCO</t>
  </si>
  <si>
    <t>UNIVERSIDAD DE LA AMAZONIA</t>
  </si>
  <si>
    <t>UNIVERSIDAD DE CALDAS</t>
  </si>
  <si>
    <t>UNIVERSIDAD NACIONAL DE CORDOBA</t>
  </si>
  <si>
    <t>UNIVERSIDAD DEL CAUCA</t>
  </si>
  <si>
    <t>UNIVERSIDAD PEDAGOGICA NACIONAL</t>
  </si>
  <si>
    <t>UNIVERSIDAD PEDAGOGICA Y TECNOLOGIA DE COLOMBIA  -   UPTC</t>
  </si>
  <si>
    <t>UNIVERSIDAD TECNOLOGICA DEL CHOCO  -   DIEGO LUIS CORDOBA</t>
  </si>
  <si>
    <t>UNIVERSIDAD TECNOLOGICA DE LOS LLANOS ORIENTALES</t>
  </si>
  <si>
    <t>ICETEX</t>
  </si>
  <si>
    <t>SOCIEDAD GEOGRÁFICA DE COLOMBIA - ACADEMÍA DE CIENCIAS GEOGRÁFICAS</t>
  </si>
  <si>
    <t>DEPARTAMENTO CESAR</t>
  </si>
  <si>
    <t>DEPARTAMENTO DEL HUILA</t>
  </si>
  <si>
    <t>DEPARTAMENTO DE ARAUCA</t>
  </si>
  <si>
    <t>UNIVERSIDAD DE ANTIOQUIA</t>
  </si>
  <si>
    <t>UNIVERSIDAD DEL VALLE DEL CAUCA</t>
  </si>
  <si>
    <t>UNIVERSIDAD TECNOLOGICA DEL MAGDALENA</t>
  </si>
  <si>
    <t>UNIVERSIDAD DE ATLANTICO</t>
  </si>
  <si>
    <t>UNIVERSIDAD DE CARTAGENA</t>
  </si>
  <si>
    <t>UNIVERSIDAD DE NARIÑO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</si>
  <si>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</si>
  <si>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</si>
  <si>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</si>
  <si>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</si>
  <si>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  -   UIS</t>
  </si>
  <si>
    <t>UNIVERSIDAD DE SUCRE</t>
  </si>
  <si>
    <t>UNIVERSIDAD DEL TOLIMA</t>
  </si>
  <si>
    <t>UNIVERSIDAD DE LA GUAJIRA</t>
  </si>
  <si>
    <t>UNIVERSIDAD DISTRITAL FRANCISCO JOSE DE CALDAS</t>
  </si>
  <si>
    <t>COLEGIO MAYOR DE CUNDINAMARCA</t>
  </si>
  <si>
    <t>UNIVERSIDAD MILITAR NUEVA GRANADA</t>
  </si>
  <si>
    <t>UNIVERSIDAD POPULAR DEL CESAR</t>
  </si>
  <si>
    <t>UNIVERSIDAD NACIONAL ABIERTA Y A DISTANCIA  -   UNAD</t>
  </si>
  <si>
    <t>COLEGIO MAYOR DEL CAUCA</t>
  </si>
  <si>
    <t>INSTITUTO TECNOLOGICO DEL PUTUMAYO</t>
  </si>
  <si>
    <t>BIBLIOTECA PUBLICA PILOTO DE MEDELLIN PARA LA AMERICA LATINA</t>
  </si>
  <si>
    <t>COLEGIO MAYOR DE ANTIOQUIA</t>
  </si>
  <si>
    <t>UNIVERSIDAD DEL PACIFICO</t>
  </si>
  <si>
    <t>OPERACIONES DE ENLACE - RECAUDOS POR RECLASIFICAR</t>
  </si>
  <si>
    <t>RECAUDOS POR RECLASIFICAR</t>
  </si>
  <si>
    <r>
      <t xml:space="preserve">Fecha: </t>
    </r>
    <r>
      <rPr>
        <sz val="9"/>
        <color indexed="8"/>
        <rFont val="Arial"/>
        <family val="0"/>
      </rPr>
      <t>2007/03/31</t>
    </r>
  </si>
  <si>
    <r>
      <t xml:space="preserve">Departamento: </t>
    </r>
    <r>
      <rPr>
        <sz val="9"/>
        <color indexed="8"/>
        <rFont val="Arial"/>
        <family val="0"/>
      </rPr>
      <t>CUNDINAMARCA</t>
    </r>
  </si>
  <si>
    <r>
      <t xml:space="preserve">Municipio: </t>
    </r>
    <r>
      <rPr>
        <sz val="9"/>
        <color indexed="8"/>
        <rFont val="Arial"/>
        <family val="0"/>
      </rPr>
      <t>BOGOTA D.C.</t>
    </r>
  </si>
  <si>
    <r>
      <t xml:space="preserve">Entidad: </t>
    </r>
    <r>
      <rPr>
        <sz val="9"/>
        <color indexed="8"/>
        <rFont val="Arial"/>
        <family val="0"/>
      </rPr>
      <t>MINISTERIO DE EDUCACION NACIONAL</t>
    </r>
  </si>
  <si>
    <r>
      <t xml:space="preserve">Código: </t>
    </r>
    <r>
      <rPr>
        <sz val="9"/>
        <color indexed="8"/>
        <rFont val="Arial"/>
        <family val="0"/>
      </rPr>
      <t>011300000</t>
    </r>
  </si>
  <si>
    <t>CONSOLIDADO</t>
  </si>
  <si>
    <r>
      <t xml:space="preserve">Periodo del Movimiento: </t>
    </r>
    <r>
      <rPr>
        <sz val="9"/>
        <color indexed="8"/>
        <rFont val="Arial"/>
        <family val="0"/>
      </rPr>
      <t xml:space="preserve"> 2007/01/01 AL 2007/03/31</t>
    </r>
  </si>
  <si>
    <t>SALDO INICIAL</t>
  </si>
  <si>
    <t>1.4.25.05</t>
  </si>
  <si>
    <t>Depóstios sobre contratos</t>
  </si>
  <si>
    <t>1.4.70.13</t>
  </si>
  <si>
    <t>1.4.70.48</t>
  </si>
  <si>
    <t>Descuentos no autorizados</t>
  </si>
  <si>
    <t>1.4.70.83</t>
  </si>
  <si>
    <t>Otros intereses</t>
  </si>
  <si>
    <t>1.6.55.11</t>
  </si>
  <si>
    <t>Herramientas y accesorios</t>
  </si>
  <si>
    <t>1.9.10.21</t>
  </si>
  <si>
    <t>1.9.10.22</t>
  </si>
  <si>
    <t>Contribuciones y lubricantes</t>
  </si>
  <si>
    <t>2.4.25.07</t>
  </si>
  <si>
    <t>2.4.36.06</t>
  </si>
  <si>
    <t>2.4.55</t>
  </si>
  <si>
    <t>DEPOSITOS RECIBIDOS EN GARANTIA</t>
  </si>
  <si>
    <t>2.4.55.03</t>
  </si>
  <si>
    <t>Depóstios judiciales</t>
  </si>
  <si>
    <t>OTROS PASIVOS</t>
  </si>
  <si>
    <t>2.9.10</t>
  </si>
  <si>
    <t>INGRESOS RECIBIDOS POR ANTICIPADO</t>
  </si>
  <si>
    <t>2.9.10.90</t>
  </si>
  <si>
    <t>Otros ingresos recibidos por anticipado</t>
  </si>
  <si>
    <t>3.1.10.01</t>
  </si>
  <si>
    <t>Excedente del ejercicio</t>
  </si>
  <si>
    <t>VENTA DE SERVICIOS</t>
  </si>
  <si>
    <t>4.3.60</t>
  </si>
  <si>
    <t xml:space="preserve">SERVICIOS DE DOCUMENTACION </t>
  </si>
  <si>
    <t>4.3.60.06</t>
  </si>
  <si>
    <t>Antecedentes y certificaciones</t>
  </si>
  <si>
    <t>4.3.60.08</t>
  </si>
  <si>
    <t>Tarjetas profesionales</t>
  </si>
  <si>
    <t>4.8.05.22</t>
  </si>
  <si>
    <t>Intereses sobre depósitos en instituciones</t>
  </si>
  <si>
    <t>4.8.10.08</t>
  </si>
  <si>
    <t>Recuperaciones</t>
  </si>
  <si>
    <t>5.1.01.17</t>
  </si>
  <si>
    <t>5.1.01.31</t>
  </si>
  <si>
    <t>Dotación y suministro a trabajadores</t>
  </si>
  <si>
    <t>5.1.11.18</t>
  </si>
  <si>
    <t>Arrendamiento</t>
  </si>
  <si>
    <t>CUENTAS DE ORDEN DEUDORAS</t>
  </si>
  <si>
    <t>DEUDORAS DE CONTROL</t>
  </si>
  <si>
    <t>8.3.15</t>
  </si>
  <si>
    <t>ACTIVOS TOTALMENTE DEPRECIADOS</t>
  </si>
  <si>
    <t>8.3.15.10</t>
  </si>
  <si>
    <t>8.3.90</t>
  </si>
  <si>
    <t xml:space="preserve">OTRAS CUENTAS DEUDORAS </t>
  </si>
  <si>
    <t>8.3.90.90</t>
  </si>
  <si>
    <t>Otras cuentas deudoras de control</t>
  </si>
  <si>
    <t>DEUDORAS POR EL CONTRARIO (CR)</t>
  </si>
  <si>
    <t>8.9.15</t>
  </si>
  <si>
    <t>DEUDORAS DE CONTROL POR EL CONTRA</t>
  </si>
  <si>
    <t>8.9.15.06</t>
  </si>
  <si>
    <t>Activos totalmente depreciados</t>
  </si>
  <si>
    <t>8.9.15.90</t>
  </si>
  <si>
    <t>Consolidado</t>
  </si>
  <si>
    <t>DEPOSITOS ENTREGADOS EN GARANTIA - DEPOSITOS SOBRE CONTRATOS</t>
  </si>
  <si>
    <t>DEPOSITOS SOBRE CONTRATOS</t>
  </si>
  <si>
    <t>DEPOSITOS RECIBIDOS EN GARANTIA - DEPOSITOS JUDICIALES</t>
  </si>
  <si>
    <t>DEPOSITOS JUDICIALES</t>
  </si>
  <si>
    <t>BANCO AGRARIO</t>
  </si>
  <si>
    <t>PARATEBUENO  -  CUNDINAMARCA</t>
  </si>
  <si>
    <t>MEDIO BAUDO  -  CHOCO</t>
  </si>
  <si>
    <t>213041530</t>
  </si>
  <si>
    <t>PALESTINA  -  HUILA</t>
  </si>
  <si>
    <t>213044430</t>
  </si>
  <si>
    <t>MAICAO  -  GUAJIRA</t>
  </si>
  <si>
    <t>213047030</t>
  </si>
  <si>
    <t>ALGARROBO  -  MAGDALENA</t>
  </si>
  <si>
    <t>MESETAS  -  META</t>
  </si>
  <si>
    <t>CALARCA  -  QUINDIO</t>
  </si>
  <si>
    <t>CHALAN  -  SUCRE</t>
  </si>
  <si>
    <t xml:space="preserve">AMBALEMA  -  TOLIMA </t>
  </si>
  <si>
    <t>CANDELARIA  -  VALLE DEL CAUCA</t>
  </si>
  <si>
    <t>OROCUE  -  CASANARE</t>
  </si>
  <si>
    <t>TRINIDAD  -  CASANARE</t>
  </si>
  <si>
    <t>213105031</t>
  </si>
  <si>
    <t>AMALFI  -  ANTIOQUIA</t>
  </si>
  <si>
    <t>213105631</t>
  </si>
  <si>
    <t>SABANETA  -  ANTIOQUIA</t>
  </si>
  <si>
    <t>213115531</t>
  </si>
  <si>
    <t>PAUNA  -  BOYACA</t>
  </si>
  <si>
    <t>213208832</t>
  </si>
  <si>
    <t>TUBARA  -  ATLANTICO</t>
  </si>
  <si>
    <t>CHIQUIZA  -  BOYACA</t>
  </si>
  <si>
    <t>GUICAN  -  BOYACA</t>
  </si>
  <si>
    <t>213215632</t>
  </si>
  <si>
    <t>SABOYA  -  BOYACA</t>
  </si>
  <si>
    <t>TUNUNGUA  -  BOYACA</t>
  </si>
  <si>
    <t>PATIA  -  EL BORDO  -   CAUCA</t>
  </si>
  <si>
    <t>213220032</t>
  </si>
  <si>
    <t>ASTREA  -  CESAR</t>
  </si>
  <si>
    <t>213241132</t>
  </si>
  <si>
    <t>CAMPOALEGRE -  HUILA</t>
  </si>
  <si>
    <t>213268132</t>
  </si>
  <si>
    <t>CALIFORNIA  -  SANTANDER</t>
  </si>
  <si>
    <t>213268432</t>
  </si>
  <si>
    <t>MALAGA  -  SANTANDER</t>
  </si>
  <si>
    <t>213308433</t>
  </si>
  <si>
    <t>MALAMBO  -  ATLANTICO</t>
  </si>
  <si>
    <t>213313433</t>
  </si>
  <si>
    <t>MAHATES  -  BOLIVAR</t>
  </si>
  <si>
    <t>213315533</t>
  </si>
  <si>
    <t>PAYA  -  BOYACA</t>
  </si>
  <si>
    <t>MANZANARES  -  CALDAS</t>
  </si>
  <si>
    <t>PIAMONTE  -  CAUCA</t>
  </si>
  <si>
    <t>CUMBITARA  -  NARIÑO</t>
  </si>
  <si>
    <t>213368533</t>
  </si>
  <si>
    <t>PARAMO  -  SANTANDER</t>
  </si>
  <si>
    <t>EL ROBLE  -  SUCRE</t>
  </si>
  <si>
    <t>DAGUA  -  VALLE DEL CAUCA</t>
  </si>
  <si>
    <t>213405034</t>
  </si>
  <si>
    <t>ANDES  -  ANTIOQUIA</t>
  </si>
  <si>
    <t>213405134</t>
  </si>
  <si>
    <t>CAMPAMENTO  -  ANTIOQUIA</t>
  </si>
  <si>
    <t>213405234</t>
  </si>
  <si>
    <t>DABEIBA  -  ANTIOQUIA</t>
  </si>
  <si>
    <t>213408634</t>
  </si>
  <si>
    <t>SABANAGRANDE  -  ATLANTICO</t>
  </si>
  <si>
    <t>TULUA  -  VALLE DEL CAUCA</t>
  </si>
  <si>
    <t>213515135</t>
  </si>
  <si>
    <t>CAMPOHERMOSO  -  BOYACA</t>
  </si>
  <si>
    <t>TURMEQUE  -  BOYACA</t>
  </si>
  <si>
    <t>213525035</t>
  </si>
  <si>
    <t>ANAPOIMA  -  CUNDINAMARCA</t>
  </si>
  <si>
    <t>213525335</t>
  </si>
  <si>
    <t>GUAYABETAL  -  CUNDINAMARCA</t>
  </si>
  <si>
    <t>213525535</t>
  </si>
  <si>
    <t>PASCA  -  CUNDINAMARCA</t>
  </si>
  <si>
    <t>213527135</t>
  </si>
  <si>
    <t>CANTON DEL SAN PABLO  -  CHOCO</t>
  </si>
  <si>
    <t>213544035</t>
  </si>
  <si>
    <t>ALBANIA  -  GUAJIRA</t>
  </si>
  <si>
    <t>MALLAMA  -  NARIÑO</t>
  </si>
  <si>
    <t>TUMACO  -  NARIÑO</t>
  </si>
  <si>
    <t>213568235</t>
  </si>
  <si>
    <t>EL CARMEN  -  SANTANDER</t>
  </si>
  <si>
    <t>GALERAS  -  SUCRE</t>
  </si>
  <si>
    <t>213605036</t>
  </si>
  <si>
    <t>ANGELOPOLIS  -  ANTIOQUIA</t>
  </si>
  <si>
    <t>213605736</t>
  </si>
  <si>
    <t>SEGOVIA  -  ANTIOQUIA</t>
  </si>
  <si>
    <t>213608436</t>
  </si>
  <si>
    <t>MANATI  -  ATLANTICO</t>
  </si>
  <si>
    <t>213613836</t>
  </si>
  <si>
    <t>TURBACO  -  BOLIVAR</t>
  </si>
  <si>
    <t>213615236</t>
  </si>
  <si>
    <t>CHIVOR  -  BOYACA</t>
  </si>
  <si>
    <t>213625436</t>
  </si>
  <si>
    <t>MANTA  -  CUNDINAMARCA</t>
  </si>
  <si>
    <t>213625736</t>
  </si>
  <si>
    <t>SESQUILE  -  CUNDINAMARCA</t>
  </si>
  <si>
    <t>ANCUYA  -  NARIÑO</t>
  </si>
  <si>
    <t xml:space="preserve">DOLORES  -  TOLIMA </t>
  </si>
  <si>
    <t>ANDALUCIA  -  VALLE DEL CAUCA</t>
  </si>
  <si>
    <t>SEVILLA  -  VALLE DEL CAUCA</t>
  </si>
  <si>
    <t>SARAVENA  -  ARAUCA</t>
  </si>
  <si>
    <t>LA SALINA  -  CASANARE</t>
  </si>
  <si>
    <t>213705237</t>
  </si>
  <si>
    <t>DON MATIAS  -  ANTIOQUIA</t>
  </si>
  <si>
    <t>213705837</t>
  </si>
  <si>
    <t>TURBO  -  ANTIOQUIA</t>
  </si>
  <si>
    <t>213708137</t>
  </si>
  <si>
    <t>CAMPO DE LA CRUZ  -  ATLANTICO</t>
  </si>
  <si>
    <t>213715537</t>
  </si>
  <si>
    <t>PAZ DE RIO  -  BOYACA</t>
  </si>
  <si>
    <t>TUTA  -  BOYACA</t>
  </si>
  <si>
    <t>CALDONO  -  CAUCA</t>
  </si>
  <si>
    <t>213805038</t>
  </si>
  <si>
    <t>ANGOSTURA  -  ANTIOQUIA</t>
  </si>
  <si>
    <t>213805138</t>
  </si>
  <si>
    <t>CAÑASGORDAS  -  ANTIOQUIA</t>
  </si>
  <si>
    <t>213808638</t>
  </si>
  <si>
    <t>SABANALARGA  -  ATLANTICO</t>
  </si>
  <si>
    <t>213813838</t>
  </si>
  <si>
    <t>TURBANA  -  BOLIVAR</t>
  </si>
  <si>
    <t>213815238</t>
  </si>
  <si>
    <t>DUITAMA  -  BOYACA</t>
  </si>
  <si>
    <t>213815638</t>
  </si>
  <si>
    <t>SACHICA  -  BOYACA</t>
  </si>
  <si>
    <t>213820238</t>
  </si>
  <si>
    <t>EL COPEY  -  CESAR</t>
  </si>
  <si>
    <t>213825438</t>
  </si>
  <si>
    <t>MEDINA  -  CUNDINAMARCA</t>
  </si>
  <si>
    <t>TUQUERRES  -  NARIÑO</t>
  </si>
  <si>
    <t>TUTASA  -  BOYACA</t>
  </si>
  <si>
    <t>213925339</t>
  </si>
  <si>
    <t>GUTIERREZ  -  CUNDINAMARCA</t>
  </si>
  <si>
    <t>213925839</t>
  </si>
  <si>
    <t>UBALA  -  CUNDINAMARCA</t>
  </si>
  <si>
    <t>DURANIA  -  NORTE DE SANTANDER</t>
  </si>
  <si>
    <t>MANI  -  CASANARE</t>
  </si>
  <si>
    <t>214005040</t>
  </si>
  <si>
    <t>ANORI  -  ANTIOQUIA</t>
  </si>
  <si>
    <t>EBEJICO  -  ANTIOQUIA</t>
  </si>
  <si>
    <t>214005440</t>
  </si>
  <si>
    <t>MARINILLA  -  ANTIOQUIA</t>
  </si>
  <si>
    <t>CALAMAR  -  BOLIVAR</t>
  </si>
  <si>
    <t>214013440</t>
  </si>
  <si>
    <t>MARGARITA  -  BOLIVAR</t>
  </si>
  <si>
    <t>SIACHOQUE  -  BOYACA</t>
  </si>
  <si>
    <t>214025040</t>
  </si>
  <si>
    <t>ANOLAIMA  -  CUNDINAMARCA</t>
  </si>
  <si>
    <t>214025740</t>
  </si>
  <si>
    <t>SIBATE  -  CUNDINAMARCA</t>
  </si>
  <si>
    <t>CHACHAGUI  -  NARIÑO</t>
  </si>
  <si>
    <t>POLICARPA  -  NARIÑO</t>
  </si>
  <si>
    <t>MARSELLA  -  RISARALDA</t>
  </si>
  <si>
    <t>VILLANUEVA  -  SANTANDER</t>
  </si>
  <si>
    <t>PUERTO NARINO  -  AMAZONAS</t>
  </si>
  <si>
    <t>214105541</t>
  </si>
  <si>
    <t>PENOL  -  ANTIOQUIA</t>
  </si>
  <si>
    <t>214108141</t>
  </si>
  <si>
    <t>CANDELARIA  -  ATLANTICO</t>
  </si>
  <si>
    <t>PENSILVANIA  -  CALDAS</t>
  </si>
  <si>
    <t>214125841</t>
  </si>
  <si>
    <t>UBAQUE  -  CUNDINAMARCA</t>
  </si>
  <si>
    <t>PEDRAZA  -  MAGDALENA</t>
  </si>
  <si>
    <t>ANSERMANUEVO  -  VALLE DEL CAUCA</t>
  </si>
  <si>
    <t>214205142</t>
  </si>
  <si>
    <t>CARACOLI  -  ANTIOQUIA</t>
  </si>
  <si>
    <t>214205642</t>
  </si>
  <si>
    <t>SALGAR  -  ANTIOQUIA</t>
  </si>
  <si>
    <t>214205842</t>
  </si>
  <si>
    <t>URAMITA  -  ANTIOQUIA</t>
  </si>
  <si>
    <t>214213042</t>
  </si>
  <si>
    <t>ARENAL  -  BOLIVAR</t>
  </si>
  <si>
    <t>214213442</t>
  </si>
  <si>
    <t>MARIA LA BAJA  -  BOLIVAR</t>
  </si>
  <si>
    <t>214215442</t>
  </si>
  <si>
    <t>MARIPI  -  BOYACA</t>
  </si>
  <si>
    <t>214215542</t>
  </si>
  <si>
    <t>PESCA  -  BOYACA</t>
  </si>
  <si>
    <t>UMBITA  -  BOYACA</t>
  </si>
  <si>
    <t>ANSERMA  -  CALDAS</t>
  </si>
  <si>
    <t>MARMATO  -  CALDAS</t>
  </si>
  <si>
    <t>CALOTO  -  CAUCA</t>
  </si>
  <si>
    <t>SINCE  -  SUCRE</t>
  </si>
  <si>
    <t>214305543</t>
  </si>
  <si>
    <t>PEQUE  -  ANTIOQUIA</t>
  </si>
  <si>
    <t>SILVIA  -  CAUCA</t>
  </si>
  <si>
    <t>214320443</t>
  </si>
  <si>
    <t>MANAURE  -  CESAR</t>
  </si>
  <si>
    <t>214325743</t>
  </si>
  <si>
    <t>SILVANIA  -  CUNDINAMARCA</t>
  </si>
  <si>
    <t>214325843</t>
  </si>
  <si>
    <t>UBATE  -  CUNDINAMARCA</t>
  </si>
  <si>
    <t>SILOS  -  NORTE DE SANTANDER</t>
  </si>
  <si>
    <t xml:space="preserve">ANZOATEGUI  -  TOLIMA </t>
  </si>
  <si>
    <t xml:space="preserve">MARIQUITA  -  TOLIMA </t>
  </si>
  <si>
    <t>EL AGUILA  -  VALLE DEL CAUCA</t>
  </si>
  <si>
    <t>214405044</t>
  </si>
  <si>
    <t>ANZA  -  ANTIOQUIA</t>
  </si>
  <si>
    <t>214413244</t>
  </si>
  <si>
    <t>EL CARMEN DE BOLIVAR  -  BOLIVAR</t>
  </si>
  <si>
    <t>214413744</t>
  </si>
  <si>
    <t>SIMITI  -  BOLIVAR</t>
  </si>
  <si>
    <t>214415244</t>
  </si>
  <si>
    <t>EL COCUY  -  BOYACA</t>
  </si>
  <si>
    <t>MARQUETALIA  -  CALDAS</t>
  </si>
  <si>
    <t>ELIAS  -  HUILA</t>
  </si>
  <si>
    <t>HACARI  -  NORTE DE SANTANDER</t>
  </si>
  <si>
    <t>214468344</t>
  </si>
  <si>
    <t>HATO  -  SANTANDER</t>
  </si>
  <si>
    <t>214468444</t>
  </si>
  <si>
    <t>MATANZA  -  SANTANDER</t>
  </si>
  <si>
    <t>214505045</t>
  </si>
  <si>
    <t>APARTADO  -  ANTIOQUIA</t>
  </si>
  <si>
    <t>214505145</t>
  </si>
  <si>
    <t>CARAMANTA  -  ANTIOQUIA</t>
  </si>
  <si>
    <t>VILLA RICA  -  CAUCA</t>
  </si>
  <si>
    <t>214520045</t>
  </si>
  <si>
    <t>BECERRIL  -  CESAR</t>
  </si>
  <si>
    <t>214525245</t>
  </si>
  <si>
    <t>EL COLEGIO  -  CUNDINAMARCA</t>
  </si>
  <si>
    <t>214525645</t>
  </si>
  <si>
    <t>SAN ANTONIO D TEQUEN  -  CUNDINAMARCA</t>
  </si>
  <si>
    <t>214525745</t>
  </si>
  <si>
    <t>SIMIJACA  -  CUNDINAMARCA</t>
  </si>
  <si>
    <t>214525845</t>
  </si>
  <si>
    <t>UNE  -  CUNDINAMARCA</t>
  </si>
  <si>
    <t>214527245</t>
  </si>
  <si>
    <t>EL CARMEN  -  CHOCO</t>
  </si>
  <si>
    <t>SIPI  -  CHOCO</t>
  </si>
  <si>
    <t>EL BANCO  -  MAGDALENA</t>
  </si>
  <si>
    <t>PIJIÑO DEL CARMEN  -  MAGDALENA</t>
  </si>
  <si>
    <t>SITIONUEVO  -  MAGDALENA</t>
  </si>
  <si>
    <t>EL CALVARIO  -  META</t>
  </si>
  <si>
    <t>EL CARMEN  -  NORTE DE SANTANDER</t>
  </si>
  <si>
    <t>APIA  -  RISARALDA</t>
  </si>
  <si>
    <t>214568245</t>
  </si>
  <si>
    <t>GUACAMAYO  -  SANTANDER</t>
  </si>
  <si>
    <t>214568745</t>
  </si>
  <si>
    <t>SIMACOTA  -  SANTANDER</t>
  </si>
  <si>
    <t>ULLOA  -  VALLE DEL CAUCA</t>
  </si>
  <si>
    <t>214615646</t>
  </si>
  <si>
    <t>SAMACA  -  BOYACA</t>
  </si>
  <si>
    <t>MARULANDA  -  CALDAS</t>
  </si>
  <si>
    <t>EL CAIRO  -  VALLE DEL CAUCA</t>
  </si>
  <si>
    <t>214705147</t>
  </si>
  <si>
    <t>CAREPA  -  ANTIOQUIA</t>
  </si>
  <si>
    <t>214705347</t>
  </si>
  <si>
    <t>HELICONIA  -  ANTIOQUIA</t>
  </si>
  <si>
    <t>214705647</t>
  </si>
  <si>
    <t>SAN ANDRES DE CUERQUIA  -  SANTANDER</t>
  </si>
  <si>
    <t>214705847</t>
  </si>
  <si>
    <t>URRAO  -  ANTIOQUIA</t>
  </si>
  <si>
    <t>214713647</t>
  </si>
  <si>
    <t>SAN ESTANISLAO  -  BOLIVAR</t>
  </si>
  <si>
    <t>214715047</t>
  </si>
  <si>
    <t>AQUITANIA  -  BOYACA</t>
  </si>
  <si>
    <t>214718247</t>
  </si>
  <si>
    <t>EL DONCELLO  -  CAQUETA</t>
  </si>
  <si>
    <t>214744847</t>
  </si>
  <si>
    <t>URIBIA  -  GUAJIRA</t>
  </si>
  <si>
    <t>HERRAN  -  NORTE DE SANTANDER</t>
  </si>
  <si>
    <t>214768147</t>
  </si>
  <si>
    <t>CAPITANEJO  -  SANTANDER</t>
  </si>
  <si>
    <t>214768547</t>
  </si>
  <si>
    <t>PIEDECUESTA  -  SANTANDER</t>
  </si>
  <si>
    <t xml:space="preserve">HERVEO  -  TOLIMA </t>
  </si>
  <si>
    <t xml:space="preserve">PIEDRAS  -  TOLIMA </t>
  </si>
  <si>
    <t>CARTAGO  -  VALLE DEL CAUCA</t>
  </si>
  <si>
    <t>214805148</t>
  </si>
  <si>
    <t>CARMEN DE VIBORAL  -  ANTIOQUIA</t>
  </si>
  <si>
    <t>214813248</t>
  </si>
  <si>
    <t>EL GUAMO  -  BOLIVAR</t>
  </si>
  <si>
    <t>214815248</t>
  </si>
  <si>
    <t>EL ESPINO  -  BOYACA</t>
  </si>
  <si>
    <t>PIENDAMO  -  CAUCA</t>
  </si>
  <si>
    <t>214825148</t>
  </si>
  <si>
    <t>CAPARRAPI  -  CUNDINAMARCA</t>
  </si>
  <si>
    <t>PITAL  -  HUILA</t>
  </si>
  <si>
    <t>PIJAO  -  QUINDIO</t>
  </si>
  <si>
    <t xml:space="preserve">CARMEN DE APICALA  -  TOLIMA </t>
  </si>
  <si>
    <t>EL CERRITO  -  VALLE DEL CAUCA</t>
  </si>
  <si>
    <t>PROVIDENCIA  -  NARIÑO</t>
  </si>
  <si>
    <t>GUARANDA  -  SUCRE</t>
  </si>
  <si>
    <t>ARAUQUITA  -  ARAUCA</t>
  </si>
  <si>
    <t>VALLE GUAMUEZ  -  PUTUMAYO</t>
  </si>
  <si>
    <t>216605266</t>
  </si>
  <si>
    <t>ENVIGADO  -  ANTIOQUIA</t>
  </si>
  <si>
    <t>216615466</t>
  </si>
  <si>
    <t>MONGUI  -  BOYACA</t>
  </si>
  <si>
    <t>216623466</t>
  </si>
  <si>
    <t>MONTELIBANO  -  CORDOBA</t>
  </si>
  <si>
    <t>216668266</t>
  </si>
  <si>
    <t>ENCISO  -  SANTANDER</t>
  </si>
  <si>
    <t>TARAIRA  -  VAUPES</t>
  </si>
  <si>
    <t>216705467</t>
  </si>
  <si>
    <t>MONTEBELLO  -  ANTIOQUIA</t>
  </si>
  <si>
    <t>216705667</t>
  </si>
  <si>
    <t>SAN RAFAEL  -  ANTIOQUIA</t>
  </si>
  <si>
    <t>SMARTIN DE LOBA  -  BOLIVAR</t>
  </si>
  <si>
    <t>216715367</t>
  </si>
  <si>
    <t>JENESANO  -  BOYACA</t>
  </si>
  <si>
    <t>216715667</t>
  </si>
  <si>
    <t>SAN LUIS DE GACENO  -  BOYACA</t>
  </si>
  <si>
    <t>VICTORIA  -  CALDAS</t>
  </si>
  <si>
    <t>216725867</t>
  </si>
  <si>
    <t>VIANI  -  CUNDINAMARCA</t>
  </si>
  <si>
    <t>216768167</t>
  </si>
  <si>
    <t>CHARALA  -  SANTANDER</t>
  </si>
  <si>
    <t>216768867</t>
  </si>
  <si>
    <t>VETAS  -  SANTANDER</t>
  </si>
  <si>
    <t xml:space="preserve">ATACO  -  TOLIMA </t>
  </si>
  <si>
    <t>216805368</t>
  </si>
  <si>
    <t>JERICO  -  ANTIOQUIA</t>
  </si>
  <si>
    <t>216813268</t>
  </si>
  <si>
    <t>EL PEÑON  -  BOLIVAR</t>
  </si>
  <si>
    <t>MOMPOS  -  BOLIVAR</t>
  </si>
  <si>
    <t>216815368</t>
  </si>
  <si>
    <t>JERICO  -  BOYACA</t>
  </si>
  <si>
    <t>216823068</t>
  </si>
  <si>
    <t>AYAPEL  -  CORDOBA</t>
  </si>
  <si>
    <t>216823168</t>
  </si>
  <si>
    <t>CHIMA  -  CORDOBA</t>
  </si>
  <si>
    <t>216825168</t>
  </si>
  <si>
    <t>CHAGUANI  -  CUNDINAMARCA</t>
  </si>
  <si>
    <t>216825368</t>
  </si>
  <si>
    <t>JERUSALEN  -  CUNDINAMARCA</t>
  </si>
  <si>
    <t>216841668</t>
  </si>
  <si>
    <t>SAN AGUSTIN  -  HUILA</t>
  </si>
  <si>
    <t>EL RETEN  -  MAGDALENA</t>
  </si>
  <si>
    <t>PUERTO GAITAN  -  META</t>
  </si>
  <si>
    <t>216868368</t>
  </si>
  <si>
    <t>JESUS MARIA  -  SANTANDER</t>
  </si>
  <si>
    <t>216868468</t>
  </si>
  <si>
    <t>MOLAGAVITA  -  SANTANDER</t>
  </si>
  <si>
    <t xml:space="preserve">CHAPARRAL  -  TOLIMA </t>
  </si>
  <si>
    <t xml:space="preserve">ESPINAL  -  TOLIMA </t>
  </si>
  <si>
    <t>PUERTO ASIS  -  PUTUMAYO</t>
  </si>
  <si>
    <t>216915469</t>
  </si>
  <si>
    <t>MONIQUIRA  -  BOYACA</t>
  </si>
  <si>
    <t>216925269</t>
  </si>
  <si>
    <t>FACATATIVA  -  CUNDINAMARCA</t>
  </si>
  <si>
    <t>216925769</t>
  </si>
  <si>
    <t>SUBACHOQUE  -  CUNDINAMARCA</t>
  </si>
  <si>
    <t>216968169</t>
  </si>
  <si>
    <t>CHARTA  -  SANTANDER</t>
  </si>
  <si>
    <t>216968669</t>
  </si>
  <si>
    <t>SAN ANDRES  -  SAN ANDRES</t>
  </si>
  <si>
    <t>VIJES  -  VALLE DEL CAUCA</t>
  </si>
  <si>
    <t>PUERTO CAICEDO  -  PUTUMAYO</t>
  </si>
  <si>
    <t>217005670</t>
  </si>
  <si>
    <t>SAN ROQUE  -  ANTIOQUIA</t>
  </si>
  <si>
    <t>217008770</t>
  </si>
  <si>
    <t>SUAN  -  ATLANTICO</t>
  </si>
  <si>
    <t>217013670</t>
  </si>
  <si>
    <t>SAN PABLO  -  BOLIVAR</t>
  </si>
  <si>
    <t>217020570</t>
  </si>
  <si>
    <t>PUEBLO BELLO  -  CESAR</t>
  </si>
  <si>
    <t>217020770</t>
  </si>
  <si>
    <t>SAN MARTIN  -  CESAR</t>
  </si>
  <si>
    <t>PUEBLO NUEVO  -  CORDOBA</t>
  </si>
  <si>
    <t>217023670</t>
  </si>
  <si>
    <t>SAN ANDRES DE SOTAVENTO  -  CORDOBA</t>
  </si>
  <si>
    <t>217041770</t>
  </si>
  <si>
    <t>SUAZA  -  HUILA</t>
  </si>
  <si>
    <t>217047170</t>
  </si>
  <si>
    <t>CHIBOLO  -  MAGDALENA</t>
  </si>
  <si>
    <t>PUEBLO VIEJO  -  MAGDALENA</t>
  </si>
  <si>
    <t>EL DORADO  -  META</t>
  </si>
  <si>
    <t>LA URIBE  -  META</t>
  </si>
  <si>
    <t>SAN CALIXTO  -  NORTE DE SANTANDER</t>
  </si>
  <si>
    <t>MONTENEGRO  -  QUINDIO</t>
  </si>
  <si>
    <t>DOSQUEBRADAS  -  RISARALDA</t>
  </si>
  <si>
    <t>217068370</t>
  </si>
  <si>
    <t>JORDAN  -  SANTANDER</t>
  </si>
  <si>
    <t>217068770</t>
  </si>
  <si>
    <t>SUAITA  -  SANTANDER</t>
  </si>
  <si>
    <t>SAMPUES   -  SUCRE</t>
  </si>
  <si>
    <t xml:space="preserve">FALAN  -  TOLIMA </t>
  </si>
  <si>
    <t xml:space="preserve">SUAREZ  -  TOLIMA </t>
  </si>
  <si>
    <t xml:space="preserve">VILLA HERMOSA  -  TOLIMA </t>
  </si>
  <si>
    <t>SAN PEDRO  -  VALLE DEL CAUCA</t>
  </si>
  <si>
    <t>217125871</t>
  </si>
  <si>
    <t>VILLAGOMEZ  -  CUNDINAMARCA</t>
  </si>
  <si>
    <t>VILLA CARO  -  NORTE DE SANTANDER</t>
  </si>
  <si>
    <t>217168271</t>
  </si>
  <si>
    <t>FLORIAN  -  SANTANDER</t>
  </si>
  <si>
    <t xml:space="preserve">SALDAÑA  -  TOLIMA </t>
  </si>
  <si>
    <t>PUERTO GUZMAN  -  PUTUMAYO</t>
  </si>
  <si>
    <t>217205172</t>
  </si>
  <si>
    <t>CHIGORODO  -  ANTIOQUIA</t>
  </si>
  <si>
    <t>217208372</t>
  </si>
  <si>
    <t>JUAN DE ACOSTA  -  ATLANTICO</t>
  </si>
  <si>
    <t>217215172</t>
  </si>
  <si>
    <t>CHINAVITA  -  BOYACA</t>
  </si>
  <si>
    <t>217215272</t>
  </si>
  <si>
    <t>FIRAVITOBA  -  BOYACA</t>
  </si>
  <si>
    <t>217215572</t>
  </si>
  <si>
    <t>PUERTO BOYACA  -  BOYACA</t>
  </si>
  <si>
    <t>FILADELFIA  -  CALDAS</t>
  </si>
  <si>
    <t>217223672</t>
  </si>
  <si>
    <t>SAN ANTERO  -  CORDOBA</t>
  </si>
  <si>
    <t>217225372</t>
  </si>
  <si>
    <t>JUNIN  -  CUNDINAMARCA</t>
  </si>
  <si>
    <t>217225572</t>
  </si>
  <si>
    <t>PUERTO SALGAR  -  CUNDINAMARCA</t>
  </si>
  <si>
    <t>217225772</t>
  </si>
  <si>
    <t>SUESCA  -  CUNDINAMARCA</t>
  </si>
  <si>
    <t>JURADO  -  CHOCO</t>
  </si>
  <si>
    <t>217241872</t>
  </si>
  <si>
    <t>VILLA VIEJA  -  HUILA</t>
  </si>
  <si>
    <t>CHINACOTA  -  NORTE DE SANTANDER</t>
  </si>
  <si>
    <t>FILANDIA  -  QUINDIO</t>
  </si>
  <si>
    <t>PUEBLO RICO  -  RISARALDA</t>
  </si>
  <si>
    <t>217268572</t>
  </si>
  <si>
    <t>PUENTE NACIONAL  -  SANTANDER</t>
  </si>
  <si>
    <t>217268872</t>
  </si>
  <si>
    <t>VILLANUEVA  -  GUAJIRA</t>
  </si>
  <si>
    <t>217305873</t>
  </si>
  <si>
    <t>VIGIA DEL FUERTE  -  ANTIOQUIA</t>
  </si>
  <si>
    <t>217308573</t>
  </si>
  <si>
    <t>PUERTO COLOMBIA  -  ATLANTICO</t>
  </si>
  <si>
    <t>217313473</t>
  </si>
  <si>
    <t>MORALES  -  BOLIVAR</t>
  </si>
  <si>
    <t>217313673</t>
  </si>
  <si>
    <t>SANTA CATALINA  -  BOLIVAR</t>
  </si>
  <si>
    <t>217313873</t>
  </si>
  <si>
    <t>VILLANUEVA  -  BOLIVAR</t>
  </si>
  <si>
    <t>217315673</t>
  </si>
  <si>
    <t>SAN MATEO  -  BOYACA</t>
  </si>
  <si>
    <t>VILLAMARIA  -  CALDAS</t>
  </si>
  <si>
    <t>MORALES  -  CAUCA</t>
  </si>
  <si>
    <t>PUERTO TEJADA  -  CAUCA</t>
  </si>
  <si>
    <t>217325473</t>
  </si>
  <si>
    <t>MOSQUERA  -  CUNDINAMARCA</t>
  </si>
  <si>
    <t>217325873</t>
  </si>
  <si>
    <t>VILLAPINZON  -  CUNDINAMARCA</t>
  </si>
  <si>
    <t>BAGADO  -  CHOCO</t>
  </si>
  <si>
    <t>PUERTO LOPEZ  -  META</t>
  </si>
  <si>
    <t>MOSQUERA  -  NARIÑO</t>
  </si>
  <si>
    <t>PUERRES  -  NARIÑO</t>
  </si>
  <si>
    <t>SAN CAYETANO  -  NORTE DE SANTANDER</t>
  </si>
  <si>
    <t>217368573</t>
  </si>
  <si>
    <t>PUERTO PARRA  -  SANTANDER</t>
  </si>
  <si>
    <t>217368673</t>
  </si>
  <si>
    <t>SAN BENITO  -  SANTANDER</t>
  </si>
  <si>
    <t>217368773</t>
  </si>
  <si>
    <t>SUCRE  -  SUCRE</t>
  </si>
  <si>
    <t>MORROA  -  SUCRE</t>
  </si>
  <si>
    <t xml:space="preserve">VILLARRICA  -  TOLIMA </t>
  </si>
  <si>
    <t>PUERTO LEGUIZAMO  -  PUTUMAYO</t>
  </si>
  <si>
    <t>CUMARIBO  -  VICHADA</t>
  </si>
  <si>
    <t>217405674</t>
  </si>
  <si>
    <t>SAN VICENTE  -  ANTIOQUIA</t>
  </si>
  <si>
    <t>BARRANCO DE LOBA  -  BOLIVAR</t>
  </si>
  <si>
    <t>SUSACON  -  BOYACA</t>
  </si>
  <si>
    <t>CHINCHINA  -  CALDAS</t>
  </si>
  <si>
    <t>PUERTO ESCONDIDO  -  CORDOBA</t>
  </si>
  <si>
    <t>217444874</t>
  </si>
  <si>
    <t>VILLANUEVA  -  CASANARE</t>
  </si>
  <si>
    <t>CHITAGA  -  NORTE DE SANTANDER</t>
  </si>
  <si>
    <t>VILLA ROSARIO  -  NORTE DE SANTANDER</t>
  </si>
  <si>
    <t>217505475</t>
  </si>
  <si>
    <t>MURINDO  -  ANTIOQUIA</t>
  </si>
  <si>
    <t>217508675</t>
  </si>
  <si>
    <t>SANTA LUCIA  -  ATLANTICO</t>
  </si>
  <si>
    <t>217519075</t>
  </si>
  <si>
    <t>BALBOA  -  CAUCA</t>
  </si>
  <si>
    <t>217520175</t>
  </si>
  <si>
    <t>CHIMICHAGUA  -  CESAR</t>
  </si>
  <si>
    <t>217523675</t>
  </si>
  <si>
    <t>SAN BERNARDO V  -  CORDOBA</t>
  </si>
  <si>
    <t>217525175</t>
  </si>
  <si>
    <t>CHIA  -  CUNDINAMARCA</t>
  </si>
  <si>
    <t>217525875</t>
  </si>
  <si>
    <t>VILLETA  -  CUNDINAMARCA</t>
  </si>
  <si>
    <t>217527075</t>
  </si>
  <si>
    <t>BAHIA SOLANO  -  CHOCO</t>
  </si>
  <si>
    <t>SALAMINA  -  MAGDALENA</t>
  </si>
  <si>
    <t>BALBOA  -  RISARALDA</t>
  </si>
  <si>
    <t>217568575</t>
  </si>
  <si>
    <t>PUERTO WILCHES  -  SANTANDER</t>
  </si>
  <si>
    <t xml:space="preserve">FLANDES  -  TOLIMA </t>
  </si>
  <si>
    <t xml:space="preserve">SAN ANTONIO  -  TOLIMA </t>
  </si>
  <si>
    <t>FLORIDA  -  VALLE DEL CAUCA</t>
  </si>
  <si>
    <t>LA CEJA  -  ANTIOQUIA</t>
  </si>
  <si>
    <t>217605576</t>
  </si>
  <si>
    <t>PUEBLORRICO  -  ANTIOQUIA</t>
  </si>
  <si>
    <t>217615176</t>
  </si>
  <si>
    <t>CHIQUINQUIRA  -  BOYACA</t>
  </si>
  <si>
    <t>217615276</t>
  </si>
  <si>
    <t>FLORESTA  -  BOYACA</t>
  </si>
  <si>
    <t>MOTAVITA  -  BOYACA</t>
  </si>
  <si>
    <t>SAN MIGUEL DE SEMA  -  BOYACA</t>
  </si>
  <si>
    <t>SUTAMARCHAN  -  BOYACA</t>
  </si>
  <si>
    <t>217641676</t>
  </si>
  <si>
    <t>SANTA MARIA  -  HUILA</t>
  </si>
  <si>
    <t>217668176</t>
  </si>
  <si>
    <t>CHIMA  -  SANTANDER</t>
  </si>
  <si>
    <t>217668276</t>
  </si>
  <si>
    <t>FLORIDABLANCA  -  SANTANDER</t>
  </si>
  <si>
    <t>217715377</t>
  </si>
  <si>
    <t>LABRANZAGRANDE  -  BOYACA</t>
  </si>
  <si>
    <t>SUPIA  -  CALDAS</t>
  </si>
  <si>
    <t>VITERBO  -  CALDAS</t>
  </si>
  <si>
    <t>217725377</t>
  </si>
  <si>
    <t>LA CALERA  -  CUNDINAMARCA</t>
  </si>
  <si>
    <t>217725777</t>
  </si>
  <si>
    <t>SUPATA  -  CUNDINAMARCA</t>
  </si>
  <si>
    <t>217727077</t>
  </si>
  <si>
    <t>BAJO BAUDO -  PIZA  -  CHOCO</t>
  </si>
  <si>
    <t>PUERTO LLERAS  -  META</t>
  </si>
  <si>
    <t>LABATECA  -  NORTE DE SANTANDER</t>
  </si>
  <si>
    <t>217768077</t>
  </si>
  <si>
    <t>BARBOSA  -  SANTANDER</t>
  </si>
  <si>
    <t>217768377</t>
  </si>
  <si>
    <t>LA BELLEZA 8SANTANDER</t>
  </si>
  <si>
    <t>LA CUMBRE  -  VALLE DEL CAUCA</t>
  </si>
  <si>
    <t>217808078</t>
  </si>
  <si>
    <t>BARANOA  -  ATLANTICO</t>
  </si>
  <si>
    <t>SUTATENZA  -  BOYACA</t>
  </si>
  <si>
    <t>CHIRIGUANA  -  CESAR</t>
  </si>
  <si>
    <t>217823678</t>
  </si>
  <si>
    <t>SAN CARLOS  -  CORDOBA</t>
  </si>
  <si>
    <t>217825178</t>
  </si>
  <si>
    <t>CHIPAQUE  -  CUNDINAMARCA</t>
  </si>
  <si>
    <t>217825878</t>
  </si>
  <si>
    <t>VIOTA  -  CUNDINAMARCA</t>
  </si>
  <si>
    <t>217841078</t>
  </si>
  <si>
    <t>BARAYA  -  HUILA</t>
  </si>
  <si>
    <t>217841378</t>
  </si>
  <si>
    <t>LA ARGENTINA  -  HUILA</t>
  </si>
  <si>
    <t>217844078</t>
  </si>
  <si>
    <t>BARRANCAS  -  GUAJIRA</t>
  </si>
  <si>
    <t>217844378</t>
  </si>
  <si>
    <t>HATONUEVO  -  GUAJIRA</t>
  </si>
  <si>
    <t>LA CRUZ  -  NARIÑO</t>
  </si>
  <si>
    <t>SAMANIEGO  -  NARIÑO</t>
  </si>
  <si>
    <t>SAN BENITO  -  ABADSUCRE</t>
  </si>
  <si>
    <t xml:space="preserve">SAN LUIS  -  TOLIMA </t>
  </si>
  <si>
    <t>217905079</t>
  </si>
  <si>
    <t>BARBOSA  -  ANTIOQUIA</t>
  </si>
  <si>
    <t>217905579</t>
  </si>
  <si>
    <t>PUERTO BERRIO  -  ANTIOQUIA</t>
  </si>
  <si>
    <t>217905679</t>
  </si>
  <si>
    <t>SANTA BARBARA  -  ANTIOQUIA</t>
  </si>
  <si>
    <t>VIRACACHA  -  BOYACA</t>
  </si>
  <si>
    <t>217918479</t>
  </si>
  <si>
    <t>MORELIA  -  CAQUETA</t>
  </si>
  <si>
    <t>217923079</t>
  </si>
  <si>
    <t>BUENAVISTA  -  CORDOBA</t>
  </si>
  <si>
    <t>217925279</t>
  </si>
  <si>
    <t>FOMEQUE  -  CUNDINAMARCA</t>
  </si>
  <si>
    <t>217925779</t>
  </si>
  <si>
    <t>SUSA  -  CUNDINAMARCA</t>
  </si>
  <si>
    <t>217944279</t>
  </si>
  <si>
    <t>FONSECA  -  GUAJIRA</t>
  </si>
  <si>
    <t>BARBACOAS  -  NARIÑO</t>
  </si>
  <si>
    <t>217968079</t>
  </si>
  <si>
    <t>BARICHARA  -  SANTANDER</t>
  </si>
  <si>
    <t>217968179</t>
  </si>
  <si>
    <t>CHIPATA  -  SANTANDER</t>
  </si>
  <si>
    <t>217968679</t>
  </si>
  <si>
    <t>SAN GIL  -  SANTANDER</t>
  </si>
  <si>
    <t>RECETOR  -  CASANARE</t>
  </si>
  <si>
    <t>218005380</t>
  </si>
  <si>
    <t>LA ESTRELLA  -  ANTIOQUIA</t>
  </si>
  <si>
    <t>218005480</t>
  </si>
  <si>
    <t>MUTATA  -  ANTIOQUIA</t>
  </si>
  <si>
    <t>218013580</t>
  </si>
  <si>
    <t>REGIDOR  -  BOLIVAR</t>
  </si>
  <si>
    <t>218013780</t>
  </si>
  <si>
    <t>TALAIGUA NUEVO  -  BOLIVAR</t>
  </si>
  <si>
    <t>218015180</t>
  </si>
  <si>
    <t>CHISCAS  -  BOYACA</t>
  </si>
  <si>
    <t>218015380</t>
  </si>
  <si>
    <t>LA CAPILLA  -  BOYACA</t>
  </si>
  <si>
    <t>218015480</t>
  </si>
  <si>
    <t>MUZO  -  BOYACA</t>
  </si>
  <si>
    <t>QUIPAMA  -  BOYACA9</t>
  </si>
  <si>
    <t>LA DORADA  -  CALDAS</t>
  </si>
  <si>
    <t>SUAREZ  -  CAUCA</t>
  </si>
  <si>
    <t>PUERTO LIBERTADOR  -  CORDOBA</t>
  </si>
  <si>
    <t>218025580</t>
  </si>
  <si>
    <t>PULI  -  CUNDINAMARCA</t>
  </si>
  <si>
    <t>RIO IRO  -  CHOCO</t>
  </si>
  <si>
    <t>ZONA BANANERA  -  MAGDALENA</t>
  </si>
  <si>
    <t>SAN CARLOS DE G  -  META</t>
  </si>
  <si>
    <t>MUTISCUA  -  NORTE DE SANTANDER</t>
  </si>
  <si>
    <t>SANTIAGO  -  NORTE DE SANTANDER</t>
  </si>
  <si>
    <t>218068780</t>
  </si>
  <si>
    <t>SURATA  -  SANTANDER</t>
  </si>
  <si>
    <t>SAN PABLO DE BORBUR  -  BOYACA</t>
  </si>
  <si>
    <t>218125181</t>
  </si>
  <si>
    <t>CHOACHI  -  CUNDINAMARCA</t>
  </si>
  <si>
    <t>FOSCA  -  CUNDINAMARCA</t>
  </si>
  <si>
    <t>218125781</t>
  </si>
  <si>
    <t>SUTATAUSA  -  CUNDINAMARCA</t>
  </si>
  <si>
    <t>LA FLORIDA  -  NARIÑO</t>
  </si>
  <si>
    <t>218168081</t>
  </si>
  <si>
    <t>BARRANCABERMEJA  -  SANTANDER</t>
  </si>
  <si>
    <t>218205282</t>
  </si>
  <si>
    <t>FREDONIA  -  ANTIOQUIA</t>
  </si>
  <si>
    <t>218223182</t>
  </si>
  <si>
    <t>CHINU  -  CORDOBA</t>
  </si>
  <si>
    <t>SANTA ROSA DE CABAL  -  RISARALDA</t>
  </si>
  <si>
    <t>218268682</t>
  </si>
  <si>
    <t>SAN JOAQUIN  -  SANTANDER</t>
  </si>
  <si>
    <t>218305483</t>
  </si>
  <si>
    <t>NARINO  -  ANTIOQUIA</t>
  </si>
  <si>
    <t>SANTA ROSA  -  BOLIVAR</t>
  </si>
  <si>
    <t>218315183</t>
  </si>
  <si>
    <t>CHITA  -  BOYACA</t>
  </si>
  <si>
    <t>218320383</t>
  </si>
  <si>
    <t>LA GLORIA  -  CESAR</t>
  </si>
  <si>
    <t>218325183</t>
  </si>
  <si>
    <t>CHOCONTA  -  CUNDINAMARCA</t>
  </si>
  <si>
    <t>NARIÑO  -  NARIÑO</t>
  </si>
  <si>
    <t>NATAGA  -  HUILA</t>
  </si>
  <si>
    <t>SAN JUAN DE ARAMA  -  META</t>
  </si>
  <si>
    <t>BELEN  -  NARIÑO</t>
  </si>
  <si>
    <t>SANDONA  -  NARIÑO</t>
  </si>
  <si>
    <t>LA CELIA  -  RISARALDA</t>
  </si>
  <si>
    <t xml:space="preserve">FRESNO  -  TOLIMA </t>
  </si>
  <si>
    <t xml:space="preserve">NATAGAIMA  -  TOLIMA </t>
  </si>
  <si>
    <t>218405284</t>
  </si>
  <si>
    <t>FRONTINO  -  ANTIOQUIA</t>
  </si>
  <si>
    <t>218468684</t>
  </si>
  <si>
    <t>SAN JOSE MIRANDA  -  SANTANDER</t>
  </si>
  <si>
    <t>PUERTO NARE  -  ANTIOQUIA</t>
  </si>
  <si>
    <t>218505885</t>
  </si>
  <si>
    <t>YALI  -  ANTIOQUIA</t>
  </si>
  <si>
    <t>218508685</t>
  </si>
  <si>
    <t>SANTO TOMAS  -  ATLANTICO</t>
  </si>
  <si>
    <t>218515185</t>
  </si>
  <si>
    <t>CHITARAQUE  -  BOYACA</t>
  </si>
  <si>
    <t>SOLITA  -  CAQUETA</t>
  </si>
  <si>
    <t>PURACE  -  CAUCA9</t>
  </si>
  <si>
    <t>SUCRE  -  SANTANDER</t>
  </si>
  <si>
    <t>218525785</t>
  </si>
  <si>
    <t>TABIO  -  CUNDINAMARCA</t>
  </si>
  <si>
    <t>218525885</t>
  </si>
  <si>
    <t>YACOPI  -  CUNDINAMARCA</t>
  </si>
  <si>
    <t>218541885</t>
  </si>
  <si>
    <t>YAGUARA  -  HUILA</t>
  </si>
  <si>
    <t>LA LLANADA  -  NARIÑO</t>
  </si>
  <si>
    <t>PUPIALES  -  NARIÑO</t>
  </si>
  <si>
    <t>SAN BERNARDO  -  NARIÑO</t>
  </si>
  <si>
    <t>YACUANQUER  -  NARIÑO</t>
  </si>
  <si>
    <t>LA ESPERANZA  -  NORTE DE SANTANDER</t>
  </si>
  <si>
    <t>LANDAZURI  -  SANTANDER</t>
  </si>
  <si>
    <t xml:space="preserve">PURIFICACION  -  TOLIMA </t>
  </si>
  <si>
    <t>VILLAGARZON  -  PUTUMAYO</t>
  </si>
  <si>
    <t>218605086</t>
  </si>
  <si>
    <t>BELMIRAANTIOQUIA</t>
  </si>
  <si>
    <t>218605686</t>
  </si>
  <si>
    <t>SANTA ROSA DE OSOS  -  ANTIOQUIA</t>
  </si>
  <si>
    <t>SANTANA  -  BOYACA</t>
  </si>
  <si>
    <t>NEIRA  -  CALDAS</t>
  </si>
  <si>
    <t>PURISIMA  -  CORDOBA</t>
  </si>
  <si>
    <t>218623686</t>
  </si>
  <si>
    <t>SAN PELAYO  -  CORDOBA</t>
  </si>
  <si>
    <t>218625086</t>
  </si>
  <si>
    <t>BELTRAN  -  CUNDINAMARCA</t>
  </si>
  <si>
    <t>218625286</t>
  </si>
  <si>
    <t>FUNZA  -  CUNDINAMARCA</t>
  </si>
  <si>
    <t>218625386</t>
  </si>
  <si>
    <t>LA MESA  -  CUNDINAMARCA</t>
  </si>
  <si>
    <t>218625486</t>
  </si>
  <si>
    <t>NEMOCON  -  CUNDINAMARCA</t>
  </si>
  <si>
    <t>SAN JUANITO  -  META</t>
  </si>
  <si>
    <t>TAMINANGO  -  NARIÑO</t>
  </si>
  <si>
    <t>218668686</t>
  </si>
  <si>
    <t>SAN MIGUEL  -  PUTUMAYO</t>
  </si>
  <si>
    <t xml:space="preserve">SANTA ISABEL  -  TOLIMA </t>
  </si>
  <si>
    <t>218705887</t>
  </si>
  <si>
    <t>YARUMAL  -  ANTIOQUIA</t>
  </si>
  <si>
    <t>218715087</t>
  </si>
  <si>
    <t>BELEN  -  BOYACA</t>
  </si>
  <si>
    <t>218715187</t>
  </si>
  <si>
    <t>CHIVATA  -  BOYACA</t>
  </si>
  <si>
    <t>218720787</t>
  </si>
  <si>
    <t>TAMALAMEQUE  -  CESAR</t>
  </si>
  <si>
    <t>218727787</t>
  </si>
  <si>
    <t>TADO  -  CHOCO</t>
  </si>
  <si>
    <t>FUENTE DE ORO  -  META</t>
  </si>
  <si>
    <t>FUNES  -  NARIÑO</t>
  </si>
  <si>
    <t>SAN LORENZO  -  NARIÑO</t>
  </si>
  <si>
    <t>SANTUARIO  -  RISARALDA</t>
  </si>
  <si>
    <t>218805088</t>
  </si>
  <si>
    <t>BELLO  -  ANTIOQUIA</t>
  </si>
  <si>
    <t>218813188</t>
  </si>
  <si>
    <t>CICUCO  -  BOLIVAR</t>
  </si>
  <si>
    <t>SANTA ROSA SUR  -  BOLIVAR</t>
  </si>
  <si>
    <t>BELALCAZAR  -  CALDAS</t>
  </si>
  <si>
    <t>LA MERCED  -  CALDAS</t>
  </si>
  <si>
    <t>218825288</t>
  </si>
  <si>
    <t>FUQUENE  -  CUNDINAMARCA</t>
  </si>
  <si>
    <t>218825488</t>
  </si>
  <si>
    <t>NILO  -  CUNDINAMARCA</t>
  </si>
  <si>
    <t>FUNDACION  -  MAGDALENA</t>
  </si>
  <si>
    <t>TANGUA  -  NARIÑO</t>
  </si>
  <si>
    <t>BELEN DE UMBRIA  -  RISARALDA</t>
  </si>
  <si>
    <t>218905789</t>
  </si>
  <si>
    <t>TAMESIS  -  ANTIOQUIA9</t>
  </si>
  <si>
    <t>CIENAGA  -  MAGDALENA</t>
  </si>
  <si>
    <t>CIENAGA DE ORO  -  CORDOBA</t>
  </si>
  <si>
    <t>218925489</t>
  </si>
  <si>
    <t>NIMAIMA  -  CUNDINAMARCA</t>
  </si>
  <si>
    <t>218947189</t>
  </si>
  <si>
    <t>CIENAGA  -  BOYACA</t>
  </si>
  <si>
    <t>SAN MARTIN  -  META</t>
  </si>
  <si>
    <t>SAN VICENTE CHUCURI  -  SANTANDER</t>
  </si>
  <si>
    <t>219005190</t>
  </si>
  <si>
    <t>CISNEROS  -  ANTIOQUIA</t>
  </si>
  <si>
    <t>219005390</t>
  </si>
  <si>
    <t>LA PINTADA  -  ANTIOQUIA</t>
  </si>
  <si>
    <t>219005490</t>
  </si>
  <si>
    <t>NECOCLI  -  ANTIOQUIA</t>
  </si>
  <si>
    <t>219005690</t>
  </si>
  <si>
    <t>SANTO DOMINGO  -  ANTIOQUIA</t>
  </si>
  <si>
    <t>TARAZA  -  ANTIOQUIA</t>
  </si>
  <si>
    <t>219005890</t>
  </si>
  <si>
    <t>YOLOMBO  -  ANTIOQUIA</t>
  </si>
  <si>
    <t>219015090</t>
  </si>
  <si>
    <t>BERBEO  -  BOYACA</t>
  </si>
  <si>
    <t>SANTA MARIA  -  BOYACA</t>
  </si>
  <si>
    <t>TASCO  -  BOYACA</t>
  </si>
  <si>
    <t>FLORENCIA  -  CAUCA</t>
  </si>
  <si>
    <t>CANALETE  -  CORDOBA</t>
  </si>
  <si>
    <t>219025290</t>
  </si>
  <si>
    <t>FUSAGASUGA   -  CUNDINAMARCA</t>
  </si>
  <si>
    <t>219044090</t>
  </si>
  <si>
    <t>DIBULLA  -  GUAJIRA</t>
  </si>
  <si>
    <t>PUERTO RICO  -  META</t>
  </si>
  <si>
    <t>LA TOLA  -  NARIÑO</t>
  </si>
  <si>
    <t>OLAYA HERRERA  -  NARIÑO</t>
  </si>
  <si>
    <t>CIRCASIA  -  QUINDIO</t>
  </si>
  <si>
    <t>SALENTO  -  QUINDIO</t>
  </si>
  <si>
    <t>219068190</t>
  </si>
  <si>
    <t>CIMITARRA  -  SANTANDER</t>
  </si>
  <si>
    <t>YOTOCO  -  VALLE DEL CAUCA</t>
  </si>
  <si>
    <t>219105091</t>
  </si>
  <si>
    <t>BETANIA  -  ANTIOQUIA</t>
  </si>
  <si>
    <t>219105591</t>
  </si>
  <si>
    <t>PUERTO TRIUNFO  -  ANTIOQUIA</t>
  </si>
  <si>
    <t>219115491</t>
  </si>
  <si>
    <t>NOBSA  -  BOYACA</t>
  </si>
  <si>
    <t>219125491</t>
  </si>
  <si>
    <t>NOCAIMA  -  CUNDINAMARCA</t>
  </si>
  <si>
    <t>NOVITA  -  CHOCO</t>
  </si>
  <si>
    <t>TARQUI  -  HUILA</t>
  </si>
  <si>
    <t>PUERTO RONDON  -  ARAUCA</t>
  </si>
  <si>
    <t>219205792</t>
  </si>
  <si>
    <t>TARSO  -  ANTIOQUIA</t>
  </si>
  <si>
    <t>219215092</t>
  </si>
  <si>
    <t>BETEITIVA  -  BOYACA</t>
  </si>
  <si>
    <t>219218592</t>
  </si>
  <si>
    <t>PUERTO RICO  -  CAQUETA9</t>
  </si>
  <si>
    <t>LA SIERRA  -  CAUCA</t>
  </si>
  <si>
    <t>219225592</t>
  </si>
  <si>
    <t>QUEBRADANEGRA  -  CUNDINAMARCA</t>
  </si>
  <si>
    <t>SAN SEBASTIAN  -  MAGDALENA</t>
  </si>
  <si>
    <t>219268092</t>
  </si>
  <si>
    <t>BETULIA  -  SANTANDER</t>
  </si>
  <si>
    <t>YUMBO  -  VALLE DEL CAUCA</t>
  </si>
  <si>
    <t>219305093</t>
  </si>
  <si>
    <t>BETULIA  -  ANTIOQUIA</t>
  </si>
  <si>
    <t>219305893</t>
  </si>
  <si>
    <t>YONDO  -  ANTIOQUIA</t>
  </si>
  <si>
    <t>219315293</t>
  </si>
  <si>
    <t>GACHANTIVA  -  BOYACA</t>
  </si>
  <si>
    <t>SANTA ROSA DE VITERB  -  BOYACA</t>
  </si>
  <si>
    <t>SAN SEBASTIAN  -  CAUCA</t>
  </si>
  <si>
    <t>219325293</t>
  </si>
  <si>
    <t>GACHALA  -  CUNDINAMARCA</t>
  </si>
  <si>
    <t>219325793</t>
  </si>
  <si>
    <t>TAUSA  -  CUNDINAMARCA</t>
  </si>
  <si>
    <t>SAN PABLO  -  NARIÑO</t>
  </si>
  <si>
    <t>219413894</t>
  </si>
  <si>
    <t>ZAMBRANO  -  BOLIVAR</t>
  </si>
  <si>
    <t>219415494</t>
  </si>
  <si>
    <t>NUEVO COLON  -  BOYACA</t>
  </si>
  <si>
    <t>BELEN DE LOS ANDAQUIES  -  CAQUETA</t>
  </si>
  <si>
    <t>219425394</t>
  </si>
  <si>
    <t>LA PALMA  -  CUNDINAMARCA9</t>
  </si>
  <si>
    <t>219425594</t>
  </si>
  <si>
    <t>QUETAME  -  CUNDINAMARCA</t>
  </si>
  <si>
    <t>SAN PEDRO DE CARTAGO  -  NARIÑO</t>
  </si>
  <si>
    <t>QUIMBAYA  -  QUINDIO</t>
  </si>
  <si>
    <t>QUINCHIA  -  RISARALDA</t>
  </si>
  <si>
    <t>TAME  -  ARAUCA</t>
  </si>
  <si>
    <t>219505495</t>
  </si>
  <si>
    <t>NECHI  -  ANTIOQUIA</t>
  </si>
  <si>
    <t>219505895</t>
  </si>
  <si>
    <t>ZARAGOZA  -  ANTIOQUIA</t>
  </si>
  <si>
    <t>NORCASIA  -  CALDAS</t>
  </si>
  <si>
    <t>219520295</t>
  </si>
  <si>
    <t>GAMARRA  -  CESAR</t>
  </si>
  <si>
    <t>219525095</t>
  </si>
  <si>
    <t>BITUIMA  -  CUNDINAMARCA</t>
  </si>
  <si>
    <t>GACHANCIPA  -  CUNDINAMARCA</t>
  </si>
  <si>
    <t>NUQUI  -  CHOCO9</t>
  </si>
  <si>
    <t>219568895</t>
  </si>
  <si>
    <t>ZAPATOCA  -  SANTANDER</t>
  </si>
  <si>
    <t>ZARZAL  -  VALLE DEL CAUCA</t>
  </si>
  <si>
    <t>219608296</t>
  </si>
  <si>
    <t>GALAPA  -  ATLANTICO</t>
  </si>
  <si>
    <t>219615296</t>
  </si>
  <si>
    <t>GAMEZA  -  BOYACA</t>
  </si>
  <si>
    <t>SANTA SOFIA  -  BOYACA</t>
  </si>
  <si>
    <t>QUIPILE  -  CUNDINAMARCA</t>
  </si>
  <si>
    <t>219641396</t>
  </si>
  <si>
    <t>LA PLATA  -  HUILA</t>
  </si>
  <si>
    <t>SANTA BARBARA  -  NARIÑO</t>
  </si>
  <si>
    <t>219668296</t>
  </si>
  <si>
    <t>GALAN  -  SANTANDER</t>
  </si>
  <si>
    <t>219705197</t>
  </si>
  <si>
    <t>COCORNA  -  ANTIOQUIA</t>
  </si>
  <si>
    <t>219705697</t>
  </si>
  <si>
    <t>EL SANTUARIO  -  ANTIOQUIA</t>
  </si>
  <si>
    <t>219715097</t>
  </si>
  <si>
    <t>BOAVITA  -  BOYACA</t>
  </si>
  <si>
    <t>ZETAQUIRA  -  BOYACA</t>
  </si>
  <si>
    <t>LA VEGA  -  CAUCA</t>
  </si>
  <si>
    <t>219725297</t>
  </si>
  <si>
    <t>GACHETA  -  CUNDINAMARCA</t>
  </si>
  <si>
    <t>219725797</t>
  </si>
  <si>
    <t>TENA  -  CUNDINAMARCA</t>
  </si>
  <si>
    <t>219741797</t>
  </si>
  <si>
    <t>TESALIA  -  HUILA</t>
  </si>
  <si>
    <t>LA PAZ  -  SANTANDER</t>
  </si>
  <si>
    <t>OBANDO  -  VALLE DEL CAUCA</t>
  </si>
  <si>
    <t>TENZA  -  BOYACA</t>
  </si>
  <si>
    <t>SANTANDER DE Q  -  CAUCA</t>
  </si>
  <si>
    <t>219825398</t>
  </si>
  <si>
    <t>LA PEÑA  -  CUNDINAMARCA</t>
  </si>
  <si>
    <t>219825898</t>
  </si>
  <si>
    <t>ZIPACON  -  CUNDINAMARCA</t>
  </si>
  <si>
    <t>219841298</t>
  </si>
  <si>
    <t>GARZON  -  HUILA</t>
  </si>
  <si>
    <t>219844098</t>
  </si>
  <si>
    <t>DISTRACCION  -  GUAJIRA</t>
  </si>
  <si>
    <t>TENERIFE  -  MAGDALENA</t>
  </si>
  <si>
    <t>LA PLAYA  -  NORTE DE SANTANDER</t>
  </si>
  <si>
    <t>OCAÑA  -  NORTE DE SANTANDER</t>
  </si>
  <si>
    <t>219868298</t>
  </si>
  <si>
    <t>GAMBITA  -  SANTANDER</t>
  </si>
  <si>
    <t>219868498</t>
  </si>
  <si>
    <t>OCAMONTE  -  SANTANDER</t>
  </si>
  <si>
    <t>219915299</t>
  </si>
  <si>
    <t>GARAGOA  -  BOYACA</t>
  </si>
  <si>
    <t>219915599</t>
  </si>
  <si>
    <t>RAMIRIQU  -  IBOYACA</t>
  </si>
  <si>
    <t>219925099</t>
  </si>
  <si>
    <t>BOJACA  -  CUNDINAMARCA</t>
  </si>
  <si>
    <t>219925299</t>
  </si>
  <si>
    <t>GAMA  -  CUNDINAMARCA</t>
  </si>
  <si>
    <t>219925599</t>
  </si>
  <si>
    <t>APULO  -  CUNDINAMARCA</t>
  </si>
  <si>
    <t>219925799</t>
  </si>
  <si>
    <t>TENJO  -  CUNDINAMARCA</t>
  </si>
  <si>
    <t>219925899</t>
  </si>
  <si>
    <t>ZIPAQUIRA  -  CUNDINAMARCA</t>
  </si>
  <si>
    <t>219927099</t>
  </si>
  <si>
    <t>BOJAYA  -  CHOCO</t>
  </si>
  <si>
    <t>219941799</t>
  </si>
  <si>
    <t>TELLO  -  HUILA</t>
  </si>
  <si>
    <t>LA UNION  -  NARIÑO</t>
  </si>
  <si>
    <t>SANTACRUZ  -  NARIÑO</t>
  </si>
  <si>
    <t>BOCHALEMA  -  NORTE DE SANTANDER</t>
  </si>
  <si>
    <t>RAGONVALIA  -  NORTE DE SANTANDER</t>
  </si>
  <si>
    <t>TRANSFERENCIAS POR PAGAR  - OTRAS TRANSFERENCIAS</t>
  </si>
  <si>
    <t>FIDUCIARIA LA PREVISORA S A</t>
  </si>
  <si>
    <t>ACREEDORES - APORTES A FONDOS PENSIONALES</t>
  </si>
  <si>
    <t>APORTES A FONDOS PENSIONALES</t>
  </si>
  <si>
    <t>ISS</t>
  </si>
  <si>
    <t>RETENCION EN LA FUENTE E IMPUESTO DE TIMBRE - SALARIOS Y PAGOS LABORALES</t>
  </si>
  <si>
    <t>SALARIOS Y PAGOS LABORALES</t>
  </si>
  <si>
    <t>DIAN</t>
  </si>
  <si>
    <t>RETENCION EN LA FUENTE E IMPUESTO DE TIMBRE - HONORARIOS</t>
  </si>
  <si>
    <t>HONORARIOS</t>
  </si>
  <si>
    <t>RETENCION EN LA FUENTE E IMPUESTO DE TIMBRE  - SERVICIOS</t>
  </si>
  <si>
    <t>SERVICIOS</t>
  </si>
  <si>
    <t>RETENCION EN LA FUENTE E IMPUESTO DE TIMBRE - COMPRAS</t>
  </si>
  <si>
    <t>COMPRAS</t>
  </si>
  <si>
    <t>RETENCION EN LA FUENTE E IMPUESTO DE TIMBRE - IMPUESTO A LAS VENTAS RETENIDO POR CONSIGNAR</t>
  </si>
  <si>
    <t>IMPUESTO A LAS VENTAS RETENIDO POR CONSIGNAR</t>
  </si>
  <si>
    <t>RETENCION EN LA FUENTE E IMPUESTO DE TIMBRE - RETENCION DE IMPUESTOS DE INDUSTRIA Y COMERCIO POR COMPRAS</t>
  </si>
  <si>
    <t>RETENCION DE IMPUESTO DE INDUSTRIA Y COMERCIO POR COMPRAS</t>
  </si>
  <si>
    <t>BOGOTA D C</t>
  </si>
  <si>
    <t>RETENCION EN LA FUENTE E IMPUESTO DE TIMBRE - IMPUESTO DE TIMBRE</t>
  </si>
  <si>
    <t>IMPUESTO DE TIMBRE</t>
  </si>
  <si>
    <t>IMPUESTOS, CONTRIBUCIONES Y TASAS POR PAGAR - CONTRIBUCIONES</t>
  </si>
  <si>
    <t>CONTRIBUCIONES</t>
  </si>
  <si>
    <t>ICFES</t>
  </si>
  <si>
    <t>FONDOS RECIBIDOS - FUNCIONAMIENTO</t>
  </si>
  <si>
    <t>FUNCIONAMIENTO</t>
  </si>
  <si>
    <t>FONDOS RECIBIDOS - INVERSION</t>
  </si>
  <si>
    <t>INVERSION</t>
  </si>
  <si>
    <t>OPERACIONES SIN FLUJO DE EFECTIVO - CUOTA DE FISCALIZACION Y AUDITAJE</t>
  </si>
  <si>
    <t>CUOTA DE FISCALIZACION Y AUDITAJE</t>
  </si>
  <si>
    <t>CONTRALORIA GENERAL DE LA REPUBLICA</t>
  </si>
  <si>
    <t>SUELDOS Y SALARIOS - CESANTIAS</t>
  </si>
  <si>
    <t>CESANTIAS</t>
  </si>
  <si>
    <t>FONDO NACIONAL DE AHORRO</t>
  </si>
  <si>
    <t>CONTRIBUCIONES EFECTIVAS - COTIZACIONES A SEGURIDAD SOCIAL EN SALUD</t>
  </si>
  <si>
    <t>COTIZACIONES A SEGURIDAD SOCIAL EN SALUD</t>
  </si>
  <si>
    <t>UNIVERSIDAD NACIONAL DE COLOMBIA</t>
  </si>
  <si>
    <t>MINISTERIO DE LA PROTECCIÓN SOCIAL</t>
  </si>
  <si>
    <t>CONTRIBUCIONES EFECTIVAS - COTIZACIONES A RIESGOS PROFESIONALES</t>
  </si>
  <si>
    <t>COTIZACIONES A RIESGOS PROFESIONALES</t>
  </si>
  <si>
    <t>CONTRIBUCIONES EFECTIVAS - COTIZACIONES A ENTIDADES ADMINISTRADORAS DEL REGIMEN DE PRIMA MEDIA</t>
  </si>
  <si>
    <t>COTIZACIONES A ENTIDADES ADMINISTRADORAS DEL REGIMEN DE PRIMA MEDIA</t>
  </si>
  <si>
    <t>CAJA NACIONAL DE PREVISION SOCIAL -CAJANAL</t>
  </si>
  <si>
    <t>APORTES SOBRE LA NOMINA - APORTES AL ICBF</t>
  </si>
  <si>
    <t>APORTE AL ICBF</t>
  </si>
  <si>
    <t>INSTITUTO COLOMBIANO DE BIENESTAR FAMILIAR</t>
  </si>
  <si>
    <t>APORTES SOBRE LA NOMINA - APORTES AL SENA</t>
  </si>
  <si>
    <t>APORTES AL SENA</t>
  </si>
  <si>
    <t>SERVICIO NACIONAL DE APRENDIZAJE</t>
  </si>
  <si>
    <t>APORTES SOBRE LA NOMINA - APORTES A ESAP</t>
  </si>
  <si>
    <t>APORTES A ESAP</t>
  </si>
  <si>
    <t>ESCUELA SUPERIOR DE ADMINISTRACION PUBLICA</t>
  </si>
  <si>
    <t>APORTES SOBRE LA NOMINA - APORTES A ESCUELAS INDUSTRIALES E INSTITUTOS TECNICOS</t>
  </si>
  <si>
    <t>APORTES A ESCUELAS INDUSTRIALES E INSTITUTOS TECNICOS</t>
  </si>
  <si>
    <t>MINISTERIO DE EDUCACION NACIONAL</t>
  </si>
  <si>
    <t>SISTEMA GENERAL DE PARTICIPACIONES - PARTICIPACION PARA EDUCACION</t>
  </si>
  <si>
    <t>PARTICIPACION PARA EDUCACION</t>
  </si>
  <si>
    <t>COVEÑAS - SUCRE</t>
  </si>
  <si>
    <t>BOLIVAR</t>
  </si>
  <si>
    <t>CALDAS</t>
  </si>
  <si>
    <t>CORDOBA</t>
  </si>
  <si>
    <t>NARIÑO</t>
  </si>
  <si>
    <t>RISARALDA</t>
  </si>
  <si>
    <t>SUCRE</t>
  </si>
  <si>
    <t>LA UNION - ANTIOQUIA</t>
  </si>
  <si>
    <t>HATILLO DE LOBA - BOLIVAR</t>
  </si>
  <si>
    <t>RIO VIEJO - BOLIVAR</t>
  </si>
  <si>
    <t>OICATA - BOYACA</t>
  </si>
  <si>
    <t>RAQUIRA - BOYACA</t>
  </si>
  <si>
    <t>BOLIVAR - CAUCA</t>
  </si>
  <si>
    <t>LA JAGUA DE IBIRICO - CESAR</t>
  </si>
  <si>
    <t>COTORRA - CORDOBA</t>
  </si>
  <si>
    <t>MOÑITOS - CORDOBA</t>
  </si>
  <si>
    <t>COGUA - CUNDINAMARCA</t>
  </si>
  <si>
    <t>RIO QUITO - CHOCO</t>
  </si>
  <si>
    <t>UNGUIA - CHOCO</t>
  </si>
  <si>
    <t>LEJANIAS - META</t>
  </si>
  <si>
    <t>TEORAMA - NORTE DE SANTANDER</t>
  </si>
  <si>
    <t>LA VIRGINIA - RISARALDA</t>
  </si>
  <si>
    <t>OIBA  -  SANTANDER</t>
  </si>
  <si>
    <t>LA UNION - SUCRE</t>
  </si>
  <si>
    <t xml:space="preserve">COELLO - TOLIMA </t>
  </si>
  <si>
    <t>BOLIVAR - VALLE DEL CAUCA</t>
  </si>
  <si>
    <t>LA UNION - VALLE DEL CAUCA</t>
  </si>
  <si>
    <t>FORTUL - ARAUCA</t>
  </si>
  <si>
    <t>SABANALARGA - CASANARE</t>
  </si>
  <si>
    <t>TAMARA - CASANARE</t>
  </si>
  <si>
    <t>MIRAFLORES - GUAVIARE</t>
  </si>
  <si>
    <t>MEDELLIN - ANTIOQUIA</t>
  </si>
  <si>
    <t>BOLIVAR - ANTIOQUIA</t>
  </si>
  <si>
    <t>OLAYA - ANTIOQUIA</t>
  </si>
  <si>
    <t>BARRANQUILLA - ATLANTICO</t>
  </si>
  <si>
    <t>BOGOTA - CUNDINAMARCA</t>
  </si>
  <si>
    <t>CARTAGENA - BOLIVAR</t>
  </si>
  <si>
    <t>TUNJA - BOYACA</t>
  </si>
  <si>
    <t>LA VICTORIA - BOYACA</t>
  </si>
  <si>
    <t>MANIZALES - CALDAS</t>
  </si>
  <si>
    <t>FLORENCIA - CAQUETA</t>
  </si>
  <si>
    <t>POPAYAN - CAUCA</t>
  </si>
  <si>
    <t>SANTA ROSA - CAUCA</t>
  </si>
  <si>
    <t>VALLEDUPAR - CESAR</t>
  </si>
  <si>
    <t>MONTERIA - CORDOBA</t>
  </si>
  <si>
    <t>AGUA DE DIOS - CUNDINAMARCA</t>
  </si>
  <si>
    <t>QUIBDO - CHOCO</t>
  </si>
  <si>
    <t>NEIVA - HUILA</t>
  </si>
  <si>
    <t>TERUEL - HUILA</t>
  </si>
  <si>
    <t>RIOHACHA - GUAJIRA</t>
  </si>
  <si>
    <t>SANTA MARTA - MAGDALENA</t>
  </si>
  <si>
    <t>VILLAVICENCIO - META</t>
  </si>
  <si>
    <t>PASCA - CUNDINAMARCA</t>
  </si>
  <si>
    <t>CUCUTA - NORTE DE SANTANDER</t>
  </si>
  <si>
    <t>ARMENIA - ANTIOQUIA</t>
  </si>
  <si>
    <t>LA TEBAIDA - QUINDIO</t>
  </si>
  <si>
    <t>PEQUE - ANTIOQUIA</t>
  </si>
  <si>
    <t>BUCARAMANGA - SANTANDER</t>
  </si>
  <si>
    <t>BOLIVAR - SANTANDER</t>
  </si>
  <si>
    <t>SINCELEJO - SUCRE</t>
  </si>
  <si>
    <t>IBAGUE - TOLIMA</t>
  </si>
  <si>
    <t>CALI - VALLE DEL CAUCA</t>
  </si>
  <si>
    <t>ARATOCA - SANTANDER</t>
  </si>
  <si>
    <t>YOPAL - CASANARE</t>
  </si>
  <si>
    <t>MOCOA - PUTUMAYO</t>
  </si>
  <si>
    <t>LETICIA - AMAZONAS</t>
  </si>
  <si>
    <t>INIRIDA - GUAINIA</t>
  </si>
  <si>
    <t>SAN JOSE DEL GUAVIARE - GUAVIARE</t>
  </si>
  <si>
    <t>MITU - VAUPES</t>
  </si>
  <si>
    <t>PUERTO CARRENO - VICHADA</t>
  </si>
  <si>
    <t>ABEJORRAL - ANTIOQUIA</t>
  </si>
  <si>
    <t>LA VEGA - CUNDINAMARCA</t>
  </si>
  <si>
    <t>GENOVA - QUINDIO</t>
  </si>
  <si>
    <t>ONZAGA - SANTANDER</t>
  </si>
  <si>
    <t>SAN JUAN BETULIA - SUCRE</t>
  </si>
  <si>
    <t>LA UVITA - BOYACA</t>
  </si>
  <si>
    <t>OPORAPA - HUILA</t>
  </si>
  <si>
    <t>SAN ZENON - MAGDALENA</t>
  </si>
  <si>
    <t>COLON - GENOVA - NARIÑO</t>
  </si>
  <si>
    <t>ABREGO - NORTE DE SANTANDER</t>
  </si>
  <si>
    <t>LA VICTORIA - VALLE DEL CAUCA</t>
  </si>
  <si>
    <t>ABRIAQUI  - ANTIOQUIA</t>
  </si>
  <si>
    <t>REMEDIOS - ANTIOQUIA</t>
  </si>
  <si>
    <t>BOYACA - BOYACA</t>
  </si>
  <si>
    <t>COMBITA - BOYACA</t>
  </si>
  <si>
    <t>TIBANA - BOYACA</t>
  </si>
  <si>
    <t>COLOSO - SUCRE</t>
  </si>
  <si>
    <t xml:space="preserve">ORTEGA - TOLIMA </t>
  </si>
  <si>
    <t>CURILLO - CAQUETA</t>
  </si>
  <si>
    <t>TIBACUY - CUNDINAMARCA</t>
  </si>
  <si>
    <t>CONDOTO - CHOCO</t>
  </si>
  <si>
    <t>CONCORDIA - MAGDALENA</t>
  </si>
  <si>
    <t>REMOLINO - MAGDALENA</t>
  </si>
  <si>
    <t>LEIVA - NARIÑO</t>
  </si>
  <si>
    <t>LOS PATIOS - NORTE DE SANTANDER</t>
  </si>
  <si>
    <t>SANTA BARBARA - SANTANDER</t>
  </si>
  <si>
    <t>CONCEPCION - ANTIOQUIA</t>
  </si>
  <si>
    <t>GIRALDO - ANTIOQUIA</t>
  </si>
  <si>
    <t>REPELON - ATLANTICO</t>
  </si>
  <si>
    <t>ACHI - BOLIVAR</t>
  </si>
  <si>
    <t>BRICEÑO - BOYACA</t>
  </si>
  <si>
    <t>TIBASOSA - BOYACA</t>
  </si>
  <si>
    <t>OSPINA PEREZ - CUNDINAMARCA</t>
  </si>
  <si>
    <t>ACANDI - CHOCO</t>
  </si>
  <si>
    <t>ACEVEDO - HUILA</t>
  </si>
  <si>
    <t>COLOMBIA - HUILA</t>
  </si>
  <si>
    <t>GIGANTE - HUILA</t>
  </si>
  <si>
    <t>ACACIAS - META</t>
  </si>
  <si>
    <t>RESTREPO - META</t>
  </si>
  <si>
    <t>OSPINA - NARIÑO</t>
  </si>
  <si>
    <t>CONVENCION - NORTE DE SANTANDER</t>
  </si>
  <si>
    <t>LEBRIJA - SANTANDER</t>
  </si>
  <si>
    <t>GINEBRA - VALLE DEL CAUCA</t>
  </si>
  <si>
    <t>RESTREPO - VALLE DEL CAUCA</t>
  </si>
  <si>
    <t>BRICENO - ANTIOQUIA</t>
  </si>
  <si>
    <t>RETIRO - ANTIOQUIA</t>
  </si>
  <si>
    <t>VILLA DE LEYVA - BOYACA</t>
  </si>
  <si>
    <t>OTANCHE - BOYACA</t>
  </si>
  <si>
    <t>TIMBIO - CAUCA</t>
  </si>
  <si>
    <t>TIERRALTA - CORDOBA</t>
  </si>
  <si>
    <t>GIRARDOTA - ANTIOQUIA</t>
  </si>
  <si>
    <t>LENGUAZAQUE - CUNDINAMARCA</t>
  </si>
  <si>
    <t>TIBIRITA - CUNDINAMARCA</t>
  </si>
  <si>
    <t>TIMANA - HUILA</t>
  </si>
  <si>
    <t>SANTA ANA - MAGDALENA</t>
  </si>
  <si>
    <t>CONSACA - NARIÑO</t>
  </si>
  <si>
    <t>CONCEPCION - SANTANDER</t>
  </si>
  <si>
    <t>GIRON - SANTANDER</t>
  </si>
  <si>
    <t>GIRARDOT - CUNDINAMARCA</t>
  </si>
  <si>
    <t>TINJACA - BOYACA</t>
  </si>
  <si>
    <t>OVEJAS - SUCRE</t>
  </si>
  <si>
    <t>SAN MARCOS - SUCRE</t>
  </si>
  <si>
    <t xml:space="preserve">LERIDA - TOLIMA </t>
  </si>
  <si>
    <t>CONCORDIA - ANTIOQUIA</t>
  </si>
  <si>
    <t>TITIRIBI - ANTIOQUIA</t>
  </si>
  <si>
    <t>BUENAVISTA - BOYACA</t>
  </si>
  <si>
    <t>TIMBIQUI - CAUCA</t>
  </si>
  <si>
    <t>BUCARASICA - NORTE DE SANTANDER</t>
  </si>
  <si>
    <t>CONFINES - SANTANDER</t>
  </si>
  <si>
    <t>BUENAVENTURA - VALLE DEL CAUCA</t>
  </si>
  <si>
    <t>GOMEZ PLATA - ANTIOQUIA</t>
  </si>
  <si>
    <t>TIQUISIO - BOLIVAR</t>
  </si>
  <si>
    <t>TIPACOQUE - BOYACA</t>
  </si>
  <si>
    <t>LA MONTANITA - CAQUETA</t>
  </si>
  <si>
    <t>SAN JOSE FRAGUA - CAQUETA</t>
  </si>
  <si>
    <t>BUENOS AIRES - CAUCA</t>
  </si>
  <si>
    <t>GONZALEZ - CESAR</t>
  </si>
  <si>
    <t>SAN ALBERTO - CESAR</t>
  </si>
  <si>
    <t>UNION PANAMERICANA - CHOCO</t>
  </si>
  <si>
    <t>EL MOLINO - GUAJIRA</t>
  </si>
  <si>
    <t>BARRANCA DE UPIA - META</t>
  </si>
  <si>
    <t>BUESACO - NARIÑO</t>
  </si>
  <si>
    <t>CONTADERO - NARIÑO</t>
  </si>
  <si>
    <t>TIBU - NORTE DE SANTANDER</t>
  </si>
  <si>
    <t>BUENAVISTA - SUCRE</t>
  </si>
  <si>
    <t>AGUAZUL - CASANARE</t>
  </si>
  <si>
    <t>TAURAMENA - CASANARE</t>
  </si>
  <si>
    <t>LIBORINA - ANTIOQUIA</t>
  </si>
  <si>
    <t>PACHAVITA - BOYACA</t>
  </si>
  <si>
    <t>AGUACHICA - CESAR</t>
  </si>
  <si>
    <t>VISTA HERMOSA - META</t>
  </si>
  <si>
    <t>LINARES - NARIÑO</t>
  </si>
  <si>
    <t>BUENAVISTA - QUINDIO</t>
  </si>
  <si>
    <t>CONTRATACION - SANTANDER</t>
  </si>
  <si>
    <t xml:space="preserve">LIBANO - TOLIMA </t>
  </si>
  <si>
    <t>BUGA - VALLE DEL CAUCA</t>
  </si>
  <si>
    <t>COPACABANA - ANTIOQUIA</t>
  </si>
  <si>
    <t>CORDOBA - BOLIVAR</t>
  </si>
  <si>
    <t>COPER - BOYACA</t>
  </si>
  <si>
    <t>CORINTO - CAUCA</t>
  </si>
  <si>
    <t>GRANADA - CUNDINAMARCA</t>
  </si>
  <si>
    <t>RICAURTE - CUNDINAMARCA</t>
  </si>
  <si>
    <t>RICAURTE - NARIÑO</t>
  </si>
  <si>
    <t>CORDOBA - QUINDIO</t>
  </si>
  <si>
    <t>BURITICA - ANTIOQUIA</t>
  </si>
  <si>
    <t>GRANADA - ANTIOQUIA</t>
  </si>
  <si>
    <t>AGUADAS - CALDAS</t>
  </si>
  <si>
    <t>PACORA - CALDAS</t>
  </si>
  <si>
    <t>PADILLA - CAUCA</t>
  </si>
  <si>
    <t>AGUSTIN CODAZZI - CESAR</t>
  </si>
  <si>
    <t>PACHO - CUNDINAMARCA</t>
  </si>
  <si>
    <t>LLORO - CHOCO</t>
  </si>
  <si>
    <t>AGRADO - HUILA</t>
  </si>
  <si>
    <t>GRANADA - META</t>
  </si>
  <si>
    <t>GRAMALOTE - NORTE DE SANTANDER</t>
  </si>
  <si>
    <t>CGN 2005 001 SALDOS Y MOVIMIENTOS</t>
  </si>
  <si>
    <r>
      <t xml:space="preserve">Fecha: </t>
    </r>
    <r>
      <rPr>
        <sz val="8"/>
        <color indexed="8"/>
        <rFont val="Arial"/>
        <family val="2"/>
      </rPr>
      <t>2007/03/31</t>
    </r>
  </si>
  <si>
    <r>
      <t xml:space="preserve">Departamento: </t>
    </r>
    <r>
      <rPr>
        <sz val="8"/>
        <color indexed="8"/>
        <rFont val="Arial"/>
        <family val="2"/>
      </rPr>
      <t>CUNDINAMARCA</t>
    </r>
  </si>
  <si>
    <r>
      <t xml:space="preserve">Municipio: </t>
    </r>
    <r>
      <rPr>
        <sz val="8"/>
        <color indexed="8"/>
        <rFont val="Arial"/>
        <family val="2"/>
      </rPr>
      <t>BOGOTA D.C.</t>
    </r>
  </si>
  <si>
    <r>
      <t xml:space="preserve">Entidad: </t>
    </r>
    <r>
      <rPr>
        <sz val="8"/>
        <color indexed="8"/>
        <rFont val="Arial"/>
        <family val="2"/>
      </rPr>
      <t>MINISTERIO DE EDUCACION NACIONAL</t>
    </r>
  </si>
  <si>
    <r>
      <t xml:space="preserve">Código: </t>
    </r>
    <r>
      <rPr>
        <sz val="8"/>
        <color indexed="8"/>
        <rFont val="Arial"/>
        <family val="2"/>
      </rPr>
      <t>011300000</t>
    </r>
  </si>
  <si>
    <t>SIN CONSOLIDAR</t>
  </si>
  <si>
    <r>
      <t xml:space="preserve">Periodo del Movimiento: </t>
    </r>
    <r>
      <rPr>
        <sz val="8"/>
        <color indexed="8"/>
        <rFont val="Arial"/>
        <family val="2"/>
      </rPr>
      <t xml:space="preserve"> 2007/01/01 AL 2007/03/31</t>
    </r>
  </si>
  <si>
    <t>Miles de pesos</t>
  </si>
  <si>
    <t>CODIGO CUENTA CONTABLE</t>
  </si>
  <si>
    <t>CUENTA CONTABLE</t>
  </si>
  <si>
    <t>SALDOS INICIALES</t>
  </si>
  <si>
    <t>MOVIMIENTO</t>
  </si>
  <si>
    <t>SALDO FINAL</t>
  </si>
  <si>
    <t>CORRIENTE</t>
  </si>
  <si>
    <t>NO CORRIENTE</t>
  </si>
  <si>
    <t>DEBITO</t>
  </si>
  <si>
    <t>CREDITO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</si>
  <si>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</si>
  <si>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</si>
  <si>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</si>
  <si>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</si>
  <si>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</si>
  <si>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</si>
  <si>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</si>
  <si>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</si>
  <si>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</si>
  <si>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</si>
  <si>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</si>
  <si>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</si>
  <si>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1.1.10.06</t>
  </si>
  <si>
    <t>Cuenta de ahorro</t>
  </si>
  <si>
    <t>1.2</t>
  </si>
  <si>
    <t>INVERSIONES E INSTRUMENTOS DERIVADOS</t>
  </si>
  <si>
    <t>1.2.01</t>
  </si>
  <si>
    <t>INVERSIONES ADMINISTRACION DE LIQUIDEZ EN TITULOS DE DEUDA</t>
  </si>
  <si>
    <t>1.2.01.01</t>
  </si>
  <si>
    <t>Títulos de tesorería -TES</t>
  </si>
  <si>
    <t>1.2.01.06</t>
  </si>
  <si>
    <t>Certificados de deposito a termino</t>
  </si>
  <si>
    <t>1.2.01.41</t>
  </si>
  <si>
    <t>Bonos y títulos emitidos por el gobierno general</t>
  </si>
  <si>
    <t>1.2.01.90</t>
  </si>
  <si>
    <t>Otras inversiones en títulos de deuda</t>
  </si>
  <si>
    <t>1.4</t>
  </si>
  <si>
    <t>DEUDORES</t>
  </si>
  <si>
    <t>1.4.02</t>
  </si>
  <si>
    <t>APORTES SOBRE LA NOMINA</t>
  </si>
  <si>
    <t>1.4.02.05</t>
  </si>
  <si>
    <t>Escuelas industriales e institutos técnicos</t>
  </si>
  <si>
    <t>1.4.20</t>
  </si>
  <si>
    <t>AVANCES Y ANTICIPOS ENTREGADOS</t>
  </si>
  <si>
    <t>1.4.20.03</t>
  </si>
  <si>
    <t>Anticipos sobre convenios y acuerdos</t>
  </si>
  <si>
    <t>1.4.24</t>
  </si>
  <si>
    <t>RECURSOS ENTREGADOS EN ADMINISTRACION</t>
  </si>
  <si>
    <t>1.4.24.01</t>
  </si>
  <si>
    <t>Encargos fiduciarios</t>
  </si>
  <si>
    <t>1.4.24.02</t>
  </si>
  <si>
    <t>En administración</t>
  </si>
  <si>
    <t>1.4.25</t>
  </si>
  <si>
    <t>DEPOSITOS ENTREGADOS EN GARANTIA</t>
  </si>
  <si>
    <t>1.4.25.03</t>
  </si>
  <si>
    <t>Depósitos judiciales</t>
  </si>
  <si>
    <t>1.4.70</t>
  </si>
  <si>
    <t>OTROS DEUDORES</t>
  </si>
  <si>
    <t>1.4.70.64</t>
  </si>
  <si>
    <t>Pago por cuenta de terceros</t>
  </si>
  <si>
    <t>1.4.70.84</t>
  </si>
  <si>
    <t>Responsabilidades fiscales</t>
  </si>
  <si>
    <t>1.4.70.90</t>
  </si>
  <si>
    <t>Otros deudores</t>
  </si>
  <si>
    <t>1.5</t>
  </si>
  <si>
    <t>INVENTARIOS</t>
  </si>
  <si>
    <t>1.5.10</t>
  </si>
  <si>
    <t>MERCANCIAS EN EXISTENCIA</t>
  </si>
  <si>
    <t>1.5.10.39</t>
  </si>
  <si>
    <t>Material didáctico</t>
  </si>
  <si>
    <t>1.6</t>
  </si>
  <si>
    <t>PROPIEDADES, PLANTA Y EQUIPO</t>
  </si>
  <si>
    <t>1.6.05</t>
  </si>
  <si>
    <t>TERRENOS</t>
  </si>
  <si>
    <t>1.6.05.01</t>
  </si>
  <si>
    <t>Urbanos</t>
  </si>
  <si>
    <t>1.6.15</t>
  </si>
  <si>
    <t>CONSTRUCCIONES EN CURSO</t>
  </si>
  <si>
    <t>1.6.15.01</t>
  </si>
  <si>
    <t>Edificaciones</t>
  </si>
  <si>
    <t>1.6.35</t>
  </si>
  <si>
    <t>BIENES MUEBLES EN BODEGA</t>
  </si>
  <si>
    <t>1.6.35.01</t>
  </si>
  <si>
    <t>Maquinaria y equipo</t>
  </si>
  <si>
    <t>1.6.35.03</t>
  </si>
  <si>
    <t>Muebles, enseres y equipo de oficina</t>
  </si>
  <si>
    <t>1.6.35.04</t>
  </si>
  <si>
    <t>Equipos de comunicación y computación</t>
  </si>
  <si>
    <t>1.6.35.05</t>
  </si>
  <si>
    <t>Equipos de transporte, tracción y elevación</t>
  </si>
  <si>
    <t>1.6.35.11</t>
  </si>
  <si>
    <t>Equipos de comedor, cocina, despensa y hoteleria</t>
  </si>
  <si>
    <t>1.6.40</t>
  </si>
  <si>
    <t>EDIFICACIONES</t>
  </si>
  <si>
    <t>1.6.40.01</t>
  </si>
  <si>
    <t>Edificios y casas</t>
  </si>
  <si>
    <t>1.6.40.15</t>
  </si>
  <si>
    <t>Casetas y campamentos</t>
  </si>
  <si>
    <t>1.6.55</t>
  </si>
  <si>
    <t>MAQUINARIA Y EQUIPO</t>
  </si>
  <si>
    <t>1.6.55.01</t>
  </si>
  <si>
    <t>Equipo de construcción</t>
  </si>
  <si>
    <t>1.6.55.02</t>
  </si>
  <si>
    <t>Armamento y equipo reservado</t>
  </si>
  <si>
    <t>1.6.55.05</t>
  </si>
  <si>
    <t>Equipo de música</t>
  </si>
  <si>
    <t>1.6.55.06</t>
  </si>
  <si>
    <t>Equipo de recreación y deporte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</si>
  <si>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</si>
  <si>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</si>
  <si>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</si>
  <si>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</si>
  <si>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</si>
  <si>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</si>
  <si>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</si>
  <si>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Comunicación Y Computación</t>
  </si>
  <si>
    <t>1.6.70.01</t>
  </si>
  <si>
    <t>Equipo de comunicación</t>
  </si>
  <si>
    <t>1.6.70.02</t>
  </si>
  <si>
    <t>Equipo de computación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</si>
  <si>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</si>
  <si>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</si>
  <si>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</si>
  <si>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</si>
  <si>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</si>
  <si>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</si>
  <si>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</si>
  <si>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cafetería</t>
  </si>
  <si>
    <t>1.6.85</t>
  </si>
  <si>
    <t>DEPRECIACION ACUMULADA (CR)</t>
  </si>
  <si>
    <t>1.6.85.01</t>
  </si>
  <si>
    <t>1.6.85.04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</si>
  <si>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</si>
  <si>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</si>
  <si>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</si>
  <si>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</si>
  <si>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</si>
  <si>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</si>
  <si>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</si>
  <si>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</si>
  <si>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1.9.05</t>
  </si>
  <si>
    <t>BIENES Y SERVICIOS PAGADOS POR ANTICIPADO</t>
  </si>
  <si>
    <t>1.9.05.01</t>
  </si>
  <si>
    <t>Seguros</t>
  </si>
  <si>
    <t>1.9.05.05</t>
  </si>
  <si>
    <t>Impresos, publicaciones, suscripciones y afiliaciones</t>
  </si>
  <si>
    <t>1.9.05.13</t>
  </si>
  <si>
    <t>Estudios y proyectos</t>
  </si>
  <si>
    <t>1.9.10</t>
  </si>
  <si>
    <t>CARGOS DIFERIDOS</t>
  </si>
  <si>
    <t>1.9.10.01</t>
  </si>
  <si>
    <t>Materiales y suministros</t>
  </si>
  <si>
    <t>1.9.10.08</t>
  </si>
  <si>
    <t>1.9.20</t>
  </si>
  <si>
    <t>BIENES ENTREGADOS A TERCEROS</t>
  </si>
  <si>
    <t>1.9.20.02</t>
  </si>
  <si>
    <t>Bienes inmuebles entregados en administración</t>
  </si>
  <si>
    <t>1.9.20.05</t>
  </si>
  <si>
    <t>Bienes muebles entregados en comodato</t>
  </si>
  <si>
    <t>1.9.25</t>
  </si>
  <si>
    <t>AMORTIZACION ACUMULADA DE BIENES ENTREGADOS A TERCEROS (CR)</t>
  </si>
  <si>
    <t>1.9.25.05</t>
  </si>
  <si>
    <t>1.9.70</t>
  </si>
  <si>
    <t>INTANGIBLES</t>
  </si>
  <si>
    <t>1.9.70.08</t>
  </si>
  <si>
    <t>Software</t>
  </si>
  <si>
    <t>1.9.75</t>
  </si>
  <si>
    <t>AMORTIZACION ACUMULADA DE INTANGIBLES (CR)</t>
  </si>
  <si>
    <t>1.9.75.08</t>
  </si>
  <si>
    <t>1.9.99</t>
  </si>
  <si>
    <t>VALORIZACIONES</t>
  </si>
  <si>
    <t>1.9.99.52</t>
  </si>
  <si>
    <t>Terrenos</t>
  </si>
  <si>
    <t>1.9.99.62</t>
  </si>
  <si>
    <t>2</t>
  </si>
  <si>
    <t>PASIVOS</t>
  </si>
  <si>
    <t>2.3</t>
  </si>
  <si>
    <t>OPERACIONES DE FINANCIAMIENTO E INSTRUMENTOS DERIVADOS</t>
  </si>
  <si>
    <t>2.3.07</t>
  </si>
  <si>
    <t>OPERACIONES DE FINANCIAMIENTO INTERNAS DE LARGO PLAZO</t>
  </si>
  <si>
    <t>2.3.07.06</t>
  </si>
  <si>
    <t>Prestamos del gobierno general</t>
  </si>
  <si>
    <t>2.4</t>
  </si>
  <si>
    <t>CUENTAS POR PAGAR</t>
  </si>
  <si>
    <t>2.4.01</t>
  </si>
  <si>
    <t>ADQUISICION DE BIENES Y SERVICIOS NACIONALES</t>
  </si>
  <si>
    <t>2.4.01.01</t>
  </si>
  <si>
    <t>Bienes y servicios</t>
  </si>
  <si>
    <t>2.4.01.02</t>
  </si>
  <si>
    <t>Proyectos de inversión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</si>
  <si>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</si>
  <si>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</si>
  <si>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</si>
  <si>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</si>
  <si>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</si>
  <si>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</si>
  <si>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</si>
  <si>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</si>
  <si>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</si>
  <si>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</si>
  <si>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</si>
  <si>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públicos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</si>
  <si>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</si>
  <si>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</si>
  <si>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</si>
  <si>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</si>
  <si>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</si>
  <si>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compensación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</si>
  <si>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</si>
  <si>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</si>
  <si>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</si>
  <si>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</si>
  <si>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</si>
  <si>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</si>
  <si>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</si>
  <si>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Embargos judiciales</t>
  </si>
  <si>
    <t>2.4.25.32</t>
  </si>
  <si>
    <t>Aporte riesgos profesionales</t>
  </si>
  <si>
    <t>2.4.25.35</t>
  </si>
  <si>
    <t>Libranzas</t>
  </si>
  <si>
    <t>2.4.25.41</t>
  </si>
  <si>
    <t>Aportes a escuelas industriales, institutos técnicos y ESAP</t>
  </si>
  <si>
    <t>2.4.25.46</t>
  </si>
  <si>
    <t>Contratos de medicina prepagada</t>
  </si>
  <si>
    <t>2.4.25.52</t>
  </si>
  <si>
    <t>Honorarios</t>
  </si>
  <si>
    <t>2.4.25.53</t>
  </si>
  <si>
    <t>Servicios</t>
  </si>
  <si>
    <t>2.4.25.90</t>
  </si>
  <si>
    <t>Otros acreedores</t>
  </si>
  <si>
    <t>2.4.36</t>
  </si>
  <si>
    <t>RETENCION EN LA FUENTE E IMPUESTO DE TIMBRE</t>
  </si>
  <si>
    <t>2.4.36.01</t>
  </si>
  <si>
    <t>Salarios y pagos laborales</t>
  </si>
  <si>
    <t>2.4.36.03</t>
  </si>
  <si>
    <t>2.4.36.05</t>
  </si>
  <si>
    <t>2.4.36.07</t>
  </si>
  <si>
    <t>Rendimientos financieros</t>
  </si>
  <si>
    <t>2.4.36.08</t>
  </si>
  <si>
    <t>Compras</t>
  </si>
  <si>
    <t>2.4.36.25</t>
  </si>
  <si>
    <t>Impuesto a las ventas retenido por consignar</t>
  </si>
  <si>
    <t>2.4.36.27</t>
  </si>
  <si>
    <t>Retencion de impuesto de industria y comercio por compras</t>
  </si>
  <si>
    <t>2.4.36.98</t>
  </si>
  <si>
    <t>Impuesto de timbre</t>
  </si>
  <si>
    <t>2.4.40</t>
  </si>
  <si>
    <t>IMPUESTOS, CONTRIBUCIONES Y TASAS POR PAGAR</t>
  </si>
  <si>
    <t>2.4.40.03</t>
  </si>
  <si>
    <t>Impuesto predial  unificado</t>
  </si>
  <si>
    <t>2.4.40.14</t>
  </si>
  <si>
    <t>Cuotas de fiscalización y auditaje</t>
  </si>
  <si>
    <t>2.4.40.23</t>
  </si>
  <si>
    <t>Contribuciones</t>
  </si>
  <si>
    <t>2.4.60</t>
  </si>
  <si>
    <t>CREDITOS JUDICIALES</t>
  </si>
  <si>
    <t>2.4.60.02</t>
  </si>
  <si>
    <t>Sentencias y conciliaciones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</si>
  <si>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</si>
  <si>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</si>
  <si>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</si>
  <si>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</si>
  <si>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</si>
  <si>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</si>
  <si>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</si>
  <si>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Cesantías</t>
  </si>
  <si>
    <t>2.5.05.04</t>
  </si>
  <si>
    <t>Vacaciones</t>
  </si>
  <si>
    <t>2.5.05.05</t>
  </si>
  <si>
    <t>Prima de vacaciones</t>
  </si>
  <si>
    <t>2.5.05.06</t>
  </si>
  <si>
    <t>AGUADA - SANTANDER</t>
  </si>
  <si>
    <t>SAN ONOFRE - SUCRE</t>
  </si>
  <si>
    <t>BUGA LA GRANDE - VALLE DEL CAUCA</t>
  </si>
  <si>
    <t>BUSBANZA - BOYACA</t>
  </si>
  <si>
    <t>PAEZ - BOYACA</t>
  </si>
  <si>
    <t>TOCA - BOYACA</t>
  </si>
  <si>
    <t>RIO SUCIO - CHOCO</t>
  </si>
  <si>
    <t>RIO DE ORO - CESAR</t>
  </si>
  <si>
    <t>COTA - CUNDINAMARCA</t>
  </si>
  <si>
    <t>GUADALUPE - ANTIOQUIA</t>
  </si>
  <si>
    <t>RIONEGRO - ANTIOQUIA</t>
  </si>
  <si>
    <t>CORRALES - BOYACA</t>
  </si>
  <si>
    <t>TOCAIMA - CUNDINAMARCA</t>
  </si>
  <si>
    <t>RIOSUCIO - CALDAS</t>
  </si>
  <si>
    <t>RIVERA - HUILA</t>
  </si>
  <si>
    <t>CORDOBA - NARIÑO</t>
  </si>
  <si>
    <t>RIONEGRO - SANTANDER</t>
  </si>
  <si>
    <t>COROZAL - SUCRE</t>
  </si>
  <si>
    <t>CHAMEZA - CASANARE</t>
  </si>
  <si>
    <t>SACAMA - CASANARE</t>
  </si>
  <si>
    <t>CALAMAR - GUAVIARE</t>
  </si>
  <si>
    <t>PAIPA - BOYACA</t>
  </si>
  <si>
    <t>TOGUI - BOYACA</t>
  </si>
  <si>
    <t>RISARALDA - CALDAS</t>
  </si>
  <si>
    <t>AIPE - HUILA</t>
  </si>
  <si>
    <t xml:space="preserve">RIOBLANCO - TOLIMA </t>
  </si>
  <si>
    <t>RIO FRIO - VALLE DEL CAUCA</t>
  </si>
  <si>
    <t>GUACAMAYAS - BOYACA</t>
  </si>
  <si>
    <t>PAEZ - CAUCA</t>
  </si>
  <si>
    <t>PAILITAS - CESAR</t>
  </si>
  <si>
    <t>LORICA - CORDOBA</t>
  </si>
  <si>
    <t>GUACHETA - CUNDINAMARCA</t>
  </si>
  <si>
    <t>TOCANCIPA - CUNDINAMARCA</t>
  </si>
  <si>
    <t>GUACHUCAL - NARIÑO</t>
  </si>
  <si>
    <t>COROMORO - SANTANDER</t>
  </si>
  <si>
    <t>SAN PEDRO - SUCRE</t>
  </si>
  <si>
    <t xml:space="preserve">COYAIMA - TOLIMA </t>
  </si>
  <si>
    <t>GUARNE - ANTIOQUIA</t>
  </si>
  <si>
    <t>COVARACHIA - BOYACA</t>
  </si>
  <si>
    <t>PAJARITO - BOYACA</t>
  </si>
  <si>
    <t>GUAPI - CAUCA</t>
  </si>
  <si>
    <t>LOPEZ DE MICAY - CAUCA</t>
  </si>
  <si>
    <t>PAIME - CUNDINAMARCA</t>
  </si>
  <si>
    <t>SASAIMA - CUNDINAMARCA</t>
  </si>
  <si>
    <t>PAICOL - HUILA</t>
  </si>
  <si>
    <t>GUAMAL - MAGDALENA</t>
  </si>
  <si>
    <t>GUAMAL - META</t>
  </si>
  <si>
    <t>LOS ANDES - NARIÑO</t>
  </si>
  <si>
    <t>LOURDES - NORTE DE SANTANDER</t>
  </si>
  <si>
    <t xml:space="preserve">PALO CABILDO - TOLIMA </t>
  </si>
  <si>
    <t>GUATICA - RISARALDA</t>
  </si>
  <si>
    <t>GUACA - SANTANDER</t>
  </si>
  <si>
    <t>LOS SANTOS - SANTANDER</t>
  </si>
  <si>
    <t>LOS PALMITOS - SUCRE</t>
  </si>
  <si>
    <t>GUACARI - VALLE DEL CAUCA</t>
  </si>
  <si>
    <t>TOLEDO - ANTIOQUIA</t>
  </si>
  <si>
    <t>LOS CORDOBAS - CORDOBA</t>
  </si>
  <si>
    <t>ALBAN - CUNDINAMARCA</t>
  </si>
  <si>
    <t>GUADALUPE - HUILA</t>
  </si>
  <si>
    <t>ALBAN - NARIÑO</t>
  </si>
  <si>
    <t xml:space="preserve">GUAMO - TOLIMA </t>
  </si>
  <si>
    <t>COLON - PUTUMAYO</t>
  </si>
  <si>
    <t>CACERES - ANTIOQUIA</t>
  </si>
  <si>
    <t>PALMAR DE VARELA - ATLANTICO</t>
  </si>
  <si>
    <t>SAN CRISTOBAL - BOLIVAR</t>
  </si>
  <si>
    <t>SATIVANORTE - BOYACA</t>
  </si>
  <si>
    <t>TOPAGA - BOYACA</t>
  </si>
  <si>
    <t>CABRERA - CUNDINAMARCA</t>
  </si>
  <si>
    <t>GUADUAS - CUNDINAMARCA</t>
  </si>
  <si>
    <t>ALGECIRAS - HUILA</t>
  </si>
  <si>
    <t>LA JAGUA DEL PILAR - GUAJIRA</t>
  </si>
  <si>
    <t>SANTA BARBARA DE PINTO - MAGDALENA</t>
  </si>
  <si>
    <t>GUAITARILLA - NARIÑO</t>
  </si>
  <si>
    <t>FRANCISCO PIZARRO - NARIÑO</t>
  </si>
  <si>
    <t>SAPUYES - NARIÑO</t>
  </si>
  <si>
    <t>PAMPLONA - NORTE DE SANTANDER</t>
  </si>
  <si>
    <t>SARDINATA - NORTE DE SANTANDER</t>
  </si>
  <si>
    <t>TOLEDO - NORTE DE SANTANDER</t>
  </si>
  <si>
    <t>ALBANIA - SANTANDER</t>
  </si>
  <si>
    <t>GUADALUPE - SANTANDER</t>
  </si>
  <si>
    <t>SANTA HELENA - SANTANDER</t>
  </si>
  <si>
    <t>TONA - SANTANDER</t>
  </si>
  <si>
    <t>TOLU - SUCRE</t>
  </si>
  <si>
    <t>PALMITO - SUCRE</t>
  </si>
  <si>
    <t>ALCALA - VALLE DEL CAUCA</t>
  </si>
  <si>
    <t>PALMAS DEL SOCORRO - SANTANDER</t>
  </si>
  <si>
    <t>CRAVO NORTE - ARAUCA</t>
  </si>
  <si>
    <t>ORITO - PUTUMAYO</t>
  </si>
  <si>
    <t>ALEJANDRIA - ANTIOQUIA</t>
  </si>
  <si>
    <t>GUATAPE - ANTIOQUIA</t>
  </si>
  <si>
    <t>LURUACO - ATLANTICO</t>
  </si>
  <si>
    <t>RONDON - BOYACA</t>
  </si>
  <si>
    <t>TORIBIO - CAUCA</t>
  </si>
  <si>
    <t>LA PAZ - CESAR</t>
  </si>
  <si>
    <t>ROBERTO PAYAN - NARIÑO</t>
  </si>
  <si>
    <t>CABRERA - SANTANDER</t>
  </si>
  <si>
    <t>CLEMENCIA - BOLIVAR</t>
  </si>
  <si>
    <t>ALMEIDA - BOYACA</t>
  </si>
  <si>
    <t>GUATEQUE - BOYACA</t>
  </si>
  <si>
    <t>PANDI - CUNDINAMARCA</t>
  </si>
  <si>
    <t>TOTA - BOYACA</t>
  </si>
  <si>
    <t>ALMAGUER - CAUCA</t>
  </si>
  <si>
    <t>ROSAS - CAUCA</t>
  </si>
  <si>
    <t>GUASCA - CUNDINAMARCA</t>
  </si>
  <si>
    <t>ALDANA - NARIÑO</t>
  </si>
  <si>
    <t>GUAPOTA - SANTANDER</t>
  </si>
  <si>
    <t xml:space="preserve">RONCESVALLES - TOLIMA </t>
  </si>
  <si>
    <t>CAICEDONIA - VALLE DEL CAUCA</t>
  </si>
  <si>
    <t>ROLDANILLO - VALLE DEL CAUCA</t>
  </si>
  <si>
    <t>CUBARA - BOYACA</t>
  </si>
  <si>
    <t>SATIVASUR - BOYACA</t>
  </si>
  <si>
    <t>CACHIPAY - CUNDINAMARCA</t>
  </si>
  <si>
    <t>TOPAIPI - CUNDINAMARCA</t>
  </si>
  <si>
    <t>CUBARRAL - META</t>
  </si>
  <si>
    <t>GUALMATAN - NARIÑO</t>
  </si>
  <si>
    <t>CUCUTILLA - NORTE DE SANTANDER</t>
  </si>
  <si>
    <t>PALMIRA - VALLE DEL CAUCA</t>
  </si>
  <si>
    <t>TOLUVIEJO - SUCRE</t>
  </si>
  <si>
    <t>TORO - VALLE DEL CAUCA</t>
  </si>
  <si>
    <t>CUCAITA - BOYACA</t>
  </si>
  <si>
    <t>PALESTINA - CALDAS</t>
  </si>
  <si>
    <t>TOTORO - CAUCA</t>
  </si>
  <si>
    <t>CUCUNUBA - CUNDINAMARCA</t>
  </si>
  <si>
    <t>GUATAQUI - CUNDINAMARCA</t>
  </si>
  <si>
    <t>PAMPLONITA - NORTE DE SANTANDER</t>
  </si>
  <si>
    <t>PALERMO - HUILA</t>
  </si>
  <si>
    <t>CABUYARO - META</t>
  </si>
  <si>
    <t>CUASPUD -  CARLOSAMA - NARIÑO</t>
  </si>
  <si>
    <t>GUAVATA - SANTANDER</t>
  </si>
  <si>
    <t>PALMAR - SANTANDER</t>
  </si>
  <si>
    <t>CAIMITO - SUCRE</t>
  </si>
  <si>
    <t xml:space="preserve">ALPUJARRA - TOLIMA </t>
  </si>
  <si>
    <t xml:space="preserve">CAJAMARCA - TOLIMA </t>
  </si>
  <si>
    <t xml:space="preserve">ROVIRA - TOLIMA </t>
  </si>
  <si>
    <t>LA PRIMAVERA - VICHADA</t>
  </si>
  <si>
    <t>SANTA ROSALIA - VICHADA</t>
  </si>
  <si>
    <t>CAICEDO - ANTIOQUIA</t>
  </si>
  <si>
    <t>MACEO - ANTIOQUIA</t>
  </si>
  <si>
    <t>GUAYATA - BOYACA</t>
  </si>
  <si>
    <t>MACANAL - BOYACA</t>
  </si>
  <si>
    <t>ALTO BAUDO - CHOCO</t>
  </si>
  <si>
    <t>MEDIO ATRATO - CHOCO</t>
  </si>
  <si>
    <t>MAPIRIPAN - META</t>
  </si>
  <si>
    <t>CACOTA - NORTE DE SANTANDER</t>
  </si>
  <si>
    <t>MACARAVITA - SANTANDER</t>
  </si>
  <si>
    <t>HATO COROZAL - CASANARE</t>
  </si>
  <si>
    <t>NUEVO COLON - BOYACA</t>
  </si>
  <si>
    <t>SAN LUIS DE PALENQUE - CASANARE</t>
  </si>
  <si>
    <t>EL RETORNO - GUAVIARE</t>
  </si>
  <si>
    <t>CUITIVA - BOYACA</t>
  </si>
  <si>
    <t>CAJICA - CUNDINAMARCA</t>
  </si>
  <si>
    <t>GUATAVITA - CUNDINAMARCA</t>
  </si>
  <si>
    <t>MACHETA - CUNDINAMARCA</t>
  </si>
  <si>
    <t>ALTAMIRA - HUILA</t>
  </si>
  <si>
    <t>CUMARAL - META</t>
  </si>
  <si>
    <t xml:space="preserve">ALVARADO - TOLIMA </t>
  </si>
  <si>
    <t xml:space="preserve">CUNDAY - TOLIMA </t>
  </si>
  <si>
    <t>CALIMA -  DARIEN - VALLE DEL CAUCA</t>
  </si>
  <si>
    <t>CUMBAL - NARIÑO</t>
  </si>
  <si>
    <t>MAGUI -  PAYAN - NARIÑO</t>
  </si>
  <si>
    <t>GUEPSA - SANTANDER</t>
  </si>
  <si>
    <t>SABANALARGA - ANTIOQUIA</t>
  </si>
  <si>
    <t>CURUMANI - CESAR</t>
  </si>
  <si>
    <t>GUAYABAL DE SIQUIMA - CUNDINAMARCA</t>
  </si>
  <si>
    <t>CACHIRA - NORTE DE SANTANDER</t>
  </si>
  <si>
    <t>TRUJILLO - VALLE DEL CAUCA</t>
  </si>
  <si>
    <t>212905129</t>
  </si>
  <si>
    <t>CALDAS - ANTIOQUIA</t>
  </si>
  <si>
    <t>ALBANIA - CAQUETA</t>
  </si>
  <si>
    <t>CURITI - SANTANDER</t>
  </si>
  <si>
    <t>MAJAGUAL - SUCRE</t>
  </si>
  <si>
    <t>AMAGA - ANTIOQUIA</t>
  </si>
  <si>
    <t>ALTOS DEL ROSARIO - BOLIVAR</t>
  </si>
  <si>
    <t>MAGANGUE - BOLIVAR</t>
  </si>
  <si>
    <t>CAJIBIO - CAUCA</t>
  </si>
  <si>
    <t>MADRID - CUNDINAMARCA</t>
  </si>
  <si>
    <t>PARAMO - SANTANDER</t>
  </si>
  <si>
    <t>MEDIO BAUDO - CHOCO</t>
  </si>
  <si>
    <t>PALESTINA - HUILA</t>
  </si>
  <si>
    <t>MAICAO - GUAJIRA</t>
  </si>
  <si>
    <t>ALGARROBO - MAGDALENA</t>
  </si>
  <si>
    <t>MESETAS - META</t>
  </si>
  <si>
    <t>CALARCA - QUINDIO</t>
  </si>
  <si>
    <t>CHALAN - SUCRE</t>
  </si>
  <si>
    <t xml:space="preserve">AMBALEMA - TOLIMA </t>
  </si>
  <si>
    <t>CANDELARIA - VALLE DEL CAUCA</t>
  </si>
  <si>
    <t>OROCUE - CASANARE</t>
  </si>
  <si>
    <t>TRINIDAD - CASANARE</t>
  </si>
  <si>
    <t>AMALFI - ANTIOQUIA</t>
  </si>
  <si>
    <t>SABANETA - ANTIOQUIA</t>
  </si>
  <si>
    <t>CALDAS - BOYACA</t>
  </si>
  <si>
    <t>PATIA  -  EL BORDOCAUCA</t>
  </si>
  <si>
    <t>TUBARA - ATLANTICO</t>
  </si>
  <si>
    <t>CHIQUIZA - BOYACA</t>
  </si>
  <si>
    <t>GUICAN - BOYACA</t>
  </si>
  <si>
    <t>SABOYA - BOYACA</t>
  </si>
  <si>
    <t>TUNUNGUA - BOYACA</t>
  </si>
  <si>
    <t>PASTO - NARIÑO</t>
  </si>
  <si>
    <t>ASTREA - CESAR</t>
  </si>
  <si>
    <t>CAMPOALEGRE - HUILA</t>
  </si>
  <si>
    <t>CALIFORNIA - SANTANDER</t>
  </si>
  <si>
    <t>MALAGA - SANTANDER</t>
  </si>
  <si>
    <t>MALAMBO - ATLANTICO</t>
  </si>
  <si>
    <t>MAHATES - BOLIVAR</t>
  </si>
  <si>
    <t>PAUNA - BOYACA</t>
  </si>
  <si>
    <t>MANZANARES - CALDAS</t>
  </si>
  <si>
    <t>PESCA - BOYACA</t>
  </si>
  <si>
    <t>CUMBITARA - NARIÑO</t>
  </si>
  <si>
    <t>PANQUEBA - BOYACA</t>
  </si>
  <si>
    <t>EL ROBLE - SUCRE</t>
  </si>
  <si>
    <t>DAGUA - VALLE DEL CAUCA</t>
  </si>
  <si>
    <t>ANDES - ANTIOQUIA</t>
  </si>
  <si>
    <t>CAMPAMENTO - ANTIOQUIA</t>
  </si>
  <si>
    <t>DABEIBA - ANTIOQUIA</t>
  </si>
  <si>
    <t>SABANAGRANDE - ATLANTICO</t>
  </si>
  <si>
    <t>TULUA - VALLE DEL CAUCA</t>
  </si>
  <si>
    <t>CAMPOHERMOSO - BOYACA</t>
  </si>
  <si>
    <t>TURMEQUE - BOYACA</t>
  </si>
  <si>
    <t>ANAPOIMA - CUNDINAMARCA</t>
  </si>
  <si>
    <t>GUAYABETAL - CUNDINAMARCA</t>
  </si>
  <si>
    <t>PARATEBUENO - CUNDINAMARCA</t>
  </si>
  <si>
    <t>CANTON DEL SAN PABLO - CHOCO</t>
  </si>
  <si>
    <t>ALBANIA - GUAJIRA</t>
  </si>
  <si>
    <t>MALLAMA - NARIÑO</t>
  </si>
  <si>
    <t>TUMACO - NARIÑO</t>
  </si>
  <si>
    <t>EL CARMEN - NORTE DE SANTANDER</t>
  </si>
  <si>
    <t>GALERAS - SUCRE</t>
  </si>
  <si>
    <t>ANGELOPOLIS - ANTIOQUIA</t>
  </si>
  <si>
    <t>SEGOVIA - ANTIOQUIA</t>
  </si>
  <si>
    <t>MANATI - ATLANTICO</t>
  </si>
  <si>
    <t>TURBACO - BOLIVAR</t>
  </si>
  <si>
    <t>CHIVOR - BOYACA</t>
  </si>
  <si>
    <t>MANTA - CUNDINAMARCA</t>
  </si>
  <si>
    <t>SESQUILE - CUNDINAMARCA</t>
  </si>
  <si>
    <t>ANCUYA - NARIÑO</t>
  </si>
  <si>
    <t xml:space="preserve">DOLORES - TOLIMA </t>
  </si>
  <si>
    <t>ANDALUCIA -  VALLE DEL CAUCA</t>
  </si>
  <si>
    <t>SEVILLA - VALLE DEL CAUCA</t>
  </si>
  <si>
    <t>SARAVENA - ARAUCA</t>
  </si>
  <si>
    <t>LA SALINA - CASANARE</t>
  </si>
  <si>
    <t>DON MATIAS - ANTIOQUIA</t>
  </si>
  <si>
    <t>TURBO - ANTIOQUIA</t>
  </si>
  <si>
    <t>CAMPO DE LA CRUZ - ATLANTICO</t>
  </si>
  <si>
    <t>PAZ DE ARIPORO - CASANARE</t>
  </si>
  <si>
    <t>TUTA - BOYACA</t>
  </si>
  <si>
    <t>CALDONO - CAUCA</t>
  </si>
  <si>
    <t>ANGOSTURA - ANTIOQUIA</t>
  </si>
  <si>
    <t>CAÑASGORDAS - ANTIOQUIA</t>
  </si>
  <si>
    <t>Prima de servicios</t>
  </si>
  <si>
    <t>2.5.05.07</t>
  </si>
  <si>
    <t>Prima de navidad</t>
  </si>
  <si>
    <t>2.5.05.12</t>
  </si>
  <si>
    <t>Bonificaciones</t>
  </si>
  <si>
    <t>2.7</t>
  </si>
  <si>
    <t>PASIVOS ESTIMADOS</t>
  </si>
  <si>
    <t>2.7.10</t>
  </si>
  <si>
    <t>PROVISION PARA CONTINGENCIAS</t>
  </si>
  <si>
    <t>2.7.10.05</t>
  </si>
  <si>
    <t>Litigios o demandas</t>
  </si>
  <si>
    <t>2.7.15</t>
  </si>
  <si>
    <t>PROVISION PARA PRESTACIONES SOCIALES</t>
  </si>
  <si>
    <t>2.7.15.01</t>
  </si>
  <si>
    <t>2.7.15.04</t>
  </si>
  <si>
    <t>2.7.15.06</t>
  </si>
  <si>
    <t>2.7.15.07</t>
  </si>
  <si>
    <t>2.7.15.09</t>
  </si>
  <si>
    <t>3</t>
  </si>
  <si>
    <t>PATRIMONIO</t>
  </si>
  <si>
    <t>3.1</t>
  </si>
  <si>
    <t>HACIENDA PUBLICA</t>
  </si>
  <si>
    <t>3.1.05</t>
  </si>
  <si>
    <t>CAPITAL FISCAL</t>
  </si>
  <si>
    <t>3.1.05.01</t>
  </si>
  <si>
    <t>Nación</t>
  </si>
  <si>
    <t>3.1.10</t>
  </si>
  <si>
    <t>RESULTADO DEL EJERCICIO</t>
  </si>
  <si>
    <t>3.1.10.02</t>
  </si>
  <si>
    <t>Déficit del  ejercicio</t>
  </si>
  <si>
    <t>3.1.15</t>
  </si>
  <si>
    <t>SUPERAVIT POR VALORIZACION</t>
  </si>
  <si>
    <t>3.1.15.52</t>
  </si>
  <si>
    <t>3.1.15.62</t>
  </si>
  <si>
    <t>3.1.20</t>
  </si>
  <si>
    <t>SUPERAVIT POR DONACION</t>
  </si>
  <si>
    <t>3.1.20.02</t>
  </si>
  <si>
    <t>En especie</t>
  </si>
  <si>
    <t>3.1.25</t>
  </si>
  <si>
    <t>PATRIMONIO PUBLICO INCORPORADO</t>
  </si>
  <si>
    <t>3.1.25.25</t>
  </si>
  <si>
    <t>Bienes</t>
  </si>
  <si>
    <t>4</t>
  </si>
  <si>
    <t>INGRESOS</t>
  </si>
  <si>
    <t>4.1</t>
  </si>
  <si>
    <t>INGRESOS FISCALES</t>
  </si>
  <si>
    <t>4.1.14</t>
  </si>
  <si>
    <t>APORTES Y COTIZACIONES</t>
  </si>
  <si>
    <t>4.1.14.05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</si>
  <si>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</si>
  <si>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</si>
  <si>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</si>
  <si>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</si>
  <si>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</si>
  <si>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</si>
  <si>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</si>
  <si>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Inversión</t>
  </si>
  <si>
    <t>4.7.22</t>
  </si>
  <si>
    <t>OPERACIONES SIN FLUJO DE EFECTIVO</t>
  </si>
  <si>
    <t>4.7.22.01</t>
  </si>
  <si>
    <t>Cruce de cuentas</t>
  </si>
  <si>
    <t>4.7.22.03</t>
  </si>
  <si>
    <t>Cuota de fiscalización y auditaje</t>
  </si>
  <si>
    <t>4.8</t>
  </si>
  <si>
    <t>OTROS INGRESOS</t>
  </si>
  <si>
    <t>4.8.05</t>
  </si>
  <si>
    <t>FINANCIEROS</t>
  </si>
  <si>
    <t>4.8.05.37</t>
  </si>
  <si>
    <t>Comisiones</t>
  </si>
  <si>
    <t>4.8.05.84</t>
  </si>
  <si>
    <t>Utilidad por valoración de las inversiones de administración de liquidez en títulos de deuda</t>
  </si>
  <si>
    <t>4.8.08</t>
  </si>
  <si>
    <t>OTROS INGRESOS ORDINARIOS</t>
  </si>
  <si>
    <t>4.8.08.09</t>
  </si>
  <si>
    <t>Excedentes financieros</t>
  </si>
  <si>
    <t>4.8.08.15</t>
  </si>
  <si>
    <t>Fotocopias</t>
  </si>
  <si>
    <t>4.8.08.17</t>
  </si>
  <si>
    <t>Arrendamientos</t>
  </si>
  <si>
    <t>4.8.08.19</t>
  </si>
  <si>
    <t>Donaciones</t>
  </si>
  <si>
    <t>4.8.10</t>
  </si>
  <si>
    <t>EXTRAORDINARIOS</t>
  </si>
  <si>
    <t>4.8.10.07</t>
  </si>
  <si>
    <t>Sobrantes</t>
  </si>
  <si>
    <t>4.8.10.90</t>
  </si>
  <si>
    <t>Otros ingresos extraordinarios</t>
  </si>
  <si>
    <t>5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</si>
  <si>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</si>
  <si>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</si>
  <si>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</si>
  <si>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</si>
  <si>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</si>
  <si>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</si>
  <si>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</si>
  <si>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</si>
  <si>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</si>
  <si>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</si>
  <si>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representación</t>
  </si>
  <si>
    <t>5.1.01.06</t>
  </si>
  <si>
    <t>Remuneración servicios técnicos</t>
  </si>
  <si>
    <t>5.1.01.09</t>
  </si>
  <si>
    <t>5.1.01.13</t>
  </si>
  <si>
    <t>5.1.01.14</t>
  </si>
  <si>
    <t>5.1.01.18</t>
  </si>
  <si>
    <t>Bonificación especial de recreación</t>
  </si>
  <si>
    <t>5.1.01.19</t>
  </si>
  <si>
    <t>5.1.01.23</t>
  </si>
  <si>
    <t>Auxilio de transporte</t>
  </si>
  <si>
    <t>5.1.01.24</t>
  </si>
  <si>
    <t>5.1.01.30</t>
  </si>
  <si>
    <t>Capacitación, bienestar social y estímulos</t>
  </si>
  <si>
    <t>5.1.01.50</t>
  </si>
  <si>
    <t>Bonificación por servicios prestados</t>
  </si>
  <si>
    <t>5.1.01.52</t>
  </si>
  <si>
    <t>5.1.01.60</t>
  </si>
  <si>
    <t>Subsidio de alimentación</t>
  </si>
  <si>
    <t>5.1.01.64</t>
  </si>
  <si>
    <t>Otras primas</t>
  </si>
  <si>
    <t>5.1.02</t>
  </si>
  <si>
    <t>CONTRIBUCIONES IMPUTADAS</t>
  </si>
  <si>
    <t>5.1.02.01</t>
  </si>
  <si>
    <t>Incapacidades</t>
  </si>
  <si>
    <t>5.1.02.06</t>
  </si>
  <si>
    <t>Pensiones de jubilación</t>
  </si>
  <si>
    <t>5.1.03</t>
  </si>
  <si>
    <t>CONTRIBUCIONES EFECTIVAS</t>
  </si>
  <si>
    <t>5.1.03.02</t>
  </si>
  <si>
    <t>Aportes a cajas de compensación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</si>
  <si>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</si>
  <si>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</si>
  <si>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</si>
  <si>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</si>
  <si>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</si>
  <si>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</si>
  <si>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</si>
  <si>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</si>
  <si>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</si>
  <si>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</si>
  <si>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</si>
  <si>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</si>
  <si>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</si>
  <si>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</si>
  <si>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</si>
  <si>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</si>
  <si>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técnicos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</si>
  <si>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</si>
  <si>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</si>
  <si>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</si>
  <si>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</si>
  <si>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</si>
  <si>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</si>
  <si>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</si>
  <si>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</si>
  <si>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Mantenimiento</t>
  </si>
  <si>
    <t>5.1.11.17</t>
  </si>
  <si>
    <t>5.1.11.19</t>
  </si>
  <si>
    <t>Viáticos y gastos de viaje</t>
  </si>
  <si>
    <t>5.1.11.21</t>
  </si>
  <si>
    <t>5.1.11.23</t>
  </si>
  <si>
    <t>Comunicaciones y transporte</t>
  </si>
  <si>
    <t>5.1.11.25</t>
  </si>
  <si>
    <t>Seguros generales</t>
  </si>
  <si>
    <t>5.1.11.40</t>
  </si>
  <si>
    <t>Contratos de administración</t>
  </si>
  <si>
    <t>5.1.11.46</t>
  </si>
  <si>
    <t>Combustibles y lubricantes</t>
  </si>
  <si>
    <t>5.1.11.49</t>
  </si>
  <si>
    <t>Servicios de aseo, cafetería, restaurante y lavandería</t>
  </si>
  <si>
    <t>5.1.11.55</t>
  </si>
  <si>
    <t>Elementos de aseo, lavandería y cafetería</t>
  </si>
  <si>
    <t>5.1.11.64</t>
  </si>
  <si>
    <t>Gastos legales</t>
  </si>
  <si>
    <t>5.1.11.65</t>
  </si>
  <si>
    <t>Intangibles</t>
  </si>
  <si>
    <t>5.1.11.90</t>
  </si>
  <si>
    <t>Otros gastos generales</t>
  </si>
  <si>
    <t>5.3</t>
  </si>
  <si>
    <t>PROVISIONES, DEPRECIACIONES Y AMORTIZACIONES</t>
  </si>
  <si>
    <t>5.3.14</t>
  </si>
  <si>
    <t>5.3.14.01</t>
  </si>
  <si>
    <t>5.3.30</t>
  </si>
  <si>
    <t>DEPRECIACION DE PROPIEDADES, PLANTA Y EQUIPO</t>
  </si>
  <si>
    <t>5.3.30.01</t>
  </si>
  <si>
    <t>5.3.30.04</t>
  </si>
  <si>
    <t>5.3.30.06</t>
  </si>
  <si>
    <t>5.3.30.07</t>
  </si>
  <si>
    <t>Equipo de comunicación y computación</t>
  </si>
  <si>
    <t>5.3.30.08</t>
  </si>
  <si>
    <t>Equipo de transporte, tracción y elevación</t>
  </si>
  <si>
    <t>5.4</t>
  </si>
  <si>
    <t>TRANSFERENCIAS</t>
  </si>
  <si>
    <t>5.4.01</t>
  </si>
  <si>
    <t>TRANSFERENCIAS AL SECTOR PRIVADO</t>
  </si>
  <si>
    <t>5.4.01.02</t>
  </si>
  <si>
    <t>Programas con el sector financiero</t>
  </si>
  <si>
    <t>5.4.01.04</t>
  </si>
  <si>
    <t>Programas con el sector no financiero bajo control extranjero</t>
  </si>
  <si>
    <t>5.4.01.90</t>
  </si>
  <si>
    <t>Otros programas</t>
  </si>
  <si>
    <t>5.4.08</t>
  </si>
  <si>
    <t>SISTEMA GENERAL DE PARTICIPACIONES</t>
  </si>
  <si>
    <t>5.4.08.18</t>
  </si>
  <si>
    <t>Participación para educacion</t>
  </si>
  <si>
    <t>5.4.23</t>
  </si>
  <si>
    <t>OTRAS TRANSFERENCIAS</t>
  </si>
  <si>
    <t>5.4.23.01</t>
  </si>
  <si>
    <t>Para pago de pensiones y/o cesantías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</si>
  <si>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</si>
  <si>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</si>
  <si>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</si>
  <si>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</si>
  <si>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</si>
  <si>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</si>
  <si>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</si>
  <si>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</si>
  <si>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</si>
  <si>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5.5.01.01</t>
  </si>
  <si>
    <t>Sueldos y salarios</t>
  </si>
  <si>
    <t>5.5.01.02</t>
  </si>
  <si>
    <t>Contribuciones imputadas</t>
  </si>
  <si>
    <t>5.5.01.03</t>
  </si>
  <si>
    <t>Contribuciones efectivas</t>
  </si>
  <si>
    <t>5.5.01.04</t>
  </si>
  <si>
    <t>Aportes sobre la nomina</t>
  </si>
  <si>
    <t>5.5.01.05</t>
  </si>
  <si>
    <t>Generales</t>
  </si>
  <si>
    <t>5.5.01.06</t>
  </si>
  <si>
    <t>Asignación de bienes y servicios</t>
  </si>
  <si>
    <t>5.5.02</t>
  </si>
  <si>
    <t>SALUD</t>
  </si>
  <si>
    <t>5.5.02.05</t>
  </si>
  <si>
    <t>5.7</t>
  </si>
  <si>
    <t>5.7.05</t>
  </si>
  <si>
    <t>FONDOS ENTREGADOS</t>
  </si>
  <si>
    <t>5.7.05.08</t>
  </si>
  <si>
    <t>5.7.20</t>
  </si>
  <si>
    <t>OPERACIONES DE ENLACE</t>
  </si>
  <si>
    <t>5.7.20.80</t>
  </si>
  <si>
    <t>Recaudos por clasificar</t>
  </si>
  <si>
    <t>5.8</t>
  </si>
  <si>
    <t>OTROS GASTOS</t>
  </si>
  <si>
    <t>5.8.02</t>
  </si>
  <si>
    <t>COMISIONES</t>
  </si>
  <si>
    <t>5.8.02.38</t>
  </si>
  <si>
    <t>Comisiones y otros gastos bancarios</t>
  </si>
  <si>
    <t>5.8.10</t>
  </si>
  <si>
    <t>5.8.10.03</t>
  </si>
  <si>
    <t>Ajustes o mermas sin responsabilidad</t>
  </si>
  <si>
    <t>5.8.15</t>
  </si>
  <si>
    <t>AJUSTE DE EJERCICIOS ANTERIORES</t>
  </si>
  <si>
    <t>5.8.15.88</t>
  </si>
  <si>
    <t>Gastos de administración</t>
  </si>
  <si>
    <t>5.8.15.92</t>
  </si>
  <si>
    <t>Gasto publico social</t>
  </si>
  <si>
    <t>9</t>
  </si>
  <si>
    <t>CUENTAS DE ORDEN ACREEDORAS</t>
  </si>
  <si>
    <t>9.1</t>
  </si>
  <si>
    <t>RESPONSABILIDADES CONTINGENTES</t>
  </si>
  <si>
    <t>9.1.20</t>
  </si>
  <si>
    <t>LITIGIOS Y DEMANDAS</t>
  </si>
  <si>
    <t>9.1.20.02</t>
  </si>
  <si>
    <t>Laborales</t>
  </si>
  <si>
    <t>9.1.35</t>
  </si>
  <si>
    <t>RESERVAS PRESUPUESTALES</t>
  </si>
  <si>
    <t>9.1.35.03</t>
  </si>
  <si>
    <t>Reservas presupuestales SIIF</t>
  </si>
  <si>
    <t>9.3</t>
  </si>
  <si>
    <t>ACREEDORAS DE CONTROL</t>
  </si>
  <si>
    <t>9.3.46</t>
  </si>
  <si>
    <t>BIENES RECIBIDOS DE TERCEROS</t>
  </si>
  <si>
    <t>9.3.46.19</t>
  </si>
  <si>
    <t>Propiedades, planta y equipo</t>
  </si>
  <si>
    <t>9.3.90</t>
  </si>
  <si>
    <t>OTRAS CUENTAS ACREEDORAS DE CONTROL</t>
  </si>
  <si>
    <t>9.3.90.90</t>
  </si>
  <si>
    <t>Otras cuentas acreedoras de control</t>
  </si>
  <si>
    <t>9.9</t>
  </si>
  <si>
    <t>ACREEDORAS POR CONTRA (DB)</t>
  </si>
  <si>
    <t>9.9.05</t>
  </si>
  <si>
    <t>RESPONSABILIDADES CONTINGENTES POR CONTRA (DB)</t>
  </si>
  <si>
    <t>9.9.05.05</t>
  </si>
  <si>
    <t>Litigios y demandas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</si>
  <si>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</si>
  <si>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</si>
  <si>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</si>
  <si>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</si>
  <si>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</si>
  <si>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</si>
  <si>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9.9.15.90</t>
  </si>
  <si>
    <t>0</t>
  </si>
  <si>
    <t>CUENTAS DE PRESUPUESTO Y TESORERIA</t>
  </si>
  <si>
    <t>0.3</t>
  </si>
  <si>
    <t>PRESUPUESTO DE GASTOS DE FUNCIONAMIENTO</t>
  </si>
  <si>
    <t>0.3.20</t>
  </si>
  <si>
    <t>GASTOS DE PERSONAL APROBADOS (CR)</t>
  </si>
  <si>
    <t>0.3.20.01</t>
  </si>
  <si>
    <t>Servicios personales asociados a la nomina û Sueldos de personal de nomina</t>
  </si>
  <si>
    <t>0.3.20.02</t>
  </si>
  <si>
    <t>Servicios personales asociados a la nomina û Prima Técnica</t>
  </si>
  <si>
    <t>0.3.20.03</t>
  </si>
  <si>
    <t>Servicios personales asociados a la nomina û Otros</t>
  </si>
  <si>
    <t>0.3.20.05</t>
  </si>
  <si>
    <t>Servicios personales asociados a la nomina û Horas extras, días festivos e indemnización por vacaciones</t>
  </si>
  <si>
    <t>0.3.20.07</t>
  </si>
  <si>
    <t>Servicios personales Indirectos û Gastos de personal supernumerario</t>
  </si>
  <si>
    <t>0.3.20.08</t>
  </si>
  <si>
    <t>Servicios personales Indirectos û Honorarios</t>
  </si>
  <si>
    <t>0.3.20.10</t>
  </si>
  <si>
    <t>Servicios personales Indirectos û Remuneración servicios técnicos</t>
  </si>
  <si>
    <t>0.3.20.14</t>
  </si>
  <si>
    <t>Contribuciones inherentes a la nomina -Administradas por el sector privado</t>
  </si>
  <si>
    <t>0.3.20.15</t>
  </si>
  <si>
    <t>Contribuciones inherentes a la nomina Administradas por el sector publico</t>
  </si>
  <si>
    <t>0.3.20.16</t>
  </si>
  <si>
    <t>Contribuciones inherentes a la nomina û Aportes al ICBF</t>
  </si>
  <si>
    <t>0.3.20.17</t>
  </si>
  <si>
    <t>Contribuciones inherentes a la nomina û Aportes al SENA</t>
  </si>
  <si>
    <t>0.3.20.18</t>
  </si>
  <si>
    <t>Contribuciones inherentes a la nomina û Aportes a la ESAP</t>
  </si>
  <si>
    <t>0.3.20.19</t>
  </si>
  <si>
    <t>Contribuciones inherentes a la nomina û Aportes a escuelas industriales e institutos técnicos</t>
  </si>
  <si>
    <t>0.3.21</t>
  </si>
  <si>
    <t>GASTOS GENERALES APROBADOS (CR)</t>
  </si>
  <si>
    <t>0.3.21.01</t>
  </si>
  <si>
    <t>Impuestos y contribuciones</t>
  </si>
  <si>
    <t>0.3.21.03</t>
  </si>
  <si>
    <t>Adquisicion de bienes y servicios û Compra de equipo</t>
  </si>
  <si>
    <t>0.3.21.06</t>
  </si>
  <si>
    <t>Adquisicion de bienes y servicios û Materiales y suministros</t>
  </si>
  <si>
    <t>0.3.21.07</t>
  </si>
  <si>
    <t>Adquisicion de bienes y servicios û Mantenimiento</t>
  </si>
  <si>
    <t>0.3.21.08</t>
  </si>
  <si>
    <t>Adquisicion de bienes y servicios û Comunicaciones y transporte</t>
  </si>
  <si>
    <t>0.3.21.09</t>
  </si>
  <si>
    <t>Adquisicion de bienes y servicios û Impresos y publicaciones</t>
  </si>
  <si>
    <t>0.3.21.10</t>
  </si>
  <si>
    <t>Adquisicion de bienes y servicios û Servicios públicos</t>
  </si>
  <si>
    <t>0.3.21.11</t>
  </si>
  <si>
    <t>Adquisicion de bienes y servicios û Seguros</t>
  </si>
  <si>
    <t>0.3.21.13</t>
  </si>
  <si>
    <t>Adquisicion de bienes y servicios û Viáticos y gastos de viaje</t>
  </si>
  <si>
    <t>0.3.21.16</t>
  </si>
  <si>
    <t>Adquisicion de bienes y servicios û Gastos judiciales</t>
  </si>
  <si>
    <t>0.3.21.23</t>
  </si>
  <si>
    <t>Adquisicion de bienes y servicios û Capacitación, bienestar social y estímulos</t>
  </si>
  <si>
    <t>0.3.21.91</t>
  </si>
  <si>
    <t>Adquisicion de bienes y servicios û Otros gastos por adquisicion de servicios</t>
  </si>
  <si>
    <t>0.3.23</t>
  </si>
  <si>
    <t>TRANSFERENCIAS CORRIENTES APROBADAS (CR)</t>
  </si>
  <si>
    <t>0.3.23.01</t>
  </si>
  <si>
    <t>Transferencias por convenios con el sector privado</t>
  </si>
  <si>
    <t>0.3.23.02</t>
  </si>
  <si>
    <t>Transferencias al sector publico û Orden Nacional</t>
  </si>
  <si>
    <t>0.3.23.06</t>
  </si>
  <si>
    <t>Transferencias al sector publico û Empresas Publicas No Financieras</t>
  </si>
  <si>
    <t>0.3.23.07</t>
  </si>
  <si>
    <t>Transferencias al sector publico û Otras entidades descentralizadas del orden territorial</t>
  </si>
  <si>
    <t>0.3.23.08</t>
  </si>
  <si>
    <t>Transferencias al exterior û Organismos internacionales</t>
  </si>
  <si>
    <t>0.3.23.10</t>
  </si>
  <si>
    <t>Transferencias de previsión y seguridad social û Pensiones y jubilaciones</t>
  </si>
  <si>
    <t>0.3.23.12</t>
  </si>
  <si>
    <t>Transferencias de previsión y seguridad social û Otras</t>
  </si>
  <si>
    <t>0.3.23.13</t>
  </si>
  <si>
    <t>Sistema General de Participaciones û Participación para educacion</t>
  </si>
  <si>
    <t>0.3.23.20</t>
  </si>
  <si>
    <t>Transferencias por sentencias y conciliaciones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</si>
  <si>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</si>
  <si>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</si>
  <si>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</si>
  <si>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</si>
  <si>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</si>
  <si>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</si>
  <si>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</si>
  <si>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</si>
  <si>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</si>
  <si>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</si>
  <si>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0.3.31.15</t>
  </si>
  <si>
    <t>0.3.31.16</t>
  </si>
  <si>
    <t>0.3.31.17</t>
  </si>
  <si>
    <t>0.3.31.18</t>
  </si>
  <si>
    <t>0.3.31.19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</si>
  <si>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</si>
  <si>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</si>
  <si>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</si>
  <si>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</si>
  <si>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</si>
  <si>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</si>
  <si>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</si>
  <si>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</si>
  <si>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</si>
  <si>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</si>
  <si>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</si>
  <si>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</si>
  <si>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</si>
  <si>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</si>
  <si>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</si>
  <si>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</si>
  <si>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</si>
  <si>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</si>
  <si>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</si>
  <si>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</si>
  <si>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</si>
  <si>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</si>
  <si>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0.3.34.12</t>
  </si>
  <si>
    <t>0.3.34.13</t>
  </si>
  <si>
    <t>0.3.34.20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</si>
  <si>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</si>
  <si>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</si>
  <si>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</si>
  <si>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</si>
  <si>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</si>
  <si>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</si>
  <si>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</si>
  <si>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0.3.50.10</t>
  </si>
  <si>
    <t>0.3.50.14</t>
  </si>
  <si>
    <t>0.3.50.15</t>
  </si>
  <si>
    <t>0.3.50.16</t>
  </si>
  <si>
    <t>0.3.50.17</t>
  </si>
  <si>
    <t>0.3.50.18</t>
  </si>
  <si>
    <t>0.3.50.19</t>
  </si>
  <si>
    <t>0.3.51</t>
  </si>
  <si>
    <t>GASTOS GENERALES COMPROMETIDOS (DB)</t>
  </si>
  <si>
    <t>0.3.51.06</t>
  </si>
  <si>
    <t>0.3.51.07</t>
  </si>
  <si>
    <t>0.3.51.09</t>
  </si>
  <si>
    <t>0.3.51.10</t>
  </si>
  <si>
    <t>0.3.51.11</t>
  </si>
  <si>
    <t>0.3.51.13</t>
  </si>
  <si>
    <t>0.3.51.23</t>
  </si>
  <si>
    <t>0.3.51.91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</si>
  <si>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</si>
  <si>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</si>
  <si>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</si>
  <si>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</si>
  <si>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</si>
  <si>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</si>
  <si>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0.3.52.10</t>
  </si>
  <si>
    <t>0.3.52.12</t>
  </si>
  <si>
    <t>0.3.52.13</t>
  </si>
  <si>
    <t>0.3.60</t>
  </si>
  <si>
    <t>OBLIGACIONES EN GASTOS DE PERSONAL (DB)</t>
  </si>
  <si>
    <t>0.3.60.01</t>
  </si>
  <si>
    <t>0.3.60.02</t>
  </si>
  <si>
    <t>0.3.60.03</t>
  </si>
  <si>
    <t>0.3.60.07</t>
  </si>
  <si>
    <t>0.3.60.14</t>
  </si>
  <si>
    <t>0.3.60.15</t>
  </si>
  <si>
    <t>0.3.60.16</t>
  </si>
  <si>
    <t>0.3.60.17</t>
  </si>
  <si>
    <t>0.3.60.18</t>
  </si>
  <si>
    <t>0.3.60.19</t>
  </si>
  <si>
    <t>0.3.61</t>
  </si>
  <si>
    <t>OBLIGACIONES EN GASTOS GENERALES (DB)</t>
  </si>
  <si>
    <t>0.3.61.09</t>
  </si>
  <si>
    <t>0.3.61.10</t>
  </si>
  <si>
    <t>0.3.61.13</t>
  </si>
  <si>
    <t>0.3.62</t>
  </si>
  <si>
    <t>OBLIGACIONES EN TRANSFERENCIAS CORRIENTES (DB)</t>
  </si>
  <si>
    <t>0.3.62.02</t>
  </si>
  <si>
    <t>0.3.62.06</t>
  </si>
  <si>
    <t>0.3.62.07</t>
  </si>
  <si>
    <t>0.3.62.10</t>
  </si>
  <si>
    <t>0.3.62.12</t>
  </si>
  <si>
    <t>0.3.62.13</t>
  </si>
  <si>
    <t>0.3.62.20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</si>
  <si>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</si>
  <si>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</si>
  <si>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</si>
  <si>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</si>
  <si>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</si>
  <si>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</si>
  <si>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</si>
  <si>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0.3.70.14</t>
  </si>
  <si>
    <t>0.3.70.15</t>
  </si>
  <si>
    <t>0.3.70.16</t>
  </si>
  <si>
    <t>0.3.70.17</t>
  </si>
  <si>
    <t>0.3.70.18</t>
  </si>
  <si>
    <t>0.3.70.19</t>
  </si>
  <si>
    <t>0.3.71</t>
  </si>
  <si>
    <t>PAGOS EN EFECTIVO POR GASTOS GENERALES (DB)</t>
  </si>
  <si>
    <t>0.3.71.08</t>
  </si>
  <si>
    <t>0.3.71.09</t>
  </si>
  <si>
    <t>0.3.71.10</t>
  </si>
  <si>
    <t>0.3.71.11</t>
  </si>
  <si>
    <t>0.3.71.13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</si>
  <si>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</si>
  <si>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</si>
  <si>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</si>
  <si>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</si>
  <si>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</si>
  <si>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</si>
  <si>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</si>
  <si>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</si>
  <si>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</si>
  <si>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0.3.72.20</t>
  </si>
  <si>
    <t>0.5</t>
  </si>
  <si>
    <t>PRESUPUESTO DE GASTOS DE INVERSION APROBADOS</t>
  </si>
  <si>
    <t>0.5.36</t>
  </si>
  <si>
    <t>SECTOR EDUCACION û APROBADOS (CR)</t>
  </si>
  <si>
    <t>0.5.36.01</t>
  </si>
  <si>
    <t>Construcción infraestructura propia del sector</t>
  </si>
  <si>
    <t>0.5.36.03</t>
  </si>
  <si>
    <t>Mejoramiento y mantenimiento de infraestructura propia del sector</t>
  </si>
  <si>
    <t>0.5.36.11</t>
  </si>
  <si>
    <t>Divulgación, asistencia técnica y capacitación del recurso humano</t>
  </si>
  <si>
    <t>0.5.36.18</t>
  </si>
  <si>
    <t>Administración, atención, control y organización institucional para la gestión del Estado</t>
  </si>
  <si>
    <t>0.5.36.21</t>
  </si>
  <si>
    <t>Subsidios directos</t>
  </si>
  <si>
    <t>0.5.36.22</t>
  </si>
  <si>
    <t>Transferencias</t>
  </si>
  <si>
    <t>0.5.36.23</t>
  </si>
  <si>
    <t>Inversiones y aportes financieros</t>
  </si>
  <si>
    <t>0.5.61</t>
  </si>
  <si>
    <t>SECTOR EDUCACION - POR EJECUTAR (DB)</t>
  </si>
  <si>
    <t>0.5.61.01</t>
  </si>
  <si>
    <t>0.5.61.03</t>
  </si>
  <si>
    <t>0.5.61.11</t>
  </si>
  <si>
    <t>0.5.61.18</t>
  </si>
  <si>
    <t>0.5.61.21</t>
  </si>
  <si>
    <t>0.5.61.22</t>
  </si>
  <si>
    <t>0.5.61.23</t>
  </si>
  <si>
    <t>0.6</t>
  </si>
  <si>
    <t>PRESUPUESTO DE GASTOS DE INVERSION EJECUTADOS</t>
  </si>
  <si>
    <t>0.6.36</t>
  </si>
  <si>
    <t>SECTOR EDUCACION û COMPROMISOS (DB)</t>
  </si>
  <si>
    <t>0.6.36.03</t>
  </si>
  <si>
    <t>0.6.36.11</t>
  </si>
  <si>
    <t>0.6.36.18</t>
  </si>
  <si>
    <t>0.6.36.21</t>
  </si>
  <si>
    <t>0.6.36.22</t>
  </si>
  <si>
    <t>0.6.61</t>
  </si>
  <si>
    <t>SECTOR EDUCACION û OBLIGACIONES (DB)</t>
  </si>
  <si>
    <t>0.6.61.11</t>
  </si>
  <si>
    <t>0.6.61.22</t>
  </si>
  <si>
    <t>0.7</t>
  </si>
  <si>
    <t>PRESUPUESTO DE GASTOS DE INVERSION PAGADOS</t>
  </si>
  <si>
    <t>0.7.36</t>
  </si>
  <si>
    <t>SECTOR EDUCACION û PAGOS EN EFECTIVO (DB)</t>
  </si>
  <si>
    <t>0.7.36.03</t>
  </si>
  <si>
    <t>0.7.36.11</t>
  </si>
  <si>
    <t>0.7.36.21</t>
  </si>
  <si>
    <t>0.7.36.22</t>
  </si>
  <si>
    <t>0.7.36.23</t>
  </si>
  <si>
    <t>0.8</t>
  </si>
  <si>
    <t>RESERVAS PRESUPUESTALES Y CUENTAS POR PAGAR</t>
  </si>
  <si>
    <t>0.8.30</t>
  </si>
  <si>
    <t>RESERVAS PRESUPUESTALES CONSTITUIDAS (CR)</t>
  </si>
  <si>
    <t>0.8.30.01</t>
  </si>
  <si>
    <t>Gastos de personal</t>
  </si>
  <si>
    <t>0.8.30.02</t>
  </si>
  <si>
    <t>Gastos generales</t>
  </si>
  <si>
    <t>0.8.30.03</t>
  </si>
  <si>
    <t>Transferencias corrientes</t>
  </si>
  <si>
    <t>0.8.30.15</t>
  </si>
  <si>
    <t>Gasto de inversión - Sector Educacion</t>
  </si>
  <si>
    <t>0.8.35</t>
  </si>
  <si>
    <t>RESERVAS PRESUPUESTALES POR EJECUTAR (DB)</t>
  </si>
  <si>
    <t>0.8.35.01</t>
  </si>
  <si>
    <t>0.8.35.02</t>
  </si>
  <si>
    <t>0.8.35.03</t>
  </si>
  <si>
    <t>0.8.35.15</t>
  </si>
  <si>
    <t>0.8.40</t>
  </si>
  <si>
    <t>OBLIGACIONES EN RESERVAS PRESUPUESTALES (DB)</t>
  </si>
  <si>
    <t>0.8.40.02</t>
  </si>
  <si>
    <t>0.8.40.15</t>
  </si>
  <si>
    <t>0.8.45</t>
  </si>
  <si>
    <t>RESERVAS PRESUPUESTALES PAGADAS (DB)</t>
  </si>
  <si>
    <t>0.8.45.01</t>
  </si>
  <si>
    <t>0.8.45.02</t>
  </si>
  <si>
    <t>0.8.45.03</t>
  </si>
  <si>
    <t>0.8.45.15</t>
  </si>
  <si>
    <t>0.8.50</t>
  </si>
  <si>
    <t>CUENTAS POR PAGAR CONSTITUIDAS (CR)</t>
  </si>
  <si>
    <t>0.8.50.02</t>
  </si>
  <si>
    <t>0.8.50.03</t>
  </si>
  <si>
    <t>0.8.50.15</t>
  </si>
  <si>
    <t>0.8.55</t>
  </si>
  <si>
    <t>CUENTAS POR PAGAR PENDIENTES DE CANCELAR (DB)</t>
  </si>
  <si>
    <t>0.8.55.02</t>
  </si>
  <si>
    <t>0.8.55.03</t>
  </si>
  <si>
    <t>0.8.55.15</t>
  </si>
  <si>
    <t>0.8.60</t>
  </si>
  <si>
    <t>CUENTAS POR PAGAR CANCELADAS (DB)</t>
  </si>
  <si>
    <t>0.8.60.02</t>
  </si>
  <si>
    <t>0.8.60.03</t>
  </si>
  <si>
    <t>0.8.60.15</t>
  </si>
  <si>
    <t>CECILIA MARIA VELEZ WHITE</t>
  </si>
  <si>
    <t>NOHEMY ARIAS OTERO</t>
  </si>
  <si>
    <t>Ministerio de Educación Nacional</t>
  </si>
  <si>
    <t>Secretaria General</t>
  </si>
  <si>
    <t>MIRELLA SANDRA CAMELO QUIMBAYO</t>
  </si>
  <si>
    <t xml:space="preserve">Contador Público </t>
  </si>
  <si>
    <t>TP No.40308-T</t>
  </si>
  <si>
    <t>DEPARTAMENTO: CUNDINAMARCA</t>
  </si>
  <si>
    <t>Modelo: CGN -  2005 -  002</t>
  </si>
  <si>
    <t>MUNICIPIO BOGOTA</t>
  </si>
  <si>
    <t>Sin Consolidar</t>
  </si>
  <si>
    <t xml:space="preserve">ENTIDAD: MINISTERIO DE EDUCACION </t>
  </si>
  <si>
    <t>CODIGO: 011300000</t>
  </si>
  <si>
    <t>FECHA DE CORTE: 2007/03/31</t>
  </si>
  <si>
    <t>PERÍODO DE MOVIMIENTO: 1 de enero al 31 de marzo de 2007</t>
  </si>
  <si>
    <t>Cifras en Miles de pesos</t>
  </si>
  <si>
    <t>CUENTA</t>
  </si>
  <si>
    <t>CONCEPTO</t>
  </si>
  <si>
    <t>CODIGO</t>
  </si>
  <si>
    <t>BENEFICIARIO</t>
  </si>
  <si>
    <t xml:space="preserve">CORRIENTE </t>
  </si>
  <si>
    <t>INVERSIONES ADMINISTRACION DE LIQUIDEZ EN TITULOS DE DEUDA -TITULOS DE TESORERIA TES</t>
  </si>
  <si>
    <t>TITULOS DE TESORERIA</t>
  </si>
  <si>
    <t>BANCO DE LA REPUBLICA</t>
  </si>
  <si>
    <t>INVERSIONES ADMINISTRACION DE LIQUIDEZ EN TITULOS DE DEUDA -BONOS Y TITULOS EMITIDOS POR EL GOBIERNO GENERAL</t>
  </si>
  <si>
    <t>BONOS Y TITULOS EMITIDOS POR EL GOBIERNO GENERAL</t>
  </si>
  <si>
    <t>FOGAFIN</t>
  </si>
  <si>
    <t>MUNICIPIO MEDELLIN</t>
  </si>
  <si>
    <t>OPERACIONES DE FINANCIAMIENTO INTERNAS DE LARGO PLAZO -PRESTAMOS AL GOBIERNO NACIONAL</t>
  </si>
  <si>
    <t>PRESTAMOS AL GOBIERNO NACIONAL</t>
  </si>
  <si>
    <t>DTN</t>
  </si>
  <si>
    <t>TRANSFERENCIAS POR PAGAR  - SISTEMA GENERAL DE PARTICIPACIONES</t>
  </si>
  <si>
    <t>089970221</t>
  </si>
  <si>
    <t>COVEÑAS  -   SUCRE</t>
  </si>
  <si>
    <t>ANTIOQUIA</t>
  </si>
  <si>
    <t>ATLANTICO</t>
  </si>
  <si>
    <t>BOLIVAR  -   ANTIOQUIA</t>
  </si>
  <si>
    <t>BOYACA</t>
  </si>
  <si>
    <t>CALDAS  -   ANTIOQUIA</t>
  </si>
  <si>
    <t>CAQUETA</t>
  </si>
  <si>
    <t>CAUCA</t>
  </si>
  <si>
    <t>CESAR</t>
  </si>
  <si>
    <t>CORDOBA  -   BOLIVAR</t>
  </si>
  <si>
    <t>CUNDINAMARCA</t>
  </si>
  <si>
    <t>CHOCO</t>
  </si>
  <si>
    <t>HUILA</t>
  </si>
  <si>
    <t>GUAJIRA</t>
  </si>
  <si>
    <t>MAGDALENA</t>
  </si>
  <si>
    <t>META</t>
  </si>
  <si>
    <t>NARIÑO  -   CUNDINAMARCA</t>
  </si>
  <si>
    <t>NORTE DE SANTANDER</t>
  </si>
  <si>
    <t>QUINDIO</t>
  </si>
  <si>
    <t>RISARALDA  -   CALDAS</t>
  </si>
  <si>
    <t>SANTANDER</t>
  </si>
  <si>
    <t>SUCRE  -   CAUCA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</si>
  <si>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</si>
  <si>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</si>
  <si>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</si>
  <si>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</si>
  <si>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</si>
  <si>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</si>
  <si>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</si>
  <si>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</si>
  <si>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</si>
  <si>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</si>
  <si>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</si>
  <si>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210005400</t>
  </si>
  <si>
    <t>LA UNION  -   ANTIOQUIA</t>
  </si>
  <si>
    <t>210013300</t>
  </si>
  <si>
    <t>HATILLO DE LOBA  -   BOLIVAR</t>
  </si>
  <si>
    <t>RIO VIEJO  -   BOLIVAR</t>
  </si>
  <si>
    <t>210015500</t>
  </si>
  <si>
    <t>OICATA  -   BOYACA</t>
  </si>
  <si>
    <t>RAQUIRA  -   BOYACA</t>
  </si>
  <si>
    <t>210019100</t>
  </si>
  <si>
    <t>BOLIVAR  -   SANTANDER</t>
  </si>
  <si>
    <t>210020400</t>
  </si>
  <si>
    <t>LA JAGUA DE IBIRICO  -   CESAR</t>
  </si>
  <si>
    <t>210023300</t>
  </si>
  <si>
    <t>COTORRA  -   CORDOBA</t>
  </si>
  <si>
    <t>210023500</t>
  </si>
  <si>
    <t>MOÑITOS  -   CORDOBA</t>
  </si>
  <si>
    <t>210025200</t>
  </si>
  <si>
    <t>COGUA  -   CUNDINAMARCA</t>
  </si>
  <si>
    <t>RIO QUITO  -   CHOCO</t>
  </si>
  <si>
    <t>UNGUIA  -  CHOCO</t>
  </si>
  <si>
    <t>LEJANIAS  -  META</t>
  </si>
  <si>
    <t>TEORAMA  -  NORTE DE SANTANDER</t>
  </si>
  <si>
    <t>LA VIRGINIA  -  RISARALDA</t>
  </si>
  <si>
    <t>210068500</t>
  </si>
  <si>
    <t>OIBA  -   SANTANDER</t>
  </si>
  <si>
    <t>LA UNION  -  SUCRE9</t>
  </si>
  <si>
    <t xml:space="preserve">COELLO  -  TOLIMA </t>
  </si>
  <si>
    <t>LA UNION  -  VALLE DEL CAUCA</t>
  </si>
  <si>
    <t>FORTUL  -  ARAUCA</t>
  </si>
  <si>
    <t>SABANALARGA  -  CASANARE9</t>
  </si>
  <si>
    <t>TAMARA  -  CASANARE</t>
  </si>
  <si>
    <t>MIRAFLORES  -  GUAVIARE</t>
  </si>
  <si>
    <t>210105001</t>
  </si>
  <si>
    <t>MEDELLIN  -  ANTIOQUIA</t>
  </si>
  <si>
    <t>210105101</t>
  </si>
  <si>
    <t>BOLIVAR  -  CAUCA</t>
  </si>
  <si>
    <t>210105501</t>
  </si>
  <si>
    <t>OLAYA  -  ANTIOQUIA</t>
  </si>
  <si>
    <t>BARRANQUILLA  -  ATLANTICO</t>
  </si>
  <si>
    <t>BOGOTA  -  CUNDINAMARCA</t>
  </si>
  <si>
    <t>CARTAGENA  -  BOLIVAR</t>
  </si>
  <si>
    <t>210115001</t>
  </si>
  <si>
    <t>TUNJA  -  BOYACA</t>
  </si>
  <si>
    <t>210115401</t>
  </si>
  <si>
    <t>LA VICTORIA  -  BOYACA</t>
  </si>
  <si>
    <t>210117001</t>
  </si>
  <si>
    <t>MANIZALES  -  CALDAS</t>
  </si>
  <si>
    <t>210118001</t>
  </si>
  <si>
    <t>FLORENCIA  -  CAQUETA</t>
  </si>
  <si>
    <t>210119001</t>
  </si>
  <si>
    <t>POPAYAN  -  CAUCA</t>
  </si>
  <si>
    <t>SANTA ROSA  -  CAUCA</t>
  </si>
  <si>
    <t>210120001</t>
  </si>
  <si>
    <t>VALLEDUPAR  -  CESAR</t>
  </si>
  <si>
    <t>MONTERIA  -  CORDOBA</t>
  </si>
  <si>
    <t>210125001</t>
  </si>
  <si>
    <t>AGUA DE DIOS  -  CUNDINAMARCA</t>
  </si>
  <si>
    <t>QUIBDO  -  CHOCO</t>
  </si>
  <si>
    <t>210141001</t>
  </si>
  <si>
    <t>NEIVA  -  HUILA</t>
  </si>
  <si>
    <t>210141801</t>
  </si>
  <si>
    <t>TERUEL  -  HUILA</t>
  </si>
  <si>
    <t>210144001</t>
  </si>
  <si>
    <t>RIOHACHA  -  GUAJIRA</t>
  </si>
  <si>
    <t>SANTA MARTA  -  MAGDALENA</t>
  </si>
  <si>
    <t>VILLAVICENCIO  -  META</t>
  </si>
  <si>
    <t>210152001</t>
  </si>
  <si>
    <t>PASTO  -  NARIÑO</t>
  </si>
  <si>
    <t>CUCUTA  -  NORTE DE SANTANDER</t>
  </si>
  <si>
    <t>ARMENIA  -  ANTIOQUIA</t>
  </si>
  <si>
    <t>LA TEBAIDA  -  QUINDIO</t>
  </si>
  <si>
    <t>PEREIRA  -  RISARALDA</t>
  </si>
  <si>
    <t>210168001</t>
  </si>
  <si>
    <t>BUCARAMANGA  -  SANTANDER</t>
  </si>
  <si>
    <t>BOLIVAR  -  VALLE DEL CAUCA</t>
  </si>
  <si>
    <t>SINCELEJO  -  SUCRE</t>
  </si>
  <si>
    <t>IBAGUE  -  TOLIMA</t>
  </si>
  <si>
    <t>CALI  -  VALLE DEL CAUCA</t>
  </si>
  <si>
    <t>YOPAL  -  CASANARE</t>
  </si>
  <si>
    <t>MOCOA  -  PUTUMAYO</t>
  </si>
  <si>
    <t>LETICIA  -  AMAZONAS</t>
  </si>
  <si>
    <t>INIRIDA  -  GUAINIA</t>
  </si>
  <si>
    <t>SAN JOSE DEL GUAVIARE  -  GUAVIARE</t>
  </si>
  <si>
    <t>MITU  -  VAUPES</t>
  </si>
  <si>
    <t>PUERTO CARRENO  -  VICHADA</t>
  </si>
  <si>
    <t>210205002</t>
  </si>
  <si>
    <t>ABEJORRAL  -  ANTIOQUIA</t>
  </si>
  <si>
    <t>210225402</t>
  </si>
  <si>
    <t>LA VEGA  -  CUNDINAMARCA</t>
  </si>
  <si>
    <t>GENOVA  -  QUINDIO</t>
  </si>
  <si>
    <t>210268502</t>
  </si>
  <si>
    <t>ONZAGA  -  SANTANDER</t>
  </si>
  <si>
    <t>SAN JUAN BETULIA  -  SUCRE</t>
  </si>
  <si>
    <t>210315403</t>
  </si>
  <si>
    <t>LA UVITA  -  BOYACA</t>
  </si>
  <si>
    <t>210341503</t>
  </si>
  <si>
    <t>OPORAPA  -  HUILA</t>
  </si>
  <si>
    <t>SAN ZENON  -  MAGDALENA</t>
  </si>
  <si>
    <t>COLON -  GENOVA  -  NARIÑO</t>
  </si>
  <si>
    <t>ABREGO  -  NORTE DE SANTANDER</t>
  </si>
  <si>
    <t>LA VICTORIA  -  VALLE DEL CAUCA</t>
  </si>
  <si>
    <t>210405004</t>
  </si>
  <si>
    <t>ABRIAQUI  -  ANTIOQUIA</t>
  </si>
  <si>
    <t>210405604</t>
  </si>
  <si>
    <t>REMEDIOS  -  ANTIOQUIA</t>
  </si>
  <si>
    <t>210415204</t>
  </si>
  <si>
    <t>COMBITA  -  BOYACA</t>
  </si>
  <si>
    <t>TIBANA  -  BOYACA</t>
  </si>
  <si>
    <t>COLOSO  -  SUCRE</t>
  </si>
  <si>
    <t xml:space="preserve">ORTEGA  -  TOLIMA </t>
  </si>
  <si>
    <t>210518205</t>
  </si>
  <si>
    <t>CURILLO  -  CAQUETA</t>
  </si>
  <si>
    <t>210525805</t>
  </si>
  <si>
    <t>TIBACUY  -  CUNDINAMARCA</t>
  </si>
  <si>
    <t>210527205</t>
  </si>
  <si>
    <t>CONDOTO  -  CHOCO</t>
  </si>
  <si>
    <t>210547205</t>
  </si>
  <si>
    <t>CONCORDIA  -  MAGDALENA</t>
  </si>
  <si>
    <t>REMOLINO  -  MAGDALENA</t>
  </si>
  <si>
    <t>LEIVA  -  NARIÑO</t>
  </si>
  <si>
    <t>LOS PATIOS  -  NORTE DE SANTANDER</t>
  </si>
  <si>
    <t>210568705</t>
  </si>
  <si>
    <t>SANTA BARBARA  -  SANTANDER9</t>
  </si>
  <si>
    <t>210605206</t>
  </si>
  <si>
    <t>CONCEPCION  -  ANTIOQUIA</t>
  </si>
  <si>
    <t>210605306</t>
  </si>
  <si>
    <t>GIRALDO  -  ANTIOQUIA</t>
  </si>
  <si>
    <t>210608606</t>
  </si>
  <si>
    <t>REPELON  -  ATLANTICO</t>
  </si>
  <si>
    <t>210613006</t>
  </si>
  <si>
    <t>ACHI  -  BOLIVAR</t>
  </si>
  <si>
    <t>210615106</t>
  </si>
  <si>
    <t>BRICENO  -  ANTIOQUIA</t>
  </si>
  <si>
    <t>TIBASOSA  -  BOYACA</t>
  </si>
  <si>
    <t>OSPINA PEREZ  -  CUNDINAMARCA</t>
  </si>
  <si>
    <t>210627006</t>
  </si>
  <si>
    <t>ACANDI  -  CHOCO</t>
  </si>
  <si>
    <t>210641006</t>
  </si>
  <si>
    <t>ACEVEDO  -  HUILA</t>
  </si>
  <si>
    <t>210641206</t>
  </si>
  <si>
    <t>COLOMBIA  -  HUILA</t>
  </si>
  <si>
    <t>210641306</t>
  </si>
  <si>
    <t>GIGANTE  -  HUILA</t>
  </si>
  <si>
    <t>ACACIAS  -  META</t>
  </si>
  <si>
    <t>RESTREPO  -  META</t>
  </si>
  <si>
    <t>OSPINA  -  NARIÑO</t>
  </si>
  <si>
    <t>CONVENCION  -  NORTE DE SANTANDER</t>
  </si>
  <si>
    <t>210668406</t>
  </si>
  <si>
    <t>LEBRIJA  -  SANTANDER</t>
  </si>
  <si>
    <t>GINEBRA  -  VALLE DEL CAUCA</t>
  </si>
  <si>
    <t>RESTREPO  -  VALLE DEL CAUCA</t>
  </si>
  <si>
    <t>210705107</t>
  </si>
  <si>
    <t>BRICEÑO  -  BOYACA</t>
  </si>
  <si>
    <t>210705607</t>
  </si>
  <si>
    <t>RETIRO  -  ANTIOQUIA</t>
  </si>
  <si>
    <t>210715407</t>
  </si>
  <si>
    <t>VILLA DE LEYVA  -  BOYACA</t>
  </si>
  <si>
    <t>210715507</t>
  </si>
  <si>
    <t>OTANCHE  -  BOYACA</t>
  </si>
  <si>
    <t>TIMBIO  -  CAUCA</t>
  </si>
  <si>
    <t>210723807</t>
  </si>
  <si>
    <t>TIERRALTA  -  CORDOBA</t>
  </si>
  <si>
    <t>210725307</t>
  </si>
  <si>
    <t>GIRARDOT  -  CUNDINAMARCA</t>
  </si>
  <si>
    <t>210725407</t>
  </si>
  <si>
    <t>LENGUAZAQUE  -  CUNDINAMARCA</t>
  </si>
  <si>
    <t>210725807</t>
  </si>
  <si>
    <t>TIBIRITA  -  CUNDINAMARCA</t>
  </si>
  <si>
    <t>210741807</t>
  </si>
  <si>
    <t>TIMANA  -  HUILA</t>
  </si>
  <si>
    <t>SANTA ANA  -  MAGDALENA</t>
  </si>
  <si>
    <t>CONSACA  -  NARIÑO</t>
  </si>
  <si>
    <t>210768207</t>
  </si>
  <si>
    <t>CONCEPCION  -  SANTANDER</t>
  </si>
  <si>
    <t>210768307</t>
  </si>
  <si>
    <t>GIRON  -  SANTANDER</t>
  </si>
  <si>
    <t>210805308</t>
  </si>
  <si>
    <t>GIRARDOTA  -  ANTIOQUIA</t>
  </si>
  <si>
    <t>TINJACA  -  BOYACA</t>
  </si>
  <si>
    <t>OVEJAS  -  SUCRE</t>
  </si>
  <si>
    <t>SAN MARCOS  -  SUCRE</t>
  </si>
  <si>
    <t xml:space="preserve">LERIDA  -  TOLIMA </t>
  </si>
  <si>
    <t>210905209</t>
  </si>
  <si>
    <t>CONCORDIA  -  ANTIOQUIA</t>
  </si>
  <si>
    <t>210905809</t>
  </si>
  <si>
    <t>TITIRIBI  -  ANTIOQUIA</t>
  </si>
  <si>
    <t>210915109</t>
  </si>
  <si>
    <t>BUENAVISTA  -  BOYACA</t>
  </si>
  <si>
    <t>TIMBIQUI  -  CAUCA</t>
  </si>
  <si>
    <t>BUCARASICA  -  NORTE DE SANTANDER</t>
  </si>
  <si>
    <t>210968209</t>
  </si>
  <si>
    <t>CONFINES  -  SANTANDER</t>
  </si>
  <si>
    <t>BUENAVENTURA  -  VALLE DEL CAUCA</t>
  </si>
  <si>
    <t>GOMEZ PLATA  -  ANTIOQUIA</t>
  </si>
  <si>
    <t>211013810</t>
  </si>
  <si>
    <t>TIQUISIO  -  BOLIVAR</t>
  </si>
  <si>
    <t>TIPACOQUE  -  BOYACA</t>
  </si>
  <si>
    <t>211018410</t>
  </si>
  <si>
    <t>LA MONTANITA  -  CAQUETA</t>
  </si>
  <si>
    <t>SAN JOSE FRAGUA  -  CAQUETA</t>
  </si>
  <si>
    <t>211019110</t>
  </si>
  <si>
    <t>BUENOS AIRES  -  CAUCA</t>
  </si>
  <si>
    <t>211020310</t>
  </si>
  <si>
    <t>GONZALEZ  -  CESAR</t>
  </si>
  <si>
    <t>211020710</t>
  </si>
  <si>
    <t>SAN ALBERTO  -  CESAR</t>
  </si>
  <si>
    <t>UNION PANAMERICANA  -  CHOCO</t>
  </si>
  <si>
    <t>211044110</t>
  </si>
  <si>
    <t>EL MOLINO  -  GUAJIRA</t>
  </si>
  <si>
    <t>BARRANCA DE UPIA  -  META</t>
  </si>
  <si>
    <t>BUESACO  -  NARIÑO</t>
  </si>
  <si>
    <t>CONTADERO  -  NARIÑO</t>
  </si>
  <si>
    <t>TIBU  -  NORTE DE SANTANDER</t>
  </si>
  <si>
    <t>BUENAVISTA  -  SUCRE</t>
  </si>
  <si>
    <t>AGUAZUL  -  CASANARE</t>
  </si>
  <si>
    <t>TAURAMENA  -  CASANARE</t>
  </si>
  <si>
    <t>211105411</t>
  </si>
  <si>
    <t>LIBORINA  -  ANTIOQUIA9</t>
  </si>
  <si>
    <t>211115511</t>
  </si>
  <si>
    <t>PACHAVITA  -  BOYACA</t>
  </si>
  <si>
    <t>211120011</t>
  </si>
  <si>
    <t>AGUACHICA  -  CESAR</t>
  </si>
  <si>
    <t>VISTA HERMOSA  -  META</t>
  </si>
  <si>
    <t>LINARES  -  NARIÑO</t>
  </si>
  <si>
    <t>BUENAVISTA  -  QUINDIO</t>
  </si>
  <si>
    <t>211168211</t>
  </si>
  <si>
    <t>CONTRATACION  -  SANTANDER</t>
  </si>
  <si>
    <t xml:space="preserve">LIBANO  -  TOLIMA </t>
  </si>
  <si>
    <t>BUGA  -  VALLE DEL CAUCA</t>
  </si>
  <si>
    <t>211205212</t>
  </si>
  <si>
    <t>COPACABANA  -  ANTIOQUIA</t>
  </si>
  <si>
    <t>211213212</t>
  </si>
  <si>
    <t>CORDOBA  -  NARIÑO</t>
  </si>
  <si>
    <t>211215212</t>
  </si>
  <si>
    <t>COPER  -  BOYACA</t>
  </si>
  <si>
    <t>CORINTO  -  CAUCA</t>
  </si>
  <si>
    <t>211225312</t>
  </si>
  <si>
    <t>GRANADA  -  CUNDINAMARCA</t>
  </si>
  <si>
    <t>211225612</t>
  </si>
  <si>
    <t>RICAURTE  -  CUNDINAMARCA</t>
  </si>
  <si>
    <t>RICAURTE  -  NARIÑO</t>
  </si>
  <si>
    <t>211305113</t>
  </si>
  <si>
    <t>BURITICA  -  ANTIOQUIA</t>
  </si>
  <si>
    <t>211305313</t>
  </si>
  <si>
    <t>GRANADA  -  ANTIOQUIA</t>
  </si>
  <si>
    <t>211317013</t>
  </si>
  <si>
    <t>AGUADAS  -  CALDAS</t>
  </si>
  <si>
    <t>PACORA  -  CALDAS</t>
  </si>
  <si>
    <t>PADILLA  -  CAUCA</t>
  </si>
  <si>
    <t>211320013</t>
  </si>
  <si>
    <t>AGUSTIN CODAZZI  -  CESAR</t>
  </si>
  <si>
    <t>211325513</t>
  </si>
  <si>
    <t>PACHO  -  CUNDINAMARCA</t>
  </si>
  <si>
    <t>LLORO  -  CHOCO</t>
  </si>
  <si>
    <t>211341013</t>
  </si>
  <si>
    <t>AGRADO  -  HUILA</t>
  </si>
  <si>
    <t>GRANADA  -  META</t>
  </si>
  <si>
    <t>GRAMALOTE  -  NORTE DE SANTANDER</t>
  </si>
  <si>
    <t>211368013</t>
  </si>
  <si>
    <t>AGUADA  -  SANTANDER</t>
  </si>
  <si>
    <t>SAN ONOFRE  -  SUCRE</t>
  </si>
  <si>
    <t>BUGALAGRANDE  -  VALLE DEL CAUCA</t>
  </si>
  <si>
    <t>BUSBANZA  -  BOYACA</t>
  </si>
  <si>
    <t>PAEZ  -  BOYACA</t>
  </si>
  <si>
    <t>TOCA  -  BOYACA</t>
  </si>
  <si>
    <t>RIO SUCIO  -  CHOCO</t>
  </si>
  <si>
    <t>211420614</t>
  </si>
  <si>
    <t>RIO DE ORO  -  CESAR</t>
  </si>
  <si>
    <t>211425214</t>
  </si>
  <si>
    <t>COTA  -  CUNDINAMARCA</t>
  </si>
  <si>
    <t>211505315</t>
  </si>
  <si>
    <t>GUADALUPE  -  ANTIOQUIA</t>
  </si>
  <si>
    <t>211505615</t>
  </si>
  <si>
    <t>RIONEGRO  -  ANTIOQUIA</t>
  </si>
  <si>
    <t>211515215</t>
  </si>
  <si>
    <t>CORRALES  -  BOYACA</t>
  </si>
  <si>
    <t>211525815</t>
  </si>
  <si>
    <t>TOCAIMA  -  CUNDINAMARCA</t>
  </si>
  <si>
    <t>RIOSUCIO  -  CALDAS</t>
  </si>
  <si>
    <t>211541615</t>
  </si>
  <si>
    <t>RIVERA  -  HUILA</t>
  </si>
  <si>
    <t>CORDOBA  -  QUINDIO</t>
  </si>
  <si>
    <t>211568615</t>
  </si>
  <si>
    <t>RIONEGRO  -  SANTANDER</t>
  </si>
  <si>
    <t>COROZAL  -  SUCRE</t>
  </si>
  <si>
    <t>CHAMEZA  -  CASANARE</t>
  </si>
  <si>
    <t>SACAMA  -  CASANARE</t>
  </si>
  <si>
    <t>CALAMAR  -  GUAVIARE</t>
  </si>
  <si>
    <t>211615516</t>
  </si>
  <si>
    <t>PAIPA  -  BOYACA</t>
  </si>
  <si>
    <t>TOGUI  -  BOYACA</t>
  </si>
  <si>
    <t>211641016</t>
  </si>
  <si>
    <t>AIPE  -  HUILA</t>
  </si>
  <si>
    <t xml:space="preserve">RIOBLANCO  -  TOLIMA </t>
  </si>
  <si>
    <t>RIOFRIO  -  VALLE DEL CAUCA</t>
  </si>
  <si>
    <t>211715317</t>
  </si>
  <si>
    <t>GUACAMAYAS  -  BOYACA</t>
  </si>
  <si>
    <t>PAEZ  -  CAUCA9</t>
  </si>
  <si>
    <t>211720517</t>
  </si>
  <si>
    <t>PAILITAS  -  CESAR</t>
  </si>
  <si>
    <t>211723417</t>
  </si>
  <si>
    <t>LORICA  -  CORDOBA</t>
  </si>
  <si>
    <t>211725317</t>
  </si>
  <si>
    <t>GUACHETA  -  CUNDINAMARCA</t>
  </si>
  <si>
    <t>211725817</t>
  </si>
  <si>
    <t>TOCANCIPA  -  CUNDINAMARCA</t>
  </si>
  <si>
    <t>GUACHUCAL  -  NARIÑO</t>
  </si>
  <si>
    <t>211768217</t>
  </si>
  <si>
    <t>COROMORO  -  SANTANDER</t>
  </si>
  <si>
    <t>SAN PEDRO  -  SUCRE</t>
  </si>
  <si>
    <t xml:space="preserve">COYAIMA  -  TOLIMA </t>
  </si>
  <si>
    <t>211805318</t>
  </si>
  <si>
    <t>GUARNE  -  ANTIOQUIA</t>
  </si>
  <si>
    <t>211815218</t>
  </si>
  <si>
    <t>COVARACHIA  -  BOYACA</t>
  </si>
  <si>
    <t>211815518</t>
  </si>
  <si>
    <t>PAJARITO  -  BOYACA</t>
  </si>
  <si>
    <t>GUAPI  -  CAUCA</t>
  </si>
  <si>
    <t>LOPEZ DE MICAY  -  CAUCA</t>
  </si>
  <si>
    <t>211825518</t>
  </si>
  <si>
    <t>PAIME  -  CUNDINAMARCA</t>
  </si>
  <si>
    <t>211825718</t>
  </si>
  <si>
    <t>SASAIMA  -  CUNDINAMARCA</t>
  </si>
  <si>
    <t>211841518</t>
  </si>
  <si>
    <t>PAICOL  -  HUILA</t>
  </si>
  <si>
    <t>GUAMAL  -  MAGDALENA</t>
  </si>
  <si>
    <t>GUAMAL  -  META</t>
  </si>
  <si>
    <t>LOS ANDES  -  NARIÑO</t>
  </si>
  <si>
    <t>LOURDES  -  NORTE DE SANTANDER</t>
  </si>
  <si>
    <t>PAMPLONA  -  NORTE DE SANTANDER</t>
  </si>
  <si>
    <t>GUATICA  -  RISARALDA</t>
  </si>
  <si>
    <t>211868318</t>
  </si>
  <si>
    <t>GUACA  -  SANTANDER</t>
  </si>
  <si>
    <t>211868418</t>
  </si>
  <si>
    <t>LOS SANTOS  -  SANTANDER</t>
  </si>
  <si>
    <t>LOS PALMITOS  -  SUCRE</t>
  </si>
  <si>
    <t>GUACARI  -  VALLE DEL CAUCA</t>
  </si>
  <si>
    <t>211905819</t>
  </si>
  <si>
    <t>TOLEDO  -  ANTIOQUIA</t>
  </si>
  <si>
    <t>211923419</t>
  </si>
  <si>
    <t>LOS CORDOBAS  -  CORDOBA</t>
  </si>
  <si>
    <t>211925019</t>
  </si>
  <si>
    <t>ALBAN  -  CUNDINAMARCA</t>
  </si>
  <si>
    <t>211941319</t>
  </si>
  <si>
    <t>GUADALUPE  -  HUILA</t>
  </si>
  <si>
    <t>ALBAN  -  NARIÑO</t>
  </si>
  <si>
    <t xml:space="preserve">GUAMO  -  TOLIMA </t>
  </si>
  <si>
    <t>COLON  -  PUTUMAYO</t>
  </si>
  <si>
    <t>212005120</t>
  </si>
  <si>
    <t>CACERES  -  ANTIOQUIA</t>
  </si>
  <si>
    <t>212008520</t>
  </si>
  <si>
    <t>PALMAR D VARELA  -  ATLANTICO</t>
  </si>
  <si>
    <t>212013620</t>
  </si>
  <si>
    <t>SAN CRISTOBAL  -  BOLIVAR</t>
  </si>
  <si>
    <t>SATIVANORTE  -  BOYACA</t>
  </si>
  <si>
    <t>TOPAGA  -  BOYACA</t>
  </si>
  <si>
    <t>212025120</t>
  </si>
  <si>
    <t>CABRERA  -  CUNDINAMARCA</t>
  </si>
  <si>
    <t>212025320</t>
  </si>
  <si>
    <t>GUADUAS  -  CUNDINAMARCA</t>
  </si>
  <si>
    <t>212041020</t>
  </si>
  <si>
    <t>ALGECIRAS  -  HUILA</t>
  </si>
  <si>
    <t>212044420</t>
  </si>
  <si>
    <t>LA JAGUA DEL MPILAR  -  GUAJIRA</t>
  </si>
  <si>
    <t>SANTA BARBARA DE PINTO  -  MAGDALENA</t>
  </si>
  <si>
    <t>GUAITARILLA  -  NARIÑO</t>
  </si>
  <si>
    <t>FRANCISCO PIZARRO  -  NARIÑO</t>
  </si>
  <si>
    <t>SAPUYES  -  NARIÑO</t>
  </si>
  <si>
    <t>PAMPLONITA  -  NORTE DE SANTANDER</t>
  </si>
  <si>
    <t>SARDINATA  -  NORTE DE SANTANDER</t>
  </si>
  <si>
    <t>TOLEDO  -  NORTE DE SANTANDER</t>
  </si>
  <si>
    <t>212068020</t>
  </si>
  <si>
    <t>ALBANIA  -  SANTANDER</t>
  </si>
  <si>
    <t>212068320</t>
  </si>
  <si>
    <t>GUADALUPE  -  SANTANDER</t>
  </si>
  <si>
    <t>212068720</t>
  </si>
  <si>
    <t>SANTA HELENA  -  SANTANDER</t>
  </si>
  <si>
    <t>212068820</t>
  </si>
  <si>
    <t>TONA  -  SANTANDER</t>
  </si>
  <si>
    <t>TOLU  -  SUCRE</t>
  </si>
  <si>
    <t xml:space="preserve">PALOCABILDO  -  TOLIMA </t>
  </si>
  <si>
    <t>ALCALA  -  VALLE DEL CAUCA</t>
  </si>
  <si>
    <t>PALMIRA  -  VALLE DEL CAUCA</t>
  </si>
  <si>
    <t>CRAVO NORTE  -  ARAUCA</t>
  </si>
  <si>
    <t>ORITO  -  PUTUMAYO</t>
  </si>
  <si>
    <t>212105021</t>
  </si>
  <si>
    <t>ALEJANDRIA  -  ANTIOQUIA</t>
  </si>
  <si>
    <t>212105321</t>
  </si>
  <si>
    <t>GUATAPE  -  ANTIOQUIA</t>
  </si>
  <si>
    <t>212108421</t>
  </si>
  <si>
    <t>LURUACO  -  ATLANTICO</t>
  </si>
  <si>
    <t>212115621</t>
  </si>
  <si>
    <t>RONDON  -  BOYACA</t>
  </si>
  <si>
    <t>TORIBIO  -  CAUCA</t>
  </si>
  <si>
    <t>212120621</t>
  </si>
  <si>
    <t>LA PAZ  -  CESAR</t>
  </si>
  <si>
    <t>ROBERTO PAYAN  -  NARIÑO</t>
  </si>
  <si>
    <t>212168121</t>
  </si>
  <si>
    <t>CABRERA  -  SANTANDER</t>
  </si>
  <si>
    <t>212213222</t>
  </si>
  <si>
    <t>CLEMENCIA  -  BOLIVAR</t>
  </si>
  <si>
    <t>212215022</t>
  </si>
  <si>
    <t>ALMEIDA  -  BOYACA</t>
  </si>
  <si>
    <t>212215322</t>
  </si>
  <si>
    <t>GUATEQUE  -  BOYACA</t>
  </si>
  <si>
    <t>PANQUEBA  -  BOYACA</t>
  </si>
  <si>
    <t>TOTA  -  BOYACA</t>
  </si>
  <si>
    <t>212219022</t>
  </si>
  <si>
    <t>ALMAGUER  -  CAUCA</t>
  </si>
  <si>
    <t>ROSAS  -  CAUCA9</t>
  </si>
  <si>
    <t>212225322</t>
  </si>
  <si>
    <t>GUASCA  -  CUNDINAMARCA</t>
  </si>
  <si>
    <t>ALDANA  -  NARIÑO</t>
  </si>
  <si>
    <t>GUAPOTA  -  SANTANDER</t>
  </si>
  <si>
    <t>212268522</t>
  </si>
  <si>
    <t>PALMAR  -  SANTANDER</t>
  </si>
  <si>
    <t xml:space="preserve">RONCESVALLES  -  TOLIMA </t>
  </si>
  <si>
    <t>CAICEDONIA  -  VALLE DEL CAUCA</t>
  </si>
  <si>
    <t>ROLDANILLO  -  VALLE DEL CAUCA</t>
  </si>
  <si>
    <t>212315223</t>
  </si>
  <si>
    <t>CUBARA  -  BOYACA</t>
  </si>
  <si>
    <t>SATIVASUR  -  BOYACA</t>
  </si>
  <si>
    <t>212325123</t>
  </si>
  <si>
    <t>CACHIPAY  -  CUNDINAMARCA</t>
  </si>
  <si>
    <t>212325823</t>
  </si>
  <si>
    <t>TOPAIPI  -  CUNDINAMARCA</t>
  </si>
  <si>
    <t>CUBARRAL  -  META</t>
  </si>
  <si>
    <t>GUALMATAN  -  NARIÑO</t>
  </si>
  <si>
    <t>CUCUTILLA  -  NORTE DE SANTANDER</t>
  </si>
  <si>
    <t>PALMITO  -  SUCRE</t>
  </si>
  <si>
    <t>TOLUVIEJO  -  SUCRE</t>
  </si>
  <si>
    <t>TORO  -  VALLE DEL CAUCA</t>
  </si>
  <si>
    <t>212415224</t>
  </si>
  <si>
    <t>CUCAITA  -  BOYACA</t>
  </si>
  <si>
    <t>PALESTINA  -  CALDAS</t>
  </si>
  <si>
    <t>TOTORO  -  CAUCA</t>
  </si>
  <si>
    <t>212425224</t>
  </si>
  <si>
    <t>CUCUNUBA  -  CUNDINAMARCA</t>
  </si>
  <si>
    <t>212425324</t>
  </si>
  <si>
    <t>GUATAQUI  -  CUNDINAMARCA</t>
  </si>
  <si>
    <t>212425524</t>
  </si>
  <si>
    <t>PANDI  -  CUNDINAMARCA</t>
  </si>
  <si>
    <t>212441524</t>
  </si>
  <si>
    <t>PALERMO  -  HUILA</t>
  </si>
  <si>
    <t>CABUYARO  -  META</t>
  </si>
  <si>
    <t>CUASPUD -  CARLOSAMA  -  NARIÑO</t>
  </si>
  <si>
    <t>212468324</t>
  </si>
  <si>
    <t>GUAVATA  -  SANTANDER</t>
  </si>
  <si>
    <t>212468524</t>
  </si>
  <si>
    <t>PALMAS DEL SOCORRO  -  SANTANDER</t>
  </si>
  <si>
    <t>CAIMITO  -  SUCRE</t>
  </si>
  <si>
    <t xml:space="preserve">ALPUJARRA  -  TOLIMA </t>
  </si>
  <si>
    <t xml:space="preserve">CAJAMARCA  -  TOLIMA </t>
  </si>
  <si>
    <t xml:space="preserve">ROVIRA  -  TOLIMA </t>
  </si>
  <si>
    <t>LA PRIMAVERA  -  VICHADA</t>
  </si>
  <si>
    <t>SANTA ROSALIA  -  VICHADA</t>
  </si>
  <si>
    <t>212505125</t>
  </si>
  <si>
    <t>CAICEDO  -  ANTIOQUIA</t>
  </si>
  <si>
    <t>212505425</t>
  </si>
  <si>
    <t>MACEO  -  ANTIOQUIA9</t>
  </si>
  <si>
    <t>212515325</t>
  </si>
  <si>
    <t>GUAYATA  -  BOYACA</t>
  </si>
  <si>
    <t>212515425</t>
  </si>
  <si>
    <t>MACANAL  -  BOYACA</t>
  </si>
  <si>
    <t>212527025</t>
  </si>
  <si>
    <t>ALTO BAUDO  -  CHOCO</t>
  </si>
  <si>
    <t>MEDIO ATRATO  -  CHOCO</t>
  </si>
  <si>
    <t>MAPIRIPAN  -  META</t>
  </si>
  <si>
    <t>CACOTA  -  NORTE DE SANTANDER</t>
  </si>
  <si>
    <t>212568425</t>
  </si>
  <si>
    <t>MACARAVITA  -  SANTANDER</t>
  </si>
  <si>
    <t>HATO COROZAL  -  CASANARE</t>
  </si>
  <si>
    <t>NUNCHIA  -  CASANARE</t>
  </si>
  <si>
    <t>SAN LUIS DE PALENQUE  -  CASANARE</t>
  </si>
  <si>
    <t>EL RETORNO  -  GUAVIARE</t>
  </si>
  <si>
    <t>212615226</t>
  </si>
  <si>
    <t>CUITIVA  -  BOYACA</t>
  </si>
  <si>
    <t>212625126</t>
  </si>
  <si>
    <t>CAJICA  -  CUNDINAMARCA</t>
  </si>
  <si>
    <t>212625326</t>
  </si>
  <si>
    <t>GUATAVITA  -  CUNDINAMARCA</t>
  </si>
  <si>
    <t>212625426</t>
  </si>
  <si>
    <t>MACHETA  -  CUNDINAMARCA</t>
  </si>
  <si>
    <t>212641026</t>
  </si>
  <si>
    <t>ALTAMIRA  -  HUILA</t>
  </si>
  <si>
    <t>CUMARAL  -  META</t>
  </si>
  <si>
    <t xml:space="preserve">ALVARADO  -  TOLIMA </t>
  </si>
  <si>
    <t xml:space="preserve">CUNDAY  -  TOLIMA </t>
  </si>
  <si>
    <t>CALIMA -  DARIEN  -  VALLE DEL CAUCA</t>
  </si>
  <si>
    <t>CUMBAL  -  NARIÑO</t>
  </si>
  <si>
    <t>MAGUI -  PAYAN  -  NARIÑO</t>
  </si>
  <si>
    <t>GUEPSA  -  SANTANDER</t>
  </si>
  <si>
    <t>212805628</t>
  </si>
  <si>
    <t>SABANALARGA  -  ANTIOQUIA</t>
  </si>
  <si>
    <t>212820228</t>
  </si>
  <si>
    <t>CURUMANI  -  CESAR</t>
  </si>
  <si>
    <t>GUAYABAL DE SIQUIMA  -  CUNDINAMARCA</t>
  </si>
  <si>
    <t>CACHIRA  -  NORTE DE SANTANDER</t>
  </si>
  <si>
    <t>TRUJILLO  -  VALLE DEL CAUCA</t>
  </si>
  <si>
    <t>CALDAS  -  BOYACA</t>
  </si>
  <si>
    <t>ALBANIA  -  CAQUETA</t>
  </si>
  <si>
    <t>CURITI  -  SANTANDER</t>
  </si>
  <si>
    <t>MAJAGUAL  -  SUCRE</t>
  </si>
  <si>
    <t>213005030</t>
  </si>
  <si>
    <t>AMAGA  -  ANTIOQUIA</t>
  </si>
  <si>
    <t>ALTOS DEL ROSARIO  -  BOLIVAR</t>
  </si>
  <si>
    <t>213013430</t>
  </si>
  <si>
    <t>MAGANGUE  -  BOLIVAR</t>
  </si>
  <si>
    <t>213019130</t>
  </si>
  <si>
    <t>CAJIBIO  -  CAUCA</t>
  </si>
  <si>
    <t>213025430</t>
  </si>
  <si>
    <t>MADRID  -  CUNDINAMARCA</t>
  </si>
  <si>
    <t>213025530</t>
  </si>
  <si>
    <t>214905649</t>
  </si>
  <si>
    <t>SAN CARLOS  -  ANTIOQUIA</t>
  </si>
  <si>
    <t>214908549</t>
  </si>
  <si>
    <t>PIOJO  -  ATLANTICO</t>
  </si>
  <si>
    <t>214908849</t>
  </si>
  <si>
    <t>USIACURI  -  ATLANTICO</t>
  </si>
  <si>
    <t>214913549</t>
  </si>
  <si>
    <t>PINILLOS  -  BOLIVAR</t>
  </si>
  <si>
    <t>214925649</t>
  </si>
  <si>
    <t>SAN BERNARDO  -  CUNDINAMARCA</t>
  </si>
  <si>
    <t>214941349</t>
  </si>
  <si>
    <t>HOBO  -  HUILA</t>
  </si>
  <si>
    <t>214968549</t>
  </si>
  <si>
    <t>PINCHOTE  -  SANTANDER</t>
  </si>
  <si>
    <t xml:space="preserve">HONDA  -  TOLIMA </t>
  </si>
  <si>
    <t xml:space="preserve">MELGAR  -  TOLIMA </t>
  </si>
  <si>
    <t>SIBUNDOY  -  PUTUMAYO</t>
  </si>
  <si>
    <t>CAROLINA  -  ANTIOQUIA</t>
  </si>
  <si>
    <t>215005250</t>
  </si>
  <si>
    <t>EL BAGRE  -  ANTIOQUIA</t>
  </si>
  <si>
    <t>215013650</t>
  </si>
  <si>
    <t>SAN FERNANDO  -  BOLIVAR</t>
  </si>
  <si>
    <t>215015550</t>
  </si>
  <si>
    <t>PISVA  -  BOYACA</t>
  </si>
  <si>
    <t>ARANZAZU  -  CALDAS</t>
  </si>
  <si>
    <t>CARTAGENA DEL CHAIRA  -  CAQUETA</t>
  </si>
  <si>
    <t>215019050</t>
  </si>
  <si>
    <t>ARGELIA  -  CAUCA</t>
  </si>
  <si>
    <t>MERCADERES  -  CAUCA</t>
  </si>
  <si>
    <t>215020250</t>
  </si>
  <si>
    <t>EL PASO  -  CESAR</t>
  </si>
  <si>
    <t>215020550</t>
  </si>
  <si>
    <t>PELAYA  -  CESAR</t>
  </si>
  <si>
    <t>215020750</t>
  </si>
  <si>
    <t>SAN DIEGO  -  CESAR</t>
  </si>
  <si>
    <t>215023350</t>
  </si>
  <si>
    <t>LA APARTADA  -  CORDOBA</t>
  </si>
  <si>
    <t>ATRATO  -  CHOCO</t>
  </si>
  <si>
    <t>215027150</t>
  </si>
  <si>
    <t>CARMEN DEL DARIEN  -  CHOCO</t>
  </si>
  <si>
    <t>215027250</t>
  </si>
  <si>
    <t>LITORAL DEL SAN JUAN  -  CHOCO</t>
  </si>
  <si>
    <t>MEDIO SAN JUAN  -  CHOCO</t>
  </si>
  <si>
    <t>215044650</t>
  </si>
  <si>
    <t>SAN JUAN DEL C  -  GUAJIRA</t>
  </si>
  <si>
    <t>CASTILLA NUEVA  -  META</t>
  </si>
  <si>
    <t>LA MACARENA  -  META</t>
  </si>
  <si>
    <t>PUERTO CONCORDIA  -  META</t>
  </si>
  <si>
    <t>EL CHARCO  -  NARIÑO</t>
  </si>
  <si>
    <t>EL TARRA  -  NORTE DE SANTANDER</t>
  </si>
  <si>
    <t>215068250</t>
  </si>
  <si>
    <t>EL PENON  -  SANTANDER</t>
  </si>
  <si>
    <t>EL DOVIO  -  VALLE DEL CAUCA</t>
  </si>
  <si>
    <t>PAZ DE ARIPORO  -  CASANARE</t>
  </si>
  <si>
    <t>ARBOLETES  -  ANTIOQUIA</t>
  </si>
  <si>
    <t>215115051</t>
  </si>
  <si>
    <t>ARCABUCO  -  BOYACA</t>
  </si>
  <si>
    <t>215125151</t>
  </si>
  <si>
    <t>CAQUEZA  -  CUNDINAMARCA</t>
  </si>
  <si>
    <t>215125851</t>
  </si>
  <si>
    <t>UTICA  -  CUNDINAMARCA</t>
  </si>
  <si>
    <t>215141551</t>
  </si>
  <si>
    <t>PITALITO  -  HUILA</t>
  </si>
  <si>
    <t>PIVIJAY  -  MAGDALENA</t>
  </si>
  <si>
    <t>EL CASTILLO  -  META</t>
  </si>
  <si>
    <t>ARBOLEDA  -  NARIÑO</t>
  </si>
  <si>
    <t>ARBOLEDAS  -  NORTE DE SANTANDER</t>
  </si>
  <si>
    <t>215168051</t>
  </si>
  <si>
    <t>ARATOCA  -  SANTANDER</t>
  </si>
  <si>
    <t>215205652</t>
  </si>
  <si>
    <t>SAN FRANCISCO  -  ANTIOQUIA</t>
  </si>
  <si>
    <t>215213052</t>
  </si>
  <si>
    <t>ARJONA  -  BOLIVAR</t>
  </si>
  <si>
    <t>ILES  -  NARIÑO</t>
  </si>
  <si>
    <t>CARCASI  -  SANTANDER</t>
  </si>
  <si>
    <t xml:space="preserve">CASABIANCA  -  TOLIMA </t>
  </si>
  <si>
    <t xml:space="preserve">ICONONZO  -  TOLIMA </t>
  </si>
  <si>
    <t>215305353</t>
  </si>
  <si>
    <t>HISPANIA  -  ANTIOQUIA</t>
  </si>
  <si>
    <t>SOATA  -  BOYACA</t>
  </si>
  <si>
    <t>SALAMINA  -  CALDAS</t>
  </si>
  <si>
    <t>SAN VICENTE CAGUAN  -  CAQUETA</t>
  </si>
  <si>
    <t>215325053</t>
  </si>
  <si>
    <t>ARBELAEZ  -  CUNDINAMARCA</t>
  </si>
  <si>
    <t>215325653</t>
  </si>
  <si>
    <t>SAN CAYETANO  -  CUNDINAMARCA</t>
  </si>
  <si>
    <t>215347053</t>
  </si>
  <si>
    <t>ARACATACA  -  MAGDALENA</t>
  </si>
  <si>
    <t>PUERTO SANTANDER  -  NORTE DE SANTANDER</t>
  </si>
  <si>
    <t>215405154</t>
  </si>
  <si>
    <t>CAUCASIA  -  ANTIOQUIA</t>
  </si>
  <si>
    <t>215405854</t>
  </si>
  <si>
    <t>VALDIVIA  -  ANTIOQUIA</t>
  </si>
  <si>
    <t>215413654</t>
  </si>
  <si>
    <t>SAN JACINTO  -  BOLIVAR</t>
  </si>
  <si>
    <t>215425154</t>
  </si>
  <si>
    <t>CARMEN DE CARUPA  -  CUNDINAMARCA</t>
  </si>
  <si>
    <t>215425754</t>
  </si>
  <si>
    <t>SOACHA  -  CUNDINAMARCA</t>
  </si>
  <si>
    <t>EL PEÑOL  -  NARIÑO</t>
  </si>
  <si>
    <t>IMUES  -  NARIÑO</t>
  </si>
  <si>
    <t xml:space="preserve">VALLE DE SJUAN  -  TOLIMA </t>
  </si>
  <si>
    <t>ARGELIA  -  VALLE DEL CAUCA</t>
  </si>
  <si>
    <t>215505055</t>
  </si>
  <si>
    <t>ARGELIA   -  ANTIOQUIA</t>
  </si>
  <si>
    <t>SAN JACINTO DEL CAUCA  -  BOLIVAR</t>
  </si>
  <si>
    <t>215515455</t>
  </si>
  <si>
    <t>MIRAFLORES  -  BOYACA</t>
  </si>
  <si>
    <t>SOCOTA   -  BOYACA</t>
  </si>
  <si>
    <t>INZA  -  CAUCA</t>
  </si>
  <si>
    <t>MIRANDA  -  CAUCA9</t>
  </si>
  <si>
    <t>215523555</t>
  </si>
  <si>
    <t>PLANETA RICA  -  CORDOBA</t>
  </si>
  <si>
    <t>215523855</t>
  </si>
  <si>
    <t>VALENCIA  -  CORDOBA</t>
  </si>
  <si>
    <t>215544855</t>
  </si>
  <si>
    <t>URUMITA  -  GUAJIRA</t>
  </si>
  <si>
    <t>PLATO  -  MAGDALENA</t>
  </si>
  <si>
    <t>215568255</t>
  </si>
  <si>
    <t>EL PLAYON  -  SANTANDER</t>
  </si>
  <si>
    <t>215568655</t>
  </si>
  <si>
    <t>SABANA DE TORRES  -  SANTANDER</t>
  </si>
  <si>
    <t>215568755</t>
  </si>
  <si>
    <t>SOCORRO  -  SANTANDER</t>
  </si>
  <si>
    <t>VALLE SAN JOSE  -  SANTANDER</t>
  </si>
  <si>
    <t xml:space="preserve">GUAYABAL  -  TOLIMA </t>
  </si>
  <si>
    <t xml:space="preserve">PLANADAS  -  TOLIMA </t>
  </si>
  <si>
    <t>SAN FRANCISCO  -  PUTUMAYO</t>
  </si>
  <si>
    <t>215605656</t>
  </si>
  <si>
    <t>SAN JERONIMO  -  ANTIOQUIA</t>
  </si>
  <si>
    <t>215605756</t>
  </si>
  <si>
    <t>SONSON  -  ANTIOQUIA</t>
  </si>
  <si>
    <t>215605856</t>
  </si>
  <si>
    <t>VALPARAISO  -  ANTIOQUIA</t>
  </si>
  <si>
    <t>215618256</t>
  </si>
  <si>
    <t>EL PAUJIL  -  CAQUETA</t>
  </si>
  <si>
    <t>SOLANO  -  CAQUETA</t>
  </si>
  <si>
    <t>EL TAMBO  -  CAUCA</t>
  </si>
  <si>
    <t>EL ROSARIO  -  NARIÑO</t>
  </si>
  <si>
    <t>IPIALES  -  NARIÑO</t>
  </si>
  <si>
    <t>MISTRATO  -  RISARALDA</t>
  </si>
  <si>
    <t>SJUAN NEPOMUCENO  -  BOLIVAR</t>
  </si>
  <si>
    <t>SOCHA  -  BOYACA</t>
  </si>
  <si>
    <t>215741357</t>
  </si>
  <si>
    <t>IQUIRA  -  HUILA</t>
  </si>
  <si>
    <t>SAN MIGUEL  -  SANTANDER</t>
  </si>
  <si>
    <t>215805658</t>
  </si>
  <si>
    <t>SN JOSE D LA MONTANA  -  ANTIOQUIA</t>
  </si>
  <si>
    <t>215805858</t>
  </si>
  <si>
    <t>VEGACHI  -  ANTIOQUIA</t>
  </si>
  <si>
    <t>215808558</t>
  </si>
  <si>
    <t>POLONUEVO  -  ATLANTICO</t>
  </si>
  <si>
    <t>215808758</t>
  </si>
  <si>
    <t>SOLEDAD  -  ATLANTICO</t>
  </si>
  <si>
    <t>MONTECRISTO  -  BOLIVAR</t>
  </si>
  <si>
    <t>EL PEÑON  -  CUNDINAMARCA</t>
  </si>
  <si>
    <t>215825658</t>
  </si>
  <si>
    <t>SAN FRANCISCO  -  CUNDINAMARCA</t>
  </si>
  <si>
    <t>215825758</t>
  </si>
  <si>
    <t>SOPO  -  CUNDINAMARCA</t>
  </si>
  <si>
    <t>215847058</t>
  </si>
  <si>
    <t>ARIGUANI  -  MAGDALENA</t>
  </si>
  <si>
    <t>EL PIÑON  -  MAGDALENA</t>
  </si>
  <si>
    <t>EL TABLON  -  NARIÑO</t>
  </si>
  <si>
    <t>215905059</t>
  </si>
  <si>
    <t>ARMENIA  -  QUINDIO</t>
  </si>
  <si>
    <t>215905659</t>
  </si>
  <si>
    <t>SAN JUAN URABA  -  ANTIOQUIA9</t>
  </si>
  <si>
    <t>SOGAMOSO  -  BOYACA</t>
  </si>
  <si>
    <t>215941359</t>
  </si>
  <si>
    <t>ISNOS  -  HUILA</t>
  </si>
  <si>
    <t>ITAGUI  -  ANTIOQUIA</t>
  </si>
  <si>
    <t>216005660</t>
  </si>
  <si>
    <t>SAN LUIS  -  ANTIOQUIA</t>
  </si>
  <si>
    <t>216008560</t>
  </si>
  <si>
    <t>PONEDERA  -  ATLANTICO</t>
  </si>
  <si>
    <t>216013160</t>
  </si>
  <si>
    <t>CANTAGALLO  -  BOLIVAR</t>
  </si>
  <si>
    <t>216013760</t>
  </si>
  <si>
    <t>SOPLAVIENTO  -  BOLIVAR</t>
  </si>
  <si>
    <t>216015660</t>
  </si>
  <si>
    <t>SAN EDUARDO  -  BOYACA</t>
  </si>
  <si>
    <t>216018460</t>
  </si>
  <si>
    <t>MILAN  -  CAQUETA</t>
  </si>
  <si>
    <t>VALPARAISO  -  CAQUETA</t>
  </si>
  <si>
    <t>SOTAR  -  ACAUCA</t>
  </si>
  <si>
    <t>216020060</t>
  </si>
  <si>
    <t>BOSCONIA  -  CESAR</t>
  </si>
  <si>
    <t>216023660</t>
  </si>
  <si>
    <t>SAHAGUN  -  CORDOBA</t>
  </si>
  <si>
    <t>216025260</t>
  </si>
  <si>
    <t>EL ROSAL  -  CUNDINAMARCA</t>
  </si>
  <si>
    <t>216027160</t>
  </si>
  <si>
    <t>CERTEGUI  -  CHOCO</t>
  </si>
  <si>
    <t>SAN JOSE DE PALMAR  -  CHOCO</t>
  </si>
  <si>
    <t>216041660</t>
  </si>
  <si>
    <t>SALADOBLANCO  -  HUILA</t>
  </si>
  <si>
    <t>216044560</t>
  </si>
  <si>
    <t>MANAURE  -  GUAJIRA</t>
  </si>
  <si>
    <t>NUEVA GRANADA  -  MAGDALENA</t>
  </si>
  <si>
    <t>SABANAS DE SAN ANGEL  -  MAGDALENA9</t>
  </si>
  <si>
    <t>ZAPAYAN  -  MAGDALENA</t>
  </si>
  <si>
    <t>EL TAMBO  -  NARIÑO</t>
  </si>
  <si>
    <t>POTOSI  -  NARIÑO</t>
  </si>
  <si>
    <t>SALAZAR  -  NORTE DE SANTANDER</t>
  </si>
  <si>
    <t>CEPITA  -  SANTANDER</t>
  </si>
  <si>
    <t>SANTIAGO  -  PUTUMAYO</t>
  </si>
  <si>
    <t>216105361</t>
  </si>
  <si>
    <t>ITUANGO  -  ANTIOQUIA</t>
  </si>
  <si>
    <t>216105761</t>
  </si>
  <si>
    <t>SOPETRAN  -  ANTIOQUIA</t>
  </si>
  <si>
    <t>216105861</t>
  </si>
  <si>
    <t>VENECIA  -  ANTIOQUIA</t>
  </si>
  <si>
    <t>SOMONDOCO  -  BOYACA</t>
  </si>
  <si>
    <t>VENTAQUEMADA  -  BOYACA</t>
  </si>
  <si>
    <t>ITSMINA  -  CHOCO</t>
  </si>
  <si>
    <t>216147161</t>
  </si>
  <si>
    <t>CERRO SANTONIO  -  MAGDALENA</t>
  </si>
  <si>
    <t>EL ZULIA  -  NORTE DE SANTANDER</t>
  </si>
  <si>
    <t>216168861</t>
  </si>
  <si>
    <t>VELEZ  -  SANTANDER</t>
  </si>
  <si>
    <t xml:space="preserve">MURILLO  -  TOLIMA </t>
  </si>
  <si>
    <t xml:space="preserve">VENADILLO  -  TOLIMA </t>
  </si>
  <si>
    <t>CARURU  -  VAUPES</t>
  </si>
  <si>
    <t>216213062</t>
  </si>
  <si>
    <t>ARROYO HONDO  -  BOLIVAR</t>
  </si>
  <si>
    <t>216215162</t>
  </si>
  <si>
    <t>CERINZA  -  BOYACA</t>
  </si>
  <si>
    <t>216215362</t>
  </si>
  <si>
    <t>IZA  -  BOYACA</t>
  </si>
  <si>
    <t>SORA  -  BOYACA</t>
  </si>
  <si>
    <t>SAMANA  -  CALDAS</t>
  </si>
  <si>
    <t>216223162</t>
  </si>
  <si>
    <t>CERETE  -  CORDOBA</t>
  </si>
  <si>
    <t>216225662</t>
  </si>
  <si>
    <t>SAN JUAN DE RIOSECO  -  CUNDINAMARCA</t>
  </si>
  <si>
    <t>216225862</t>
  </si>
  <si>
    <t>VERGARA  -  CUNDINAMARCA</t>
  </si>
  <si>
    <t>CERRITO  -  SANTANDER</t>
  </si>
  <si>
    <t>MONTERREY  -  CASANARE</t>
  </si>
  <si>
    <t>SOTAQUIRA  -  BOYACA</t>
  </si>
  <si>
    <t xml:space="preserve">PRADO  -  TOLIMA </t>
  </si>
  <si>
    <t>PRADERA  -  VALLE DEL CAUCA</t>
  </si>
  <si>
    <t>VERSALLES  -  VALLE DEL CAUCA</t>
  </si>
  <si>
    <t>PORE  -  CASANARE</t>
  </si>
  <si>
    <t>216405264</t>
  </si>
  <si>
    <t>ENTRERRIOS  -  ANTIOQUIA</t>
  </si>
  <si>
    <t>216405364</t>
  </si>
  <si>
    <t>JARDIN  -  ANTIOQUIA</t>
  </si>
  <si>
    <t>216405664</t>
  </si>
  <si>
    <t>SAN PEDRO  -  ANTIOQUIA</t>
  </si>
  <si>
    <t>216415464</t>
  </si>
  <si>
    <t>MONGUA  -  BOYACA</t>
  </si>
  <si>
    <t>216415664</t>
  </si>
  <si>
    <t>SAN JOSE DE PARE  -  BOYACA</t>
  </si>
  <si>
    <t>SORACA  -  BOYACA</t>
  </si>
  <si>
    <t>JAMBALO  -  CAUCA</t>
  </si>
  <si>
    <t>216423464</t>
  </si>
  <si>
    <t>MOMIL  -  CORDOBA</t>
  </si>
  <si>
    <t>216468264</t>
  </si>
  <si>
    <t>ENCINO  -  SANTANDER</t>
  </si>
  <si>
    <t>216468464</t>
  </si>
  <si>
    <t>MOGOTES  -  SANTANDER</t>
  </si>
  <si>
    <t>JAMUNDI  -  VALLE DEL CAUCA</t>
  </si>
  <si>
    <t>PROVIDENCIA Y SANTA CATALINA  -  SAN ANDRES</t>
  </si>
  <si>
    <t>216505665</t>
  </si>
  <si>
    <t>SAN PEDRO URABA  -  ANTIOQUIA</t>
  </si>
  <si>
    <t>SAN JOSE  -  CALDAS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</si>
</sst>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5"/>
      <name val="Arial"/>
      <family val="2"/>
    </font>
    <font>
      <sz val="11"/>
      <name val="Arial"/>
      <family val="0"/>
    </font>
    <font>
      <b/>
      <sz val="9"/>
      <color indexed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0" fillId="0" borderId="0" xfId="15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7" fillId="0" borderId="1" xfId="15" applyNumberFormat="1" applyFont="1" applyFill="1" applyBorder="1" applyAlignment="1">
      <alignment vertical="center" wrapText="1"/>
    </xf>
    <xf numFmtId="164" fontId="7" fillId="0" borderId="1" xfId="15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15" applyNumberFormat="1" applyFont="1" applyFill="1" applyBorder="1" applyAlignment="1">
      <alignment vertical="center"/>
    </xf>
    <xf numFmtId="1" fontId="5" fillId="0" borderId="0" xfId="15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4" fillId="0" borderId="0" xfId="15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0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" fontId="16" fillId="0" borderId="0" xfId="16" applyNumberFormat="1" applyFont="1" applyFill="1" applyBorder="1" applyAlignment="1">
      <alignment horizontal="center" vertical="center"/>
    </xf>
    <xf numFmtId="3" fontId="18" fillId="0" borderId="0" xfId="16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14" fillId="0" borderId="1" xfId="15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3" fontId="14" fillId="0" borderId="1" xfId="15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" fontId="23" fillId="0" borderId="1" xfId="0" applyNumberFormat="1" applyFont="1" applyFill="1" applyBorder="1" applyAlignment="1">
      <alignment horizontal="center" vertical="center" wrapText="1"/>
    </xf>
    <xf numFmtId="3" fontId="14" fillId="0" borderId="1" xfId="15" applyNumberFormat="1" applyFont="1" applyFill="1" applyBorder="1" applyAlignment="1" applyProtection="1">
      <alignment vertical="center" wrapText="1"/>
      <protection/>
    </xf>
    <xf numFmtId="1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>
      <alignment horizontal="center" vertical="center"/>
    </xf>
    <xf numFmtId="3" fontId="14" fillId="0" borderId="0" xfId="15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6" fillId="2" borderId="1" xfId="1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64" fontId="14" fillId="0" borderId="1" xfId="15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14" fillId="0" borderId="0" xfId="15" applyNumberFormat="1" applyFont="1" applyFill="1" applyAlignment="1">
      <alignment vertical="center" wrapText="1"/>
    </xf>
    <xf numFmtId="0" fontId="0" fillId="0" borderId="0" xfId="0" applyFill="1" applyAlignment="1">
      <alignment horizontal="left" wrapText="1"/>
    </xf>
    <xf numFmtId="164" fontId="0" fillId="0" borderId="0" xfId="15" applyNumberFormat="1" applyFill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2" borderId="1" xfId="15" applyNumberFormat="1" applyFont="1" applyFill="1" applyBorder="1" applyAlignment="1">
      <alignment horizontal="center" vertical="center"/>
    </xf>
    <xf numFmtId="164" fontId="29" fillId="0" borderId="0" xfId="15" applyNumberFormat="1" applyFont="1" applyFill="1" applyAlignment="1">
      <alignment wrapText="1"/>
    </xf>
    <xf numFmtId="164" fontId="7" fillId="0" borderId="0" xfId="15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15" applyNumberFormat="1" applyFill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5" fillId="0" borderId="1" xfId="15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15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3" fillId="0" borderId="1" xfId="15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  <protection/>
    </xf>
    <xf numFmtId="3" fontId="13" fillId="0" borderId="1" xfId="15" applyNumberFormat="1" applyFont="1" applyFill="1" applyBorder="1" applyAlignment="1">
      <alignment vertical="center" wrapText="1"/>
    </xf>
    <xf numFmtId="0" fontId="14" fillId="0" borderId="1" xfId="15" applyNumberFormat="1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left" vertical="center" wrapText="1"/>
    </xf>
    <xf numFmtId="0" fontId="13" fillId="0" borderId="1" xfId="15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left" vertical="center" wrapText="1"/>
    </xf>
    <xf numFmtId="0" fontId="20" fillId="0" borderId="1" xfId="15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0" borderId="1" xfId="15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15" applyNumberFormat="1" applyFont="1" applyFill="1" applyBorder="1" applyAlignment="1">
      <alignment horizontal="left" vertical="center" wrapText="1"/>
    </xf>
    <xf numFmtId="0" fontId="26" fillId="0" borderId="1" xfId="15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13" fillId="0" borderId="1" xfId="15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3" fontId="0" fillId="0" borderId="0" xfId="15" applyNumberFormat="1" applyFont="1" applyFill="1" applyBorder="1" applyAlignment="1">
      <alignment horizontal="right" vertical="center"/>
    </xf>
    <xf numFmtId="3" fontId="16" fillId="0" borderId="0" xfId="1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164" fontId="6" fillId="2" borderId="1" xfId="15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540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0.57421875" style="2" customWidth="1"/>
    <col min="2" max="2" width="47.140625" style="2" customWidth="1"/>
    <col min="3" max="3" width="12.8515625" style="1" bestFit="1" customWidth="1"/>
    <col min="4" max="5" width="12.57421875" style="1" bestFit="1" customWidth="1"/>
    <col min="6" max="6" width="13.421875" style="9" bestFit="1" customWidth="1"/>
    <col min="7" max="7" width="11.57421875" style="1" bestFit="1" customWidth="1"/>
    <col min="8" max="8" width="14.8515625" style="1" bestFit="1" customWidth="1"/>
    <col min="9" max="9" width="12.57421875" style="1" customWidth="1"/>
    <col min="10" max="16384" width="11.421875" style="2" customWidth="1"/>
  </cols>
  <sheetData>
    <row r="1" spans="1:8" ht="15.75">
      <c r="A1" s="124" t="s">
        <v>1884</v>
      </c>
      <c r="B1" s="125"/>
      <c r="C1" s="125"/>
      <c r="D1" s="125"/>
      <c r="E1" s="125"/>
      <c r="F1" s="125"/>
      <c r="G1" s="125"/>
      <c r="H1" s="125"/>
    </row>
    <row r="2" spans="1:6" ht="12.75">
      <c r="A2" s="126" t="s">
        <v>1885</v>
      </c>
      <c r="B2" s="127"/>
      <c r="C2" s="127"/>
      <c r="D2" s="128"/>
      <c r="E2" s="4"/>
      <c r="F2" s="4"/>
    </row>
    <row r="3" spans="1:8" ht="12.75">
      <c r="A3" s="126" t="s">
        <v>1886</v>
      </c>
      <c r="B3" s="127"/>
      <c r="C3" s="127"/>
      <c r="D3" s="128"/>
      <c r="E3" s="4"/>
      <c r="F3" s="4"/>
      <c r="G3" s="4"/>
      <c r="H3" s="4"/>
    </row>
    <row r="4" spans="1:8" ht="12.75">
      <c r="A4" s="126" t="s">
        <v>1887</v>
      </c>
      <c r="B4" s="127"/>
      <c r="C4" s="127"/>
      <c r="D4" s="128"/>
      <c r="E4" s="4"/>
      <c r="F4" s="4"/>
      <c r="G4" s="4"/>
      <c r="H4" s="4"/>
    </row>
    <row r="5" spans="1:8" ht="12.75">
      <c r="A5" s="126" t="s">
        <v>1888</v>
      </c>
      <c r="B5" s="127"/>
      <c r="C5" s="127"/>
      <c r="D5" s="127"/>
      <c r="E5" s="127"/>
      <c r="F5" s="5"/>
      <c r="G5" s="6"/>
      <c r="H5" s="4"/>
    </row>
    <row r="6" spans="1:8" ht="12.75">
      <c r="A6" s="126" t="s">
        <v>1889</v>
      </c>
      <c r="B6" s="127"/>
      <c r="C6" s="127"/>
      <c r="D6" s="127"/>
      <c r="E6" s="127"/>
      <c r="F6" s="4"/>
      <c r="G6" s="129" t="s">
        <v>1890</v>
      </c>
      <c r="H6" s="129"/>
    </row>
    <row r="7" spans="1:8" ht="12.75">
      <c r="A7" s="126" t="s">
        <v>1891</v>
      </c>
      <c r="B7" s="127"/>
      <c r="C7" s="127"/>
      <c r="D7" s="127"/>
      <c r="E7" s="127"/>
      <c r="F7" s="7"/>
      <c r="G7" s="130" t="s">
        <v>1892</v>
      </c>
      <c r="H7" s="130"/>
    </row>
    <row r="9" spans="1:9" s="13" customFormat="1" ht="25.5" customHeight="1">
      <c r="A9" s="133" t="s">
        <v>1893</v>
      </c>
      <c r="B9" s="134" t="s">
        <v>1894</v>
      </c>
      <c r="C9" s="135" t="s">
        <v>1895</v>
      </c>
      <c r="D9" s="135" t="s">
        <v>1896</v>
      </c>
      <c r="E9" s="135"/>
      <c r="F9" s="131" t="s">
        <v>1897</v>
      </c>
      <c r="G9" s="131" t="s">
        <v>1898</v>
      </c>
      <c r="H9" s="131" t="s">
        <v>1899</v>
      </c>
      <c r="I9" s="12"/>
    </row>
    <row r="10" spans="1:9" s="13" customFormat="1" ht="12.75">
      <c r="A10" s="133"/>
      <c r="B10" s="134"/>
      <c r="C10" s="135"/>
      <c r="D10" s="10" t="s">
        <v>1900</v>
      </c>
      <c r="E10" s="11" t="s">
        <v>1901</v>
      </c>
      <c r="F10" s="131"/>
      <c r="G10" s="131"/>
      <c r="H10" s="131"/>
      <c r="I10" s="12"/>
    </row>
    <row r="11" spans="1:9" s="15" customFormat="1" ht="11.25">
      <c r="A11" s="91" t="s">
        <v>1902</v>
      </c>
      <c r="B11" s="92" t="s">
        <v>1903</v>
      </c>
      <c r="C11" s="93">
        <f>+C12+C18+C24+C38+C77</f>
        <v>650117612</v>
      </c>
      <c r="D11" s="93">
        <f>+D12+D18+D24+D38+D77</f>
        <v>368267950</v>
      </c>
      <c r="E11" s="93">
        <f>+E12+E18+E24+E38+E77</f>
        <v>338487665</v>
      </c>
      <c r="F11" s="93">
        <f>+F12+F18+F24+F38+F77+F41</f>
        <v>705503097</v>
      </c>
      <c r="G11" s="93">
        <f>+G12+G18+G24+G38+G77</f>
        <v>496743472</v>
      </c>
      <c r="H11" s="93">
        <f>+H12+H18+H24+H38+H77</f>
        <v>183154425</v>
      </c>
      <c r="I11" s="14"/>
    </row>
    <row r="12" spans="1:9" s="15" customFormat="1" ht="11.25">
      <c r="A12" s="91" t="s">
        <v>1904</v>
      </c>
      <c r="B12" s="92" t="s">
        <v>1905</v>
      </c>
      <c r="C12" s="93">
        <f aca="true" t="shared" si="0" ref="C12:H12">+C13+C15</f>
        <v>23069996</v>
      </c>
      <c r="D12" s="93">
        <f t="shared" si="0"/>
        <v>118386631</v>
      </c>
      <c r="E12" s="93">
        <f t="shared" si="0"/>
        <v>104927713</v>
      </c>
      <c r="F12" s="93">
        <f t="shared" si="0"/>
        <v>36528914</v>
      </c>
      <c r="G12" s="93">
        <f t="shared" si="0"/>
        <v>36528914</v>
      </c>
      <c r="H12" s="93">
        <f t="shared" si="0"/>
        <v>0</v>
      </c>
      <c r="I12" s="14"/>
    </row>
    <row r="13" spans="1:9" s="15" customFormat="1" ht="11.25">
      <c r="A13" s="91" t="s">
        <v>1906</v>
      </c>
      <c r="B13" s="92" t="s">
        <v>1907</v>
      </c>
      <c r="C13" s="93">
        <f aca="true" t="shared" si="1" ref="C13:H13">+C14</f>
        <v>0</v>
      </c>
      <c r="D13" s="93">
        <f t="shared" si="1"/>
        <v>112700</v>
      </c>
      <c r="E13" s="93">
        <f t="shared" si="1"/>
        <v>0</v>
      </c>
      <c r="F13" s="93">
        <f t="shared" si="1"/>
        <v>112700</v>
      </c>
      <c r="G13" s="93">
        <f t="shared" si="1"/>
        <v>112700</v>
      </c>
      <c r="H13" s="93">
        <f t="shared" si="1"/>
        <v>0</v>
      </c>
      <c r="I13" s="14"/>
    </row>
    <row r="14" spans="1:9" s="21" customFormat="1" ht="11.25">
      <c r="A14" s="16" t="s">
        <v>1908</v>
      </c>
      <c r="B14" s="17" t="s">
        <v>1909</v>
      </c>
      <c r="C14" s="18">
        <v>0</v>
      </c>
      <c r="D14" s="18">
        <v>112700</v>
      </c>
      <c r="E14" s="18">
        <v>0</v>
      </c>
      <c r="F14" s="19">
        <f>+C14+D14-E14</f>
        <v>112700</v>
      </c>
      <c r="G14" s="18">
        <f>+F14</f>
        <v>112700</v>
      </c>
      <c r="H14" s="18">
        <v>0</v>
      </c>
      <c r="I14" s="20"/>
    </row>
    <row r="15" spans="1:9" s="15" customFormat="1" ht="11.25">
      <c r="A15" s="91" t="s">
        <v>1910</v>
      </c>
      <c r="B15" s="92" t="s">
        <v>1911</v>
      </c>
      <c r="C15" s="93">
        <f aca="true" t="shared" si="2" ref="C15:H15">+C16+C17</f>
        <v>23069996</v>
      </c>
      <c r="D15" s="93">
        <f t="shared" si="2"/>
        <v>118273931</v>
      </c>
      <c r="E15" s="93">
        <f t="shared" si="2"/>
        <v>104927713</v>
      </c>
      <c r="F15" s="93">
        <f t="shared" si="2"/>
        <v>36416214</v>
      </c>
      <c r="G15" s="93">
        <f t="shared" si="2"/>
        <v>36416214</v>
      </c>
      <c r="H15" s="93">
        <f t="shared" si="2"/>
        <v>0</v>
      </c>
      <c r="I15" s="14"/>
    </row>
    <row r="16" spans="1:9" s="21" customFormat="1" ht="11.25">
      <c r="A16" s="16" t="s">
        <v>1912</v>
      </c>
      <c r="B16" s="17" t="s">
        <v>1913</v>
      </c>
      <c r="C16" s="18">
        <v>23069996</v>
      </c>
      <c r="D16" s="18">
        <v>102796440</v>
      </c>
      <c r="E16" s="18">
        <v>104927713</v>
      </c>
      <c r="F16" s="19">
        <f>+C16+D16-E16</f>
        <v>20938723</v>
      </c>
      <c r="G16" s="18">
        <f>+F16</f>
        <v>20938723</v>
      </c>
      <c r="H16" s="18">
        <v>0</v>
      </c>
      <c r="I16" s="20"/>
    </row>
    <row r="17" spans="1:9" s="21" customFormat="1" ht="11.25">
      <c r="A17" s="16" t="s">
        <v>1914</v>
      </c>
      <c r="B17" s="17" t="s">
        <v>1915</v>
      </c>
      <c r="C17" s="18">
        <v>0</v>
      </c>
      <c r="D17" s="18">
        <v>15477491</v>
      </c>
      <c r="E17" s="18">
        <v>0</v>
      </c>
      <c r="F17" s="19">
        <f>+C17+D17-E17</f>
        <v>15477491</v>
      </c>
      <c r="G17" s="18">
        <f>+F17</f>
        <v>15477491</v>
      </c>
      <c r="H17" s="18">
        <v>0</v>
      </c>
      <c r="I17" s="20"/>
    </row>
    <row r="18" spans="1:9" s="15" customFormat="1" ht="11.25">
      <c r="A18" s="91" t="s">
        <v>1916</v>
      </c>
      <c r="B18" s="92" t="s">
        <v>1917</v>
      </c>
      <c r="C18" s="93">
        <f>+C19</f>
        <v>219345852</v>
      </c>
      <c r="D18" s="93">
        <f>+D19</f>
        <v>90466492</v>
      </c>
      <c r="E18" s="93">
        <f>+E19</f>
        <v>64720882</v>
      </c>
      <c r="F18" s="93">
        <f>+F19</f>
        <v>245091462</v>
      </c>
      <c r="G18" s="93">
        <f>+G19</f>
        <v>245091462</v>
      </c>
      <c r="H18" s="93">
        <v>0</v>
      </c>
      <c r="I18" s="14"/>
    </row>
    <row r="19" spans="1:9" s="15" customFormat="1" ht="11.25">
      <c r="A19" s="91" t="s">
        <v>1918</v>
      </c>
      <c r="B19" s="94" t="s">
        <v>1919</v>
      </c>
      <c r="C19" s="93">
        <f aca="true" t="shared" si="3" ref="C19:H19">+C20+C21+C22+C23</f>
        <v>219345852</v>
      </c>
      <c r="D19" s="93">
        <f t="shared" si="3"/>
        <v>90466492</v>
      </c>
      <c r="E19" s="93">
        <f t="shared" si="3"/>
        <v>64720882</v>
      </c>
      <c r="F19" s="93">
        <f t="shared" si="3"/>
        <v>245091462</v>
      </c>
      <c r="G19" s="93">
        <f t="shared" si="3"/>
        <v>245091462</v>
      </c>
      <c r="H19" s="93">
        <f t="shared" si="3"/>
        <v>0</v>
      </c>
      <c r="I19" s="14"/>
    </row>
    <row r="20" spans="1:9" s="21" customFormat="1" ht="11.25">
      <c r="A20" s="16" t="s">
        <v>1920</v>
      </c>
      <c r="B20" s="17" t="s">
        <v>1921</v>
      </c>
      <c r="C20" s="18">
        <v>69603813</v>
      </c>
      <c r="D20" s="18">
        <v>68140511</v>
      </c>
      <c r="E20" s="18">
        <v>0</v>
      </c>
      <c r="F20" s="19">
        <f>+C20+D20-E20</f>
        <v>137744324</v>
      </c>
      <c r="G20" s="18">
        <f>+F20</f>
        <v>137744324</v>
      </c>
      <c r="H20" s="18">
        <v>0</v>
      </c>
      <c r="I20" s="20"/>
    </row>
    <row r="21" spans="1:9" s="21" customFormat="1" ht="11.25">
      <c r="A21" s="16" t="s">
        <v>1922</v>
      </c>
      <c r="B21" s="17" t="s">
        <v>1923</v>
      </c>
      <c r="C21" s="18">
        <v>144242573</v>
      </c>
      <c r="D21" s="18">
        <v>10291500</v>
      </c>
      <c r="E21" s="18">
        <v>64332502</v>
      </c>
      <c r="F21" s="19">
        <f>+C21+D21-E21</f>
        <v>90201571</v>
      </c>
      <c r="G21" s="18">
        <f>+F21</f>
        <v>90201571</v>
      </c>
      <c r="H21" s="18">
        <v>0</v>
      </c>
      <c r="I21" s="20"/>
    </row>
    <row r="22" spans="1:9" s="21" customFormat="1" ht="11.25">
      <c r="A22" s="16" t="s">
        <v>1924</v>
      </c>
      <c r="B22" s="17" t="s">
        <v>1925</v>
      </c>
      <c r="C22" s="18">
        <v>5111086</v>
      </c>
      <c r="D22" s="18">
        <v>12034481</v>
      </c>
      <c r="E22" s="18">
        <v>0</v>
      </c>
      <c r="F22" s="19">
        <f>+C22+D22-E22</f>
        <v>17145567</v>
      </c>
      <c r="G22" s="18">
        <f>+F22</f>
        <v>17145567</v>
      </c>
      <c r="H22" s="18">
        <v>0</v>
      </c>
      <c r="I22" s="20"/>
    </row>
    <row r="23" spans="1:9" s="21" customFormat="1" ht="11.25">
      <c r="A23" s="16" t="s">
        <v>1926</v>
      </c>
      <c r="B23" s="17" t="s">
        <v>1927</v>
      </c>
      <c r="C23" s="18">
        <v>388380</v>
      </c>
      <c r="D23" s="18">
        <v>0</v>
      </c>
      <c r="E23" s="18">
        <v>388380</v>
      </c>
      <c r="F23" s="19">
        <f>+C23+D23-E23</f>
        <v>0</v>
      </c>
      <c r="G23" s="18">
        <f>+F23</f>
        <v>0</v>
      </c>
      <c r="H23" s="18">
        <v>0</v>
      </c>
      <c r="I23" s="20"/>
    </row>
    <row r="24" spans="1:9" s="15" customFormat="1" ht="11.25">
      <c r="A24" s="91" t="s">
        <v>1928</v>
      </c>
      <c r="B24" s="92" t="s">
        <v>1929</v>
      </c>
      <c r="C24" s="93">
        <f aca="true" t="shared" si="4" ref="C24:H24">+C25+C27+C29+C32+C34</f>
        <v>238211837</v>
      </c>
      <c r="D24" s="93">
        <f t="shared" si="4"/>
        <v>132825181</v>
      </c>
      <c r="E24" s="93">
        <f t="shared" si="4"/>
        <v>156108028</v>
      </c>
      <c r="F24" s="93">
        <f t="shared" si="4"/>
        <v>214928990</v>
      </c>
      <c r="G24" s="93">
        <f t="shared" si="4"/>
        <v>214928990</v>
      </c>
      <c r="H24" s="93">
        <f t="shared" si="4"/>
        <v>0</v>
      </c>
      <c r="I24" s="14"/>
    </row>
    <row r="25" spans="1:9" s="15" customFormat="1" ht="11.25">
      <c r="A25" s="91" t="s">
        <v>1930</v>
      </c>
      <c r="B25" s="92" t="s">
        <v>1931</v>
      </c>
      <c r="C25" s="93">
        <f aca="true" t="shared" si="5" ref="C25:H25">+C26</f>
        <v>2758852</v>
      </c>
      <c r="D25" s="93">
        <f t="shared" si="5"/>
        <v>0</v>
      </c>
      <c r="E25" s="93">
        <f t="shared" si="5"/>
        <v>373641</v>
      </c>
      <c r="F25" s="93">
        <f t="shared" si="5"/>
        <v>2385211</v>
      </c>
      <c r="G25" s="93">
        <f t="shared" si="5"/>
        <v>2385211</v>
      </c>
      <c r="H25" s="93">
        <f t="shared" si="5"/>
        <v>0</v>
      </c>
      <c r="I25" s="14"/>
    </row>
    <row r="26" spans="1:9" s="21" customFormat="1" ht="11.25">
      <c r="A26" s="16" t="s">
        <v>1932</v>
      </c>
      <c r="B26" s="17" t="s">
        <v>1933</v>
      </c>
      <c r="C26" s="18">
        <v>2758852</v>
      </c>
      <c r="D26" s="18">
        <v>0</v>
      </c>
      <c r="E26" s="18">
        <v>373641</v>
      </c>
      <c r="F26" s="19">
        <f>+C26+D26-E26</f>
        <v>2385211</v>
      </c>
      <c r="G26" s="18">
        <f>+F26</f>
        <v>2385211</v>
      </c>
      <c r="H26" s="18">
        <v>0</v>
      </c>
      <c r="I26" s="20"/>
    </row>
    <row r="27" spans="1:9" s="15" customFormat="1" ht="11.25">
      <c r="A27" s="91" t="s">
        <v>1934</v>
      </c>
      <c r="B27" s="92" t="s">
        <v>1935</v>
      </c>
      <c r="C27" s="93">
        <f aca="true" t="shared" si="6" ref="C27:H27">+C28</f>
        <v>20422232</v>
      </c>
      <c r="D27" s="93">
        <f t="shared" si="6"/>
        <v>16137067</v>
      </c>
      <c r="E27" s="93">
        <f t="shared" si="6"/>
        <v>16517812</v>
      </c>
      <c r="F27" s="93">
        <f t="shared" si="6"/>
        <v>20041487</v>
      </c>
      <c r="G27" s="93">
        <f t="shared" si="6"/>
        <v>20041487</v>
      </c>
      <c r="H27" s="93">
        <f t="shared" si="6"/>
        <v>0</v>
      </c>
      <c r="I27" s="14"/>
    </row>
    <row r="28" spans="1:9" s="21" customFormat="1" ht="11.25">
      <c r="A28" s="16" t="s">
        <v>1936</v>
      </c>
      <c r="B28" s="17" t="s">
        <v>1937</v>
      </c>
      <c r="C28" s="18">
        <v>20422232</v>
      </c>
      <c r="D28" s="18">
        <v>16137067</v>
      </c>
      <c r="E28" s="18">
        <v>16517812</v>
      </c>
      <c r="F28" s="19">
        <f>+C28+D28-E28</f>
        <v>20041487</v>
      </c>
      <c r="G28" s="18">
        <f>+F28</f>
        <v>20041487</v>
      </c>
      <c r="H28" s="18">
        <v>0</v>
      </c>
      <c r="I28" s="20"/>
    </row>
    <row r="29" spans="1:9" s="15" customFormat="1" ht="11.25">
      <c r="A29" s="91" t="s">
        <v>1938</v>
      </c>
      <c r="B29" s="92" t="s">
        <v>1939</v>
      </c>
      <c r="C29" s="93">
        <f aca="true" t="shared" si="7" ref="C29:H29">+C30+C31</f>
        <v>115757141</v>
      </c>
      <c r="D29" s="93">
        <f t="shared" si="7"/>
        <v>113670374</v>
      </c>
      <c r="E29" s="93">
        <f t="shared" si="7"/>
        <v>138211689</v>
      </c>
      <c r="F29" s="93">
        <f t="shared" si="7"/>
        <v>91215826</v>
      </c>
      <c r="G29" s="93">
        <f t="shared" si="7"/>
        <v>91215826</v>
      </c>
      <c r="H29" s="93">
        <f t="shared" si="7"/>
        <v>0</v>
      </c>
      <c r="I29" s="14"/>
    </row>
    <row r="30" spans="1:9" s="21" customFormat="1" ht="11.25">
      <c r="A30" s="16" t="s">
        <v>1940</v>
      </c>
      <c r="B30" s="17" t="s">
        <v>1941</v>
      </c>
      <c r="C30" s="18">
        <v>0</v>
      </c>
      <c r="D30" s="18">
        <v>113670374</v>
      </c>
      <c r="E30" s="18">
        <v>112414871</v>
      </c>
      <c r="F30" s="19">
        <f>+C30+D30-E30</f>
        <v>1255503</v>
      </c>
      <c r="G30" s="18">
        <f>+F30</f>
        <v>1255503</v>
      </c>
      <c r="H30" s="18">
        <v>0</v>
      </c>
      <c r="I30" s="20"/>
    </row>
    <row r="31" spans="1:9" s="21" customFormat="1" ht="11.25">
      <c r="A31" s="16" t="s">
        <v>1942</v>
      </c>
      <c r="B31" s="17" t="s">
        <v>1943</v>
      </c>
      <c r="C31" s="18">
        <v>115757141</v>
      </c>
      <c r="D31" s="18">
        <v>0</v>
      </c>
      <c r="E31" s="18">
        <v>25796818</v>
      </c>
      <c r="F31" s="19">
        <f>+C31+D31-E31</f>
        <v>89960323</v>
      </c>
      <c r="G31" s="18">
        <f>+F31</f>
        <v>89960323</v>
      </c>
      <c r="H31" s="18">
        <v>0</v>
      </c>
      <c r="I31" s="20"/>
    </row>
    <row r="32" spans="1:9" s="15" customFormat="1" ht="11.25">
      <c r="A32" s="91" t="s">
        <v>1944</v>
      </c>
      <c r="B32" s="92" t="s">
        <v>1945</v>
      </c>
      <c r="C32" s="93">
        <f aca="true" t="shared" si="8" ref="C32:H32">+C33</f>
        <v>93949195</v>
      </c>
      <c r="D32" s="93">
        <f t="shared" si="8"/>
        <v>3017740</v>
      </c>
      <c r="E32" s="93">
        <f t="shared" si="8"/>
        <v>1004784</v>
      </c>
      <c r="F32" s="93">
        <f t="shared" si="8"/>
        <v>95962151</v>
      </c>
      <c r="G32" s="93">
        <f t="shared" si="8"/>
        <v>95962151</v>
      </c>
      <c r="H32" s="93">
        <f t="shared" si="8"/>
        <v>0</v>
      </c>
      <c r="I32" s="14"/>
    </row>
    <row r="33" spans="1:9" s="21" customFormat="1" ht="11.25">
      <c r="A33" s="16" t="s">
        <v>1946</v>
      </c>
      <c r="B33" s="17" t="s">
        <v>1947</v>
      </c>
      <c r="C33" s="18">
        <v>93949195</v>
      </c>
      <c r="D33" s="18">
        <v>3017740</v>
      </c>
      <c r="E33" s="18">
        <v>1004784</v>
      </c>
      <c r="F33" s="19">
        <f>+C33+D33-E33</f>
        <v>95962151</v>
      </c>
      <c r="G33" s="18">
        <f>+F33</f>
        <v>95962151</v>
      </c>
      <c r="H33" s="18">
        <v>0</v>
      </c>
      <c r="I33" s="20"/>
    </row>
    <row r="34" spans="1:9" s="15" customFormat="1" ht="11.25">
      <c r="A34" s="91" t="s">
        <v>1948</v>
      </c>
      <c r="B34" s="92" t="s">
        <v>1949</v>
      </c>
      <c r="C34" s="93">
        <f aca="true" t="shared" si="9" ref="C34:H34">+C35+C36+C37</f>
        <v>5324417</v>
      </c>
      <c r="D34" s="93">
        <f t="shared" si="9"/>
        <v>0</v>
      </c>
      <c r="E34" s="93">
        <f t="shared" si="9"/>
        <v>102</v>
      </c>
      <c r="F34" s="93">
        <f t="shared" si="9"/>
        <v>5324315</v>
      </c>
      <c r="G34" s="93">
        <f t="shared" si="9"/>
        <v>5324315</v>
      </c>
      <c r="H34" s="93">
        <f t="shared" si="9"/>
        <v>0</v>
      </c>
      <c r="I34" s="14"/>
    </row>
    <row r="35" spans="1:9" s="21" customFormat="1" ht="11.25">
      <c r="A35" s="16" t="s">
        <v>1950</v>
      </c>
      <c r="B35" s="17" t="s">
        <v>1951</v>
      </c>
      <c r="C35" s="18">
        <v>102</v>
      </c>
      <c r="D35" s="18">
        <v>0</v>
      </c>
      <c r="E35" s="18">
        <v>102</v>
      </c>
      <c r="F35" s="19">
        <f>+C35+D35-E35</f>
        <v>0</v>
      </c>
      <c r="G35" s="18">
        <f>+F35</f>
        <v>0</v>
      </c>
      <c r="H35" s="18">
        <v>0</v>
      </c>
      <c r="I35" s="20"/>
    </row>
    <row r="36" spans="1:9" s="21" customFormat="1" ht="11.25">
      <c r="A36" s="16" t="s">
        <v>1952</v>
      </c>
      <c r="B36" s="17" t="s">
        <v>1953</v>
      </c>
      <c r="C36" s="18">
        <v>36026</v>
      </c>
      <c r="D36" s="18">
        <v>0</v>
      </c>
      <c r="E36" s="18">
        <v>0</v>
      </c>
      <c r="F36" s="19">
        <f>+C36+D36-E36</f>
        <v>36026</v>
      </c>
      <c r="G36" s="18">
        <f>+F36</f>
        <v>36026</v>
      </c>
      <c r="H36" s="18">
        <v>0</v>
      </c>
      <c r="I36" s="20"/>
    </row>
    <row r="37" spans="1:9" s="21" customFormat="1" ht="11.25">
      <c r="A37" s="16" t="s">
        <v>1954</v>
      </c>
      <c r="B37" s="17" t="s">
        <v>1955</v>
      </c>
      <c r="C37" s="18">
        <v>5288289</v>
      </c>
      <c r="D37" s="18">
        <v>0</v>
      </c>
      <c r="E37" s="18">
        <v>0</v>
      </c>
      <c r="F37" s="19">
        <f>+C37+D37-E37</f>
        <v>5288289</v>
      </c>
      <c r="G37" s="18">
        <f>+F37</f>
        <v>5288289</v>
      </c>
      <c r="H37" s="18">
        <v>0</v>
      </c>
      <c r="I37" s="20"/>
    </row>
    <row r="38" spans="1:9" s="15" customFormat="1" ht="11.25">
      <c r="A38" s="91" t="s">
        <v>1956</v>
      </c>
      <c r="B38" s="92" t="s">
        <v>1957</v>
      </c>
      <c r="C38" s="93">
        <f aca="true" t="shared" si="10" ref="C38:H39">+C39</f>
        <v>0</v>
      </c>
      <c r="D38" s="93">
        <f t="shared" si="10"/>
        <v>194106</v>
      </c>
      <c r="E38" s="93">
        <f t="shared" si="10"/>
        <v>0</v>
      </c>
      <c r="F38" s="93">
        <f t="shared" si="10"/>
        <v>194106</v>
      </c>
      <c r="G38" s="93">
        <f t="shared" si="10"/>
        <v>194106</v>
      </c>
      <c r="H38" s="93">
        <f t="shared" si="10"/>
        <v>0</v>
      </c>
      <c r="I38" s="14"/>
    </row>
    <row r="39" spans="1:9" s="15" customFormat="1" ht="11.25">
      <c r="A39" s="91" t="s">
        <v>1958</v>
      </c>
      <c r="B39" s="92" t="s">
        <v>1959</v>
      </c>
      <c r="C39" s="93">
        <f t="shared" si="10"/>
        <v>0</v>
      </c>
      <c r="D39" s="93">
        <f t="shared" si="10"/>
        <v>194106</v>
      </c>
      <c r="E39" s="93">
        <f t="shared" si="10"/>
        <v>0</v>
      </c>
      <c r="F39" s="93">
        <f t="shared" si="10"/>
        <v>194106</v>
      </c>
      <c r="G39" s="93">
        <f t="shared" si="10"/>
        <v>194106</v>
      </c>
      <c r="H39" s="93">
        <f t="shared" si="10"/>
        <v>0</v>
      </c>
      <c r="I39" s="14"/>
    </row>
    <row r="40" spans="1:9" s="21" customFormat="1" ht="11.25">
      <c r="A40" s="16" t="s">
        <v>1960</v>
      </c>
      <c r="B40" s="17" t="s">
        <v>1961</v>
      </c>
      <c r="C40" s="18">
        <v>0</v>
      </c>
      <c r="D40" s="18">
        <v>194106</v>
      </c>
      <c r="E40" s="18">
        <v>0</v>
      </c>
      <c r="F40" s="19">
        <f>+C40+D40-E40</f>
        <v>194106</v>
      </c>
      <c r="G40" s="18">
        <f>+F40</f>
        <v>194106</v>
      </c>
      <c r="H40" s="18">
        <v>0</v>
      </c>
      <c r="I40" s="20"/>
    </row>
    <row r="41" spans="1:9" s="15" customFormat="1" ht="11.25">
      <c r="A41" s="91" t="s">
        <v>1962</v>
      </c>
      <c r="B41" s="92" t="s">
        <v>1963</v>
      </c>
      <c r="C41" s="93">
        <f aca="true" t="shared" si="11" ref="C41:H41">+C42+C44+C46+C52+C55+C60+C63+C66+C68+C70</f>
        <v>25612497</v>
      </c>
      <c r="D41" s="93">
        <f t="shared" si="11"/>
        <v>13642177</v>
      </c>
      <c r="E41" s="93">
        <f t="shared" si="11"/>
        <v>13649474</v>
      </c>
      <c r="F41" s="93">
        <f t="shared" si="11"/>
        <v>25605200</v>
      </c>
      <c r="G41" s="93">
        <f t="shared" si="11"/>
        <v>0</v>
      </c>
      <c r="H41" s="93">
        <f t="shared" si="11"/>
        <v>25605200</v>
      </c>
      <c r="I41" s="14"/>
    </row>
    <row r="42" spans="1:9" s="15" customFormat="1" ht="11.25">
      <c r="A42" s="91" t="s">
        <v>1964</v>
      </c>
      <c r="B42" s="92" t="s">
        <v>1965</v>
      </c>
      <c r="C42" s="93">
        <f aca="true" t="shared" si="12" ref="C42:H42">+C43</f>
        <v>16133182</v>
      </c>
      <c r="D42" s="93">
        <f t="shared" si="12"/>
        <v>0</v>
      </c>
      <c r="E42" s="93">
        <f t="shared" si="12"/>
        <v>0</v>
      </c>
      <c r="F42" s="93">
        <f t="shared" si="12"/>
        <v>16133182</v>
      </c>
      <c r="G42" s="93">
        <f t="shared" si="12"/>
        <v>0</v>
      </c>
      <c r="H42" s="93">
        <f t="shared" si="12"/>
        <v>16133182</v>
      </c>
      <c r="I42" s="14"/>
    </row>
    <row r="43" spans="1:9" s="21" customFormat="1" ht="11.25">
      <c r="A43" s="16" t="s">
        <v>1966</v>
      </c>
      <c r="B43" s="17" t="s">
        <v>1967</v>
      </c>
      <c r="C43" s="18">
        <v>16133182</v>
      </c>
      <c r="D43" s="18">
        <v>0</v>
      </c>
      <c r="E43" s="18">
        <v>0</v>
      </c>
      <c r="F43" s="19">
        <f>+C43+D43-E43</f>
        <v>16133182</v>
      </c>
      <c r="G43" s="18">
        <v>0</v>
      </c>
      <c r="H43" s="18">
        <f>+F43</f>
        <v>16133182</v>
      </c>
      <c r="I43" s="20"/>
    </row>
    <row r="44" spans="1:9" s="15" customFormat="1" ht="11.25">
      <c r="A44" s="91" t="s">
        <v>1968</v>
      </c>
      <c r="B44" s="92" t="s">
        <v>1969</v>
      </c>
      <c r="C44" s="93">
        <f aca="true" t="shared" si="13" ref="C44:H44">+C45</f>
        <v>1934331</v>
      </c>
      <c r="D44" s="93">
        <f t="shared" si="13"/>
        <v>0</v>
      </c>
      <c r="E44" s="93">
        <f t="shared" si="13"/>
        <v>0</v>
      </c>
      <c r="F44" s="93">
        <f t="shared" si="13"/>
        <v>1934331</v>
      </c>
      <c r="G44" s="93">
        <f t="shared" si="13"/>
        <v>0</v>
      </c>
      <c r="H44" s="93">
        <f t="shared" si="13"/>
        <v>1934331</v>
      </c>
      <c r="I44" s="14"/>
    </row>
    <row r="45" spans="1:9" s="21" customFormat="1" ht="11.25">
      <c r="A45" s="16" t="s">
        <v>1970</v>
      </c>
      <c r="B45" s="17" t="s">
        <v>1971</v>
      </c>
      <c r="C45" s="18">
        <v>1934331</v>
      </c>
      <c r="D45" s="18">
        <v>0</v>
      </c>
      <c r="E45" s="18">
        <v>0</v>
      </c>
      <c r="F45" s="19">
        <f>+C45+D45-E45</f>
        <v>1934331</v>
      </c>
      <c r="G45" s="18">
        <v>0</v>
      </c>
      <c r="H45" s="18">
        <f>+F45</f>
        <v>1934331</v>
      </c>
      <c r="I45" s="20"/>
    </row>
    <row r="46" spans="1:9" s="15" customFormat="1" ht="11.25">
      <c r="A46" s="91" t="s">
        <v>1972</v>
      </c>
      <c r="B46" s="92" t="s">
        <v>1973</v>
      </c>
      <c r="C46" s="93">
        <f aca="true" t="shared" si="14" ref="C46:H46">+C47+C48+C49+C50+C51</f>
        <v>1195155</v>
      </c>
      <c r="D46" s="93">
        <f t="shared" si="14"/>
        <v>385805</v>
      </c>
      <c r="E46" s="93">
        <f t="shared" si="14"/>
        <v>348353</v>
      </c>
      <c r="F46" s="93">
        <f t="shared" si="14"/>
        <v>1232607</v>
      </c>
      <c r="G46" s="93">
        <f t="shared" si="14"/>
        <v>0</v>
      </c>
      <c r="H46" s="93">
        <f t="shared" si="14"/>
        <v>1232607</v>
      </c>
      <c r="I46" s="14"/>
    </row>
    <row r="47" spans="1:9" s="21" customFormat="1" ht="11.25">
      <c r="A47" s="16" t="s">
        <v>1974</v>
      </c>
      <c r="B47" s="17" t="s">
        <v>1975</v>
      </c>
      <c r="C47" s="18">
        <v>0</v>
      </c>
      <c r="D47" s="18">
        <v>540</v>
      </c>
      <c r="E47" s="18">
        <v>0</v>
      </c>
      <c r="F47" s="19">
        <f>+C47+D47-E47</f>
        <v>540</v>
      </c>
      <c r="G47" s="18">
        <v>0</v>
      </c>
      <c r="H47" s="18">
        <f>+F47</f>
        <v>540</v>
      </c>
      <c r="I47" s="20"/>
    </row>
    <row r="48" spans="1:9" s="21" customFormat="1" ht="11.25">
      <c r="A48" s="16" t="s">
        <v>1976</v>
      </c>
      <c r="B48" s="17" t="s">
        <v>1977</v>
      </c>
      <c r="C48" s="18">
        <v>15743</v>
      </c>
      <c r="D48" s="18">
        <v>24696</v>
      </c>
      <c r="E48" s="18">
        <v>266</v>
      </c>
      <c r="F48" s="19">
        <f>+C48+D48-E48</f>
        <v>40173</v>
      </c>
      <c r="G48" s="18">
        <v>0</v>
      </c>
      <c r="H48" s="18">
        <f>+F48</f>
        <v>40173</v>
      </c>
      <c r="I48" s="20"/>
    </row>
    <row r="49" spans="1:9" s="21" customFormat="1" ht="11.25">
      <c r="A49" s="16" t="s">
        <v>1978</v>
      </c>
      <c r="B49" s="17" t="s">
        <v>1979</v>
      </c>
      <c r="C49" s="18">
        <v>1149542</v>
      </c>
      <c r="D49" s="18">
        <v>360564</v>
      </c>
      <c r="E49" s="18">
        <v>348087</v>
      </c>
      <c r="F49" s="19">
        <f>+C49+D49-E49</f>
        <v>1162019</v>
      </c>
      <c r="G49" s="18">
        <v>0</v>
      </c>
      <c r="H49" s="18">
        <f>+F49</f>
        <v>1162019</v>
      </c>
      <c r="I49" s="20"/>
    </row>
    <row r="50" spans="1:9" s="21" customFormat="1" ht="11.25">
      <c r="A50" s="16" t="s">
        <v>1980</v>
      </c>
      <c r="B50" s="17" t="s">
        <v>1981</v>
      </c>
      <c r="C50" s="18">
        <v>29120</v>
      </c>
      <c r="D50" s="18">
        <v>0</v>
      </c>
      <c r="E50" s="18">
        <v>0</v>
      </c>
      <c r="F50" s="19">
        <f>+C50+D50-E50</f>
        <v>29120</v>
      </c>
      <c r="G50" s="18">
        <v>0</v>
      </c>
      <c r="H50" s="18">
        <f>+F50</f>
        <v>29120</v>
      </c>
      <c r="I50" s="20"/>
    </row>
    <row r="51" spans="1:9" s="21" customFormat="1" ht="11.25">
      <c r="A51" s="16" t="s">
        <v>1982</v>
      </c>
      <c r="B51" s="17" t="s">
        <v>1983</v>
      </c>
      <c r="C51" s="18">
        <v>750</v>
      </c>
      <c r="D51" s="18">
        <v>5</v>
      </c>
      <c r="E51" s="18">
        <v>0</v>
      </c>
      <c r="F51" s="19">
        <f>+C51+D51-E51</f>
        <v>755</v>
      </c>
      <c r="G51" s="18">
        <v>0</v>
      </c>
      <c r="H51" s="18">
        <f>+F51</f>
        <v>755</v>
      </c>
      <c r="I51" s="20"/>
    </row>
    <row r="52" spans="1:9" s="15" customFormat="1" ht="11.25">
      <c r="A52" s="91" t="s">
        <v>1984</v>
      </c>
      <c r="B52" s="92" t="s">
        <v>1985</v>
      </c>
      <c r="C52" s="93">
        <f aca="true" t="shared" si="15" ref="C52:H52">+C53+C54</f>
        <v>7633800</v>
      </c>
      <c r="D52" s="93">
        <f t="shared" si="15"/>
        <v>12908019</v>
      </c>
      <c r="E52" s="93">
        <f t="shared" si="15"/>
        <v>12908019</v>
      </c>
      <c r="F52" s="93">
        <f t="shared" si="15"/>
        <v>7633800</v>
      </c>
      <c r="G52" s="93">
        <f t="shared" si="15"/>
        <v>0</v>
      </c>
      <c r="H52" s="93">
        <f t="shared" si="15"/>
        <v>7633800</v>
      </c>
      <c r="I52" s="14"/>
    </row>
    <row r="53" spans="1:9" s="21" customFormat="1" ht="11.25">
      <c r="A53" s="16" t="s">
        <v>1986</v>
      </c>
      <c r="B53" s="17" t="s">
        <v>1987</v>
      </c>
      <c r="C53" s="18">
        <v>7633800</v>
      </c>
      <c r="D53" s="18">
        <v>1345419</v>
      </c>
      <c r="E53" s="18">
        <v>1345419</v>
      </c>
      <c r="F53" s="19">
        <f>+C53+D53-E53</f>
        <v>7633800</v>
      </c>
      <c r="G53" s="18">
        <v>0</v>
      </c>
      <c r="H53" s="18">
        <f>+F53</f>
        <v>7633800</v>
      </c>
      <c r="I53" s="20"/>
    </row>
    <row r="54" spans="1:9" s="21" customFormat="1" ht="11.25">
      <c r="A54" s="16" t="s">
        <v>1988</v>
      </c>
      <c r="B54" s="17" t="s">
        <v>1989</v>
      </c>
      <c r="C54" s="18">
        <v>0</v>
      </c>
      <c r="D54" s="18">
        <v>11562600</v>
      </c>
      <c r="E54" s="18">
        <v>11562600</v>
      </c>
      <c r="F54" s="19">
        <f>+C54+D54-E54</f>
        <v>0</v>
      </c>
      <c r="G54" s="18">
        <v>0</v>
      </c>
      <c r="H54" s="18">
        <f>+F54</f>
        <v>0</v>
      </c>
      <c r="I54" s="20"/>
    </row>
    <row r="55" spans="1:9" s="15" customFormat="1" ht="11.25">
      <c r="A55" s="91" t="s">
        <v>1990</v>
      </c>
      <c r="B55" s="92" t="s">
        <v>1991</v>
      </c>
      <c r="C55" s="93">
        <f aca="true" t="shared" si="16" ref="C55:H55">+C56+C57+C58+C59</f>
        <v>16614</v>
      </c>
      <c r="D55" s="93">
        <f t="shared" si="16"/>
        <v>0</v>
      </c>
      <c r="E55" s="93">
        <f t="shared" si="16"/>
        <v>540</v>
      </c>
      <c r="F55" s="93">
        <f t="shared" si="16"/>
        <v>16074</v>
      </c>
      <c r="G55" s="93">
        <f t="shared" si="16"/>
        <v>0</v>
      </c>
      <c r="H55" s="93">
        <f t="shared" si="16"/>
        <v>16074</v>
      </c>
      <c r="I55" s="14"/>
    </row>
    <row r="56" spans="1:9" s="21" customFormat="1" ht="11.25">
      <c r="A56" s="16" t="s">
        <v>1992</v>
      </c>
      <c r="B56" s="17" t="s">
        <v>1993</v>
      </c>
      <c r="C56" s="18">
        <v>1788</v>
      </c>
      <c r="D56" s="18">
        <v>0</v>
      </c>
      <c r="E56" s="18">
        <v>540</v>
      </c>
      <c r="F56" s="19">
        <f>+C56+D56-E56</f>
        <v>1248</v>
      </c>
      <c r="G56" s="18">
        <v>0</v>
      </c>
      <c r="H56" s="18">
        <f>+F56</f>
        <v>1248</v>
      </c>
      <c r="I56" s="20"/>
    </row>
    <row r="57" spans="1:9" s="21" customFormat="1" ht="11.25">
      <c r="A57" s="16" t="s">
        <v>1994</v>
      </c>
      <c r="B57" s="17" t="s">
        <v>1995</v>
      </c>
      <c r="C57" s="18">
        <v>3812</v>
      </c>
      <c r="D57" s="18">
        <v>0</v>
      </c>
      <c r="E57" s="18">
        <v>0</v>
      </c>
      <c r="F57" s="19">
        <f>+C57+D57-E57</f>
        <v>3812</v>
      </c>
      <c r="G57" s="18">
        <v>0</v>
      </c>
      <c r="H57" s="18">
        <f>+F57</f>
        <v>3812</v>
      </c>
      <c r="I57" s="20"/>
    </row>
    <row r="58" spans="1:9" s="21" customFormat="1" ht="11.25">
      <c r="A58" s="16" t="s">
        <v>1996</v>
      </c>
      <c r="B58" s="17" t="s">
        <v>1997</v>
      </c>
      <c r="C58" s="18">
        <v>5498</v>
      </c>
      <c r="D58" s="18">
        <v>0</v>
      </c>
      <c r="E58" s="18">
        <v>0</v>
      </c>
      <c r="F58" s="19">
        <f>+C58+D58-E58</f>
        <v>5498</v>
      </c>
      <c r="G58" s="18">
        <v>0</v>
      </c>
      <c r="H58" s="18">
        <f>+F58</f>
        <v>5498</v>
      </c>
      <c r="I58" s="20"/>
    </row>
    <row r="59" spans="1:9" s="21" customFormat="1" ht="11.25">
      <c r="A59" s="16" t="s">
        <v>1998</v>
      </c>
      <c r="B59" s="17" t="s">
        <v>1999</v>
      </c>
      <c r="C59" s="18">
        <v>5516</v>
      </c>
      <c r="D59" s="18">
        <v>0</v>
      </c>
      <c r="E59" s="18">
        <v>0</v>
      </c>
      <c r="F59" s="19">
        <f>+C59+D59-E59</f>
        <v>5516</v>
      </c>
      <c r="G59" s="18">
        <v>0</v>
      </c>
      <c r="H59" s="18">
        <f>+F59</f>
        <v>5516</v>
      </c>
      <c r="I59" s="20"/>
    </row>
    <row r="60" spans="1:9" s="15" customFormat="1" ht="11.25">
      <c r="A60" s="91" t="s">
        <v>2000</v>
      </c>
      <c r="B60" s="92" t="s">
        <v>2001</v>
      </c>
      <c r="C60" s="93">
        <f aca="true" t="shared" si="17" ref="C60:H60">+C61+C62</f>
        <v>798726</v>
      </c>
      <c r="D60" s="93">
        <f t="shared" si="17"/>
        <v>266</v>
      </c>
      <c r="E60" s="93">
        <f t="shared" si="17"/>
        <v>4846</v>
      </c>
      <c r="F60" s="93">
        <f t="shared" si="17"/>
        <v>794146</v>
      </c>
      <c r="G60" s="93">
        <f t="shared" si="17"/>
        <v>0</v>
      </c>
      <c r="H60" s="93">
        <f t="shared" si="17"/>
        <v>794146</v>
      </c>
      <c r="I60" s="14"/>
    </row>
    <row r="61" spans="1:9" s="21" customFormat="1" ht="11.25">
      <c r="A61" s="16" t="s">
        <v>2002</v>
      </c>
      <c r="B61" s="17" t="s">
        <v>2003</v>
      </c>
      <c r="C61" s="18">
        <v>770013</v>
      </c>
      <c r="D61" s="18">
        <v>241</v>
      </c>
      <c r="E61" s="18">
        <v>4347</v>
      </c>
      <c r="F61" s="19">
        <f>+C61+D61-E61</f>
        <v>765907</v>
      </c>
      <c r="G61" s="18">
        <v>0</v>
      </c>
      <c r="H61" s="18">
        <f>+F61</f>
        <v>765907</v>
      </c>
      <c r="I61" s="20"/>
    </row>
    <row r="62" spans="1:9" s="21" customFormat="1" ht="11.25">
      <c r="A62" s="16" t="s">
        <v>2004</v>
      </c>
      <c r="B62" s="17" t="s">
        <v>2005</v>
      </c>
      <c r="C62" s="18">
        <v>28713</v>
      </c>
      <c r="D62" s="18">
        <v>25</v>
      </c>
      <c r="E62" s="18">
        <v>499</v>
      </c>
      <c r="F62" s="19">
        <f>+C62+D62-E62</f>
        <v>28239</v>
      </c>
      <c r="G62" s="18">
        <v>0</v>
      </c>
      <c r="H62" s="18">
        <f>+F62</f>
        <v>28239</v>
      </c>
      <c r="I62" s="20"/>
    </row>
    <row r="63" spans="1:9" s="15" customFormat="1" ht="11.25">
      <c r="A63" s="91" t="s">
        <v>2006</v>
      </c>
      <c r="B63" s="92" t="s">
        <v>2007</v>
      </c>
      <c r="C63" s="93">
        <f aca="true" t="shared" si="18" ref="C63:H63">+C64+C65</f>
        <v>2188639</v>
      </c>
      <c r="D63" s="93">
        <f t="shared" si="18"/>
        <v>348087</v>
      </c>
      <c r="E63" s="93">
        <f t="shared" si="18"/>
        <v>69551</v>
      </c>
      <c r="F63" s="93">
        <f t="shared" si="18"/>
        <v>2467175</v>
      </c>
      <c r="G63" s="93">
        <f t="shared" si="18"/>
        <v>0</v>
      </c>
      <c r="H63" s="93">
        <f t="shared" si="18"/>
        <v>2467175</v>
      </c>
      <c r="I63" s="14"/>
    </row>
    <row r="64" spans="1:9" s="21" customFormat="1" ht="11.25">
      <c r="A64" s="16" t="s">
        <v>2008</v>
      </c>
      <c r="B64" s="17" t="s">
        <v>2009</v>
      </c>
      <c r="C64" s="18">
        <v>134145</v>
      </c>
      <c r="D64" s="18">
        <v>4452</v>
      </c>
      <c r="E64" s="18">
        <v>2080</v>
      </c>
      <c r="F64" s="19">
        <f>+C64+D64-E64</f>
        <v>136517</v>
      </c>
      <c r="G64" s="18">
        <v>0</v>
      </c>
      <c r="H64" s="18">
        <f>+F64</f>
        <v>136517</v>
      </c>
      <c r="I64" s="20"/>
    </row>
    <row r="65" spans="1:9" s="21" customFormat="1" ht="11.25">
      <c r="A65" s="16" t="s">
        <v>2010</v>
      </c>
      <c r="B65" s="17" t="s">
        <v>2011</v>
      </c>
      <c r="C65" s="18">
        <v>2054494</v>
      </c>
      <c r="D65" s="18">
        <v>343635</v>
      </c>
      <c r="E65" s="18">
        <v>67471</v>
      </c>
      <c r="F65" s="19">
        <f>+C65+D65-E65</f>
        <v>2330658</v>
      </c>
      <c r="G65" s="18">
        <v>0</v>
      </c>
      <c r="H65" s="18">
        <f>+F65</f>
        <v>2330658</v>
      </c>
      <c r="I65" s="20"/>
    </row>
    <row r="66" spans="1:9" s="15" customFormat="1" ht="11.25">
      <c r="A66" s="91" t="s">
        <v>2012</v>
      </c>
      <c r="B66" s="92" t="s">
        <v>2013</v>
      </c>
      <c r="C66" s="93">
        <f aca="true" t="shared" si="19" ref="C66:H66">+C67</f>
        <v>410698</v>
      </c>
      <c r="D66" s="93">
        <f t="shared" si="19"/>
        <v>0</v>
      </c>
      <c r="E66" s="93">
        <f t="shared" si="19"/>
        <v>0</v>
      </c>
      <c r="F66" s="93">
        <f t="shared" si="19"/>
        <v>410698</v>
      </c>
      <c r="G66" s="93">
        <f t="shared" si="19"/>
        <v>0</v>
      </c>
      <c r="H66" s="93">
        <f t="shared" si="19"/>
        <v>410698</v>
      </c>
      <c r="I66" s="14"/>
    </row>
    <row r="67" spans="1:9" s="21" customFormat="1" ht="11.25">
      <c r="A67" s="16" t="s">
        <v>2014</v>
      </c>
      <c r="B67" s="17" t="s">
        <v>2015</v>
      </c>
      <c r="C67" s="18">
        <v>410698</v>
      </c>
      <c r="D67" s="18">
        <v>0</v>
      </c>
      <c r="E67" s="18">
        <v>0</v>
      </c>
      <c r="F67" s="19">
        <f>+C67+D67-E67</f>
        <v>410698</v>
      </c>
      <c r="G67" s="18">
        <v>0</v>
      </c>
      <c r="H67" s="18">
        <f>+F67</f>
        <v>410698</v>
      </c>
      <c r="I67" s="20"/>
    </row>
    <row r="68" spans="1:9" s="15" customFormat="1" ht="11.25">
      <c r="A68" s="91" t="s">
        <v>2016</v>
      </c>
      <c r="B68" s="92" t="s">
        <v>2017</v>
      </c>
      <c r="C68" s="93">
        <f aca="true" t="shared" si="20" ref="C68:H68">+C69</f>
        <v>3726</v>
      </c>
      <c r="D68" s="93">
        <f t="shared" si="20"/>
        <v>0</v>
      </c>
      <c r="E68" s="93">
        <f t="shared" si="20"/>
        <v>5</v>
      </c>
      <c r="F68" s="93">
        <f t="shared" si="20"/>
        <v>3721</v>
      </c>
      <c r="G68" s="93">
        <f t="shared" si="20"/>
        <v>0</v>
      </c>
      <c r="H68" s="93">
        <f t="shared" si="20"/>
        <v>3721</v>
      </c>
      <c r="I68" s="14"/>
    </row>
    <row r="69" spans="1:9" s="21" customFormat="1" ht="11.25">
      <c r="A69" s="16" t="s">
        <v>2018</v>
      </c>
      <c r="B69" s="17" t="s">
        <v>2019</v>
      </c>
      <c r="C69" s="18">
        <v>3726</v>
      </c>
      <c r="D69" s="18">
        <v>0</v>
      </c>
      <c r="E69" s="18">
        <v>5</v>
      </c>
      <c r="F69" s="19">
        <f>+C69+D69-E69</f>
        <v>3721</v>
      </c>
      <c r="G69" s="18">
        <v>0</v>
      </c>
      <c r="H69" s="18">
        <f>+F69</f>
        <v>3721</v>
      </c>
      <c r="I69" s="20"/>
    </row>
    <row r="70" spans="1:9" s="15" customFormat="1" ht="11.25">
      <c r="A70" s="91" t="s">
        <v>2020</v>
      </c>
      <c r="B70" s="92" t="s">
        <v>2021</v>
      </c>
      <c r="C70" s="93">
        <f aca="true" t="shared" si="21" ref="C70:H70">+C71+C72+C73+C74+C75+C76</f>
        <v>-4702374</v>
      </c>
      <c r="D70" s="93">
        <f t="shared" si="21"/>
        <v>0</v>
      </c>
      <c r="E70" s="93">
        <f t="shared" si="21"/>
        <v>318160</v>
      </c>
      <c r="F70" s="93">
        <f t="shared" si="21"/>
        <v>-5020534</v>
      </c>
      <c r="G70" s="93">
        <f t="shared" si="21"/>
        <v>0</v>
      </c>
      <c r="H70" s="93">
        <f t="shared" si="21"/>
        <v>-5020534</v>
      </c>
      <c r="I70" s="14"/>
    </row>
    <row r="71" spans="1:9" s="21" customFormat="1" ht="11.25">
      <c r="A71" s="16" t="s">
        <v>2022</v>
      </c>
      <c r="B71" s="17" t="s">
        <v>1971</v>
      </c>
      <c r="C71" s="18">
        <v>-2060573</v>
      </c>
      <c r="D71" s="18">
        <v>0</v>
      </c>
      <c r="E71" s="18">
        <v>41227</v>
      </c>
      <c r="F71" s="19">
        <f aca="true" t="shared" si="22" ref="F71:F76">+C71+D71-E71</f>
        <v>-2101800</v>
      </c>
      <c r="G71" s="18">
        <v>0</v>
      </c>
      <c r="H71" s="18">
        <f aca="true" t="shared" si="23" ref="H71:H76">+F71</f>
        <v>-2101800</v>
      </c>
      <c r="I71" s="20"/>
    </row>
    <row r="72" spans="1:9" s="21" customFormat="1" ht="11.25">
      <c r="A72" s="16" t="s">
        <v>2023</v>
      </c>
      <c r="B72" s="17" t="s">
        <v>1975</v>
      </c>
      <c r="C72" s="18">
        <v>-13259</v>
      </c>
      <c r="D72" s="18">
        <v>0</v>
      </c>
      <c r="E72" s="18">
        <v>279</v>
      </c>
      <c r="F72" s="19">
        <f t="shared" si="22"/>
        <v>-13538</v>
      </c>
      <c r="G72" s="18">
        <v>0</v>
      </c>
      <c r="H72" s="18">
        <f t="shared" si="23"/>
        <v>-13538</v>
      </c>
      <c r="I72" s="20"/>
    </row>
    <row r="73" spans="1:9" s="21" customFormat="1" ht="11.25">
      <c r="A73" s="16" t="s">
        <v>2024</v>
      </c>
      <c r="B73" s="17" t="s">
        <v>2025</v>
      </c>
      <c r="C73" s="18">
        <v>-790910</v>
      </c>
      <c r="D73" s="18">
        <v>0</v>
      </c>
      <c r="E73" s="18">
        <v>1126</v>
      </c>
      <c r="F73" s="19">
        <f t="shared" si="22"/>
        <v>-792036</v>
      </c>
      <c r="G73" s="18">
        <v>0</v>
      </c>
      <c r="H73" s="18">
        <f t="shared" si="23"/>
        <v>-792036</v>
      </c>
      <c r="I73" s="20"/>
    </row>
    <row r="74" spans="1:9" s="21" customFormat="1" ht="11.25">
      <c r="A74" s="16" t="s">
        <v>2026</v>
      </c>
      <c r="B74" s="17" t="s">
        <v>1979</v>
      </c>
      <c r="C74" s="18">
        <v>-1628600</v>
      </c>
      <c r="D74" s="18">
        <v>0</v>
      </c>
      <c r="E74" s="18">
        <v>259357</v>
      </c>
      <c r="F74" s="19">
        <f t="shared" si="22"/>
        <v>-1887957</v>
      </c>
      <c r="G74" s="18">
        <v>0</v>
      </c>
      <c r="H74" s="18">
        <f t="shared" si="23"/>
        <v>-1887957</v>
      </c>
      <c r="I74" s="20"/>
    </row>
    <row r="75" spans="1:9" s="21" customFormat="1" ht="11.25">
      <c r="A75" s="16" t="s">
        <v>2027</v>
      </c>
      <c r="B75" s="17" t="s">
        <v>1981</v>
      </c>
      <c r="C75" s="18">
        <v>-205305</v>
      </c>
      <c r="D75" s="18">
        <v>0</v>
      </c>
      <c r="E75" s="18">
        <v>16171</v>
      </c>
      <c r="F75" s="19">
        <f t="shared" si="22"/>
        <v>-221476</v>
      </c>
      <c r="G75" s="18">
        <v>0</v>
      </c>
      <c r="H75" s="18">
        <f t="shared" si="23"/>
        <v>-221476</v>
      </c>
      <c r="I75" s="20"/>
    </row>
    <row r="76" spans="1:9" s="21" customFormat="1" ht="11.25">
      <c r="A76" s="16" t="s">
        <v>2028</v>
      </c>
      <c r="B76" s="17" t="s">
        <v>2029</v>
      </c>
      <c r="C76" s="18">
        <v>-3727</v>
      </c>
      <c r="D76" s="18">
        <v>0</v>
      </c>
      <c r="E76" s="18">
        <v>0</v>
      </c>
      <c r="F76" s="19">
        <f t="shared" si="22"/>
        <v>-3727</v>
      </c>
      <c r="G76" s="18">
        <v>0</v>
      </c>
      <c r="H76" s="18">
        <f t="shared" si="23"/>
        <v>-3727</v>
      </c>
      <c r="I76" s="20"/>
    </row>
    <row r="77" spans="1:9" s="15" customFormat="1" ht="11.25">
      <c r="A77" s="91" t="s">
        <v>2030</v>
      </c>
      <c r="B77" s="92" t="s">
        <v>2031</v>
      </c>
      <c r="C77" s="93">
        <f aca="true" t="shared" si="24" ref="C77:H77">+C78+C82+C85+C88+C90+C92+C94</f>
        <v>169489927</v>
      </c>
      <c r="D77" s="93">
        <f t="shared" si="24"/>
        <v>26395540</v>
      </c>
      <c r="E77" s="93">
        <f t="shared" si="24"/>
        <v>12731042</v>
      </c>
      <c r="F77" s="93">
        <f t="shared" si="24"/>
        <v>183154425</v>
      </c>
      <c r="G77" s="93">
        <f t="shared" si="24"/>
        <v>0</v>
      </c>
      <c r="H77" s="93">
        <f t="shared" si="24"/>
        <v>183154425</v>
      </c>
      <c r="I77" s="14"/>
    </row>
    <row r="78" spans="1:9" s="15" customFormat="1" ht="11.25">
      <c r="A78" s="91" t="s">
        <v>2032</v>
      </c>
      <c r="B78" s="92" t="s">
        <v>2033</v>
      </c>
      <c r="C78" s="93">
        <f aca="true" t="shared" si="25" ref="C78:H78">+C79+C80+C81</f>
        <v>157550370</v>
      </c>
      <c r="D78" s="93">
        <f t="shared" si="25"/>
        <v>8492367</v>
      </c>
      <c r="E78" s="93">
        <f t="shared" si="25"/>
        <v>6225056</v>
      </c>
      <c r="F78" s="93">
        <f t="shared" si="25"/>
        <v>159817681</v>
      </c>
      <c r="G78" s="93">
        <f t="shared" si="25"/>
        <v>0</v>
      </c>
      <c r="H78" s="93">
        <f t="shared" si="25"/>
        <v>159817681</v>
      </c>
      <c r="I78" s="14"/>
    </row>
    <row r="79" spans="1:9" s="21" customFormat="1" ht="11.25">
      <c r="A79" s="16" t="s">
        <v>2034</v>
      </c>
      <c r="B79" s="17" t="s">
        <v>2035</v>
      </c>
      <c r="C79" s="18">
        <v>36854</v>
      </c>
      <c r="D79" s="18">
        <v>60845</v>
      </c>
      <c r="E79" s="18">
        <v>35196</v>
      </c>
      <c r="F79" s="19">
        <f>+C79+D79-E79</f>
        <v>62503</v>
      </c>
      <c r="G79" s="18">
        <v>0</v>
      </c>
      <c r="H79" s="18">
        <f>+F79</f>
        <v>62503</v>
      </c>
      <c r="I79" s="20"/>
    </row>
    <row r="80" spans="1:9" s="21" customFormat="1" ht="11.25">
      <c r="A80" s="16" t="s">
        <v>2036</v>
      </c>
      <c r="B80" s="17" t="s">
        <v>2037</v>
      </c>
      <c r="C80" s="18">
        <v>175</v>
      </c>
      <c r="D80" s="18">
        <v>0</v>
      </c>
      <c r="E80" s="18">
        <v>171</v>
      </c>
      <c r="F80" s="19">
        <f>+C80+D80-E80</f>
        <v>4</v>
      </c>
      <c r="G80" s="18">
        <v>0</v>
      </c>
      <c r="H80" s="18">
        <f>+F80</f>
        <v>4</v>
      </c>
      <c r="I80" s="20"/>
    </row>
    <row r="81" spans="1:9" s="21" customFormat="1" ht="11.25">
      <c r="A81" s="16" t="s">
        <v>2038</v>
      </c>
      <c r="B81" s="17" t="s">
        <v>2039</v>
      </c>
      <c r="C81" s="18">
        <v>157513341</v>
      </c>
      <c r="D81" s="18">
        <v>8431522</v>
      </c>
      <c r="E81" s="18">
        <v>6189689</v>
      </c>
      <c r="F81" s="19">
        <f>+C81+D81-E81</f>
        <v>159755174</v>
      </c>
      <c r="G81" s="18">
        <v>0</v>
      </c>
      <c r="H81" s="18">
        <f>+F81</f>
        <v>159755174</v>
      </c>
      <c r="I81" s="20"/>
    </row>
    <row r="82" spans="1:9" s="15" customFormat="1" ht="11.25">
      <c r="A82" s="91" t="s">
        <v>2040</v>
      </c>
      <c r="B82" s="92" t="s">
        <v>2041</v>
      </c>
      <c r="C82" s="93">
        <f aca="true" t="shared" si="26" ref="C82:H82">+C83+C84</f>
        <v>40160</v>
      </c>
      <c r="D82" s="93">
        <f t="shared" si="26"/>
        <v>8674339</v>
      </c>
      <c r="E82" s="93">
        <f t="shared" si="26"/>
        <v>4996612</v>
      </c>
      <c r="F82" s="93">
        <f t="shared" si="26"/>
        <v>3717887</v>
      </c>
      <c r="G82" s="93">
        <f t="shared" si="26"/>
        <v>0</v>
      </c>
      <c r="H82" s="93">
        <f t="shared" si="26"/>
        <v>3717887</v>
      </c>
      <c r="I82" s="14"/>
    </row>
    <row r="83" spans="1:9" s="21" customFormat="1" ht="11.25">
      <c r="A83" s="16" t="s">
        <v>2042</v>
      </c>
      <c r="B83" s="17" t="s">
        <v>2043</v>
      </c>
      <c r="C83" s="18">
        <v>40160</v>
      </c>
      <c r="D83" s="18">
        <v>37087</v>
      </c>
      <c r="E83" s="18">
        <v>28850</v>
      </c>
      <c r="F83" s="19">
        <f>+C83+D83-E83</f>
        <v>48397</v>
      </c>
      <c r="G83" s="18">
        <v>0</v>
      </c>
      <c r="H83" s="18">
        <f>+F83</f>
        <v>48397</v>
      </c>
      <c r="I83" s="20"/>
    </row>
    <row r="84" spans="1:9" s="21" customFormat="1" ht="11.25">
      <c r="A84" s="16" t="s">
        <v>2044</v>
      </c>
      <c r="B84" s="17" t="s">
        <v>2039</v>
      </c>
      <c r="C84" s="18">
        <v>0</v>
      </c>
      <c r="D84" s="18">
        <v>8637252</v>
      </c>
      <c r="E84" s="18">
        <v>4967762</v>
      </c>
      <c r="F84" s="19">
        <f>+C84+D84-E84</f>
        <v>3669490</v>
      </c>
      <c r="G84" s="18">
        <v>0</v>
      </c>
      <c r="H84" s="18">
        <f>+F84</f>
        <v>3669490</v>
      </c>
      <c r="I84" s="20"/>
    </row>
    <row r="85" spans="1:9" s="15" customFormat="1" ht="11.25">
      <c r="A85" s="91" t="s">
        <v>2045</v>
      </c>
      <c r="B85" s="92" t="s">
        <v>2046</v>
      </c>
      <c r="C85" s="93">
        <f aca="true" t="shared" si="27" ref="C85:H85">+C86+C87</f>
        <v>8428334</v>
      </c>
      <c r="D85" s="93">
        <f t="shared" si="27"/>
        <v>0</v>
      </c>
      <c r="E85" s="93">
        <f t="shared" si="27"/>
        <v>1345419</v>
      </c>
      <c r="F85" s="93">
        <f t="shared" si="27"/>
        <v>7082915</v>
      </c>
      <c r="G85" s="93">
        <f t="shared" si="27"/>
        <v>0</v>
      </c>
      <c r="H85" s="93">
        <f t="shared" si="27"/>
        <v>7082915</v>
      </c>
      <c r="I85" s="14"/>
    </row>
    <row r="86" spans="1:9" s="21" customFormat="1" ht="11.25">
      <c r="A86" s="16" t="s">
        <v>2047</v>
      </c>
      <c r="B86" s="17" t="s">
        <v>2048</v>
      </c>
      <c r="C86" s="18">
        <v>8300682</v>
      </c>
      <c r="D86" s="18">
        <v>0</v>
      </c>
      <c r="E86" s="18">
        <v>1345419</v>
      </c>
      <c r="F86" s="19">
        <f>+C86+D86-E86</f>
        <v>6955263</v>
      </c>
      <c r="G86" s="18">
        <v>0</v>
      </c>
      <c r="H86" s="18">
        <f>+F86</f>
        <v>6955263</v>
      </c>
      <c r="I86" s="20"/>
    </row>
    <row r="87" spans="1:9" s="21" customFormat="1" ht="11.25">
      <c r="A87" s="16" t="s">
        <v>2049</v>
      </c>
      <c r="B87" s="17" t="s">
        <v>2050</v>
      </c>
      <c r="C87" s="18">
        <v>127652</v>
      </c>
      <c r="D87" s="18">
        <v>0</v>
      </c>
      <c r="E87" s="18">
        <v>0</v>
      </c>
      <c r="F87" s="19">
        <f>+C87+D87-E87</f>
        <v>127652</v>
      </c>
      <c r="G87" s="18">
        <v>0</v>
      </c>
      <c r="H87" s="18">
        <f>+F87</f>
        <v>127652</v>
      </c>
      <c r="I87" s="20"/>
    </row>
    <row r="88" spans="1:9" s="15" customFormat="1" ht="18">
      <c r="A88" s="91" t="s">
        <v>2051</v>
      </c>
      <c r="B88" s="95" t="s">
        <v>2052</v>
      </c>
      <c r="C88" s="93">
        <f aca="true" t="shared" si="28" ref="C88:H88">+C89</f>
        <v>-10006</v>
      </c>
      <c r="D88" s="93">
        <f t="shared" si="28"/>
        <v>0</v>
      </c>
      <c r="E88" s="93">
        <f t="shared" si="28"/>
        <v>0</v>
      </c>
      <c r="F88" s="93">
        <f t="shared" si="28"/>
        <v>-10006</v>
      </c>
      <c r="G88" s="93">
        <f t="shared" si="28"/>
        <v>0</v>
      </c>
      <c r="H88" s="93">
        <f t="shared" si="28"/>
        <v>-10006</v>
      </c>
      <c r="I88" s="14"/>
    </row>
    <row r="89" spans="1:9" s="21" customFormat="1" ht="11.25">
      <c r="A89" s="16" t="s">
        <v>2053</v>
      </c>
      <c r="B89" s="17" t="s">
        <v>2050</v>
      </c>
      <c r="C89" s="18">
        <v>-10006</v>
      </c>
      <c r="D89" s="18">
        <v>0</v>
      </c>
      <c r="E89" s="18">
        <v>0</v>
      </c>
      <c r="F89" s="19">
        <f>+C89+D89-E89</f>
        <v>-10006</v>
      </c>
      <c r="G89" s="18">
        <v>0</v>
      </c>
      <c r="H89" s="18">
        <f>+F89</f>
        <v>-10006</v>
      </c>
      <c r="I89" s="20"/>
    </row>
    <row r="90" spans="1:9" s="15" customFormat="1" ht="11.25">
      <c r="A90" s="91" t="s">
        <v>2054</v>
      </c>
      <c r="B90" s="92" t="s">
        <v>2055</v>
      </c>
      <c r="C90" s="93">
        <f aca="true" t="shared" si="29" ref="C90:H90">+C91</f>
        <v>8059268</v>
      </c>
      <c r="D90" s="93">
        <f t="shared" si="29"/>
        <v>57102</v>
      </c>
      <c r="E90" s="93">
        <f t="shared" si="29"/>
        <v>57102</v>
      </c>
      <c r="F90" s="93">
        <f t="shared" si="29"/>
        <v>8059268</v>
      </c>
      <c r="G90" s="93">
        <f t="shared" si="29"/>
        <v>0</v>
      </c>
      <c r="H90" s="93">
        <f t="shared" si="29"/>
        <v>8059268</v>
      </c>
      <c r="I90" s="14"/>
    </row>
    <row r="91" spans="1:9" s="21" customFormat="1" ht="11.25">
      <c r="A91" s="16" t="s">
        <v>2056</v>
      </c>
      <c r="B91" s="17" t="s">
        <v>2057</v>
      </c>
      <c r="C91" s="18">
        <v>8059268</v>
      </c>
      <c r="D91" s="18">
        <v>57102</v>
      </c>
      <c r="E91" s="18">
        <v>57102</v>
      </c>
      <c r="F91" s="19">
        <f>+C91+D91-E91</f>
        <v>8059268</v>
      </c>
      <c r="G91" s="18">
        <v>0</v>
      </c>
      <c r="H91" s="18">
        <f>+F91</f>
        <v>8059268</v>
      </c>
      <c r="I91" s="20"/>
    </row>
    <row r="92" spans="1:9" s="15" customFormat="1" ht="11.25">
      <c r="A92" s="91" t="s">
        <v>2058</v>
      </c>
      <c r="B92" s="92" t="s">
        <v>2059</v>
      </c>
      <c r="C92" s="93">
        <f aca="true" t="shared" si="30" ref="C92:H92">+C93</f>
        <v>-7740086</v>
      </c>
      <c r="D92" s="93">
        <f t="shared" si="30"/>
        <v>29307</v>
      </c>
      <c r="E92" s="93">
        <f t="shared" si="30"/>
        <v>106853</v>
      </c>
      <c r="F92" s="93">
        <f t="shared" si="30"/>
        <v>-7817632</v>
      </c>
      <c r="G92" s="93">
        <f t="shared" si="30"/>
        <v>0</v>
      </c>
      <c r="H92" s="93">
        <f t="shared" si="30"/>
        <v>-7817632</v>
      </c>
      <c r="I92" s="14"/>
    </row>
    <row r="93" spans="1:9" s="21" customFormat="1" ht="11.25">
      <c r="A93" s="16" t="s">
        <v>2060</v>
      </c>
      <c r="B93" s="17" t="s">
        <v>2057</v>
      </c>
      <c r="C93" s="18">
        <v>-7740086</v>
      </c>
      <c r="D93" s="18">
        <v>29307</v>
      </c>
      <c r="E93" s="18">
        <v>106853</v>
      </c>
      <c r="F93" s="19">
        <f>+C93+D93-E93</f>
        <v>-7817632</v>
      </c>
      <c r="G93" s="18">
        <v>0</v>
      </c>
      <c r="H93" s="18">
        <f>+F93</f>
        <v>-7817632</v>
      </c>
      <c r="I93" s="20"/>
    </row>
    <row r="94" spans="1:9" s="15" customFormat="1" ht="11.25">
      <c r="A94" s="91" t="s">
        <v>2061</v>
      </c>
      <c r="B94" s="92" t="s">
        <v>2062</v>
      </c>
      <c r="C94" s="93">
        <f aca="true" t="shared" si="31" ref="C94:H94">+C95+C96</f>
        <v>3161887</v>
      </c>
      <c r="D94" s="93">
        <f t="shared" si="31"/>
        <v>9142425</v>
      </c>
      <c r="E94" s="93">
        <f t="shared" si="31"/>
        <v>0</v>
      </c>
      <c r="F94" s="93">
        <f t="shared" si="31"/>
        <v>12304312</v>
      </c>
      <c r="G94" s="93">
        <f t="shared" si="31"/>
        <v>0</v>
      </c>
      <c r="H94" s="93">
        <f t="shared" si="31"/>
        <v>12304312</v>
      </c>
      <c r="I94" s="14"/>
    </row>
    <row r="95" spans="1:9" s="21" customFormat="1" ht="11.25">
      <c r="A95" s="16" t="s">
        <v>2063</v>
      </c>
      <c r="B95" s="17" t="s">
        <v>2064</v>
      </c>
      <c r="C95" s="18">
        <v>1119290</v>
      </c>
      <c r="D95" s="18">
        <v>0</v>
      </c>
      <c r="E95" s="18">
        <v>0</v>
      </c>
      <c r="F95" s="19">
        <f>+C95+D95-E95</f>
        <v>1119290</v>
      </c>
      <c r="G95" s="18">
        <v>0</v>
      </c>
      <c r="H95" s="18">
        <f>+F95</f>
        <v>1119290</v>
      </c>
      <c r="I95" s="20"/>
    </row>
    <row r="96" spans="1:9" s="21" customFormat="1" ht="11.25">
      <c r="A96" s="16" t="s">
        <v>2065</v>
      </c>
      <c r="B96" s="17" t="s">
        <v>1971</v>
      </c>
      <c r="C96" s="18">
        <v>2042597</v>
      </c>
      <c r="D96" s="18">
        <v>9142425</v>
      </c>
      <c r="E96" s="18">
        <v>0</v>
      </c>
      <c r="F96" s="19">
        <f>+C96+D96-E96</f>
        <v>11185022</v>
      </c>
      <c r="G96" s="18">
        <v>0</v>
      </c>
      <c r="H96" s="18">
        <f>+F96</f>
        <v>11185022</v>
      </c>
      <c r="I96" s="20"/>
    </row>
    <row r="97" spans="1:9" s="15" customFormat="1" ht="11.25">
      <c r="A97" s="91" t="s">
        <v>2066</v>
      </c>
      <c r="B97" s="92" t="s">
        <v>2067</v>
      </c>
      <c r="C97" s="93">
        <f aca="true" t="shared" si="32" ref="C97:H97">+C98+C101+C140+C149</f>
        <v>790024533</v>
      </c>
      <c r="D97" s="93">
        <f t="shared" si="32"/>
        <v>3869783258</v>
      </c>
      <c r="E97" s="93">
        <f t="shared" si="32"/>
        <v>3952030121</v>
      </c>
      <c r="F97" s="93">
        <f t="shared" si="32"/>
        <v>872271397</v>
      </c>
      <c r="G97" s="93">
        <f t="shared" si="32"/>
        <v>872271397</v>
      </c>
      <c r="H97" s="93">
        <f t="shared" si="32"/>
        <v>0</v>
      </c>
      <c r="I97" s="14"/>
    </row>
    <row r="98" spans="1:9" s="15" customFormat="1" ht="16.5">
      <c r="A98" s="91" t="s">
        <v>2068</v>
      </c>
      <c r="B98" s="96" t="s">
        <v>2069</v>
      </c>
      <c r="C98" s="93">
        <f aca="true" t="shared" si="33" ref="C98:H99">+C99</f>
        <v>16600966</v>
      </c>
      <c r="D98" s="93">
        <f t="shared" si="33"/>
        <v>0</v>
      </c>
      <c r="E98" s="93">
        <f t="shared" si="33"/>
        <v>0</v>
      </c>
      <c r="F98" s="93">
        <f t="shared" si="33"/>
        <v>16600966</v>
      </c>
      <c r="G98" s="93">
        <f t="shared" si="33"/>
        <v>16600966</v>
      </c>
      <c r="H98" s="93">
        <f t="shared" si="33"/>
        <v>0</v>
      </c>
      <c r="I98" s="14"/>
    </row>
    <row r="99" spans="1:9" s="15" customFormat="1" ht="11.25">
      <c r="A99" s="91" t="s">
        <v>2070</v>
      </c>
      <c r="B99" s="96" t="s">
        <v>2071</v>
      </c>
      <c r="C99" s="93">
        <f t="shared" si="33"/>
        <v>16600966</v>
      </c>
      <c r="D99" s="93">
        <f t="shared" si="33"/>
        <v>0</v>
      </c>
      <c r="E99" s="93">
        <f t="shared" si="33"/>
        <v>0</v>
      </c>
      <c r="F99" s="93">
        <f t="shared" si="33"/>
        <v>16600966</v>
      </c>
      <c r="G99" s="93">
        <f t="shared" si="33"/>
        <v>16600966</v>
      </c>
      <c r="H99" s="93">
        <f t="shared" si="33"/>
        <v>0</v>
      </c>
      <c r="I99" s="14"/>
    </row>
    <row r="100" spans="1:9" s="21" customFormat="1" ht="11.25">
      <c r="A100" s="16" t="s">
        <v>2072</v>
      </c>
      <c r="B100" s="17" t="s">
        <v>2073</v>
      </c>
      <c r="C100" s="18">
        <v>16600966</v>
      </c>
      <c r="D100" s="18">
        <v>0</v>
      </c>
      <c r="E100" s="18">
        <v>0</v>
      </c>
      <c r="F100" s="19">
        <f>+C100-D100+E100</f>
        <v>16600966</v>
      </c>
      <c r="G100" s="18">
        <f>+F100</f>
        <v>16600966</v>
      </c>
      <c r="H100" s="18">
        <v>0</v>
      </c>
      <c r="I100" s="20"/>
    </row>
    <row r="101" spans="1:9" s="15" customFormat="1" ht="11.25">
      <c r="A101" s="91" t="s">
        <v>2074</v>
      </c>
      <c r="B101" s="92" t="s">
        <v>2075</v>
      </c>
      <c r="C101" s="93">
        <f aca="true" t="shared" si="34" ref="C101:H101">++C102+C105+C109+C125+C134+C138</f>
        <v>772501621</v>
      </c>
      <c r="D101" s="93">
        <f t="shared" si="34"/>
        <v>3866869779</v>
      </c>
      <c r="E101" s="93">
        <f t="shared" si="34"/>
        <v>3948825315</v>
      </c>
      <c r="F101" s="93">
        <f t="shared" si="34"/>
        <v>854457158</v>
      </c>
      <c r="G101" s="93">
        <f t="shared" si="34"/>
        <v>854457158</v>
      </c>
      <c r="H101" s="93">
        <f t="shared" si="34"/>
        <v>0</v>
      </c>
      <c r="I101" s="14"/>
    </row>
    <row r="102" spans="1:9" s="15" customFormat="1" ht="11.25">
      <c r="A102" s="91" t="s">
        <v>2076</v>
      </c>
      <c r="B102" s="92" t="s">
        <v>2077</v>
      </c>
      <c r="C102" s="93">
        <f aca="true" t="shared" si="35" ref="C102:H102">+C103+C104</f>
        <v>2253118</v>
      </c>
      <c r="D102" s="93">
        <f t="shared" si="35"/>
        <v>97767280</v>
      </c>
      <c r="E102" s="93">
        <f t="shared" si="35"/>
        <v>98239496</v>
      </c>
      <c r="F102" s="93">
        <f t="shared" si="35"/>
        <v>2725334</v>
      </c>
      <c r="G102" s="93">
        <f t="shared" si="35"/>
        <v>2725334</v>
      </c>
      <c r="H102" s="93">
        <f t="shared" si="35"/>
        <v>0</v>
      </c>
      <c r="I102" s="14"/>
    </row>
    <row r="103" spans="1:9" s="21" customFormat="1" ht="11.25">
      <c r="A103" s="16" t="s">
        <v>2078</v>
      </c>
      <c r="B103" s="17" t="s">
        <v>2079</v>
      </c>
      <c r="C103" s="18">
        <v>10486</v>
      </c>
      <c r="D103" s="18">
        <v>481862</v>
      </c>
      <c r="E103" s="18">
        <v>483345</v>
      </c>
      <c r="F103" s="19">
        <f>+C103-D103+E103</f>
        <v>11969</v>
      </c>
      <c r="G103" s="18">
        <f>+F103</f>
        <v>11969</v>
      </c>
      <c r="H103" s="18">
        <v>0</v>
      </c>
      <c r="I103" s="20"/>
    </row>
    <row r="104" spans="1:9" s="21" customFormat="1" ht="11.25">
      <c r="A104" s="16" t="s">
        <v>2080</v>
      </c>
      <c r="B104" s="17" t="s">
        <v>2081</v>
      </c>
      <c r="C104" s="18">
        <v>2242632</v>
      </c>
      <c r="D104" s="18">
        <v>97285418</v>
      </c>
      <c r="E104" s="18">
        <v>97756151</v>
      </c>
      <c r="F104" s="19">
        <f>+C104-D104+E104</f>
        <v>2713365</v>
      </c>
      <c r="G104" s="18">
        <f>+F104</f>
        <v>2713365</v>
      </c>
      <c r="H104" s="18">
        <v>0</v>
      </c>
      <c r="I104" s="20"/>
    </row>
    <row r="105" spans="1:9" s="15" customFormat="1" ht="11.25">
      <c r="A105" s="91" t="s">
        <v>2082</v>
      </c>
      <c r="B105" s="92" t="s">
        <v>2083</v>
      </c>
      <c r="C105" s="93">
        <f aca="true" t="shared" si="36" ref="C105:H105">+C106+C107+C108</f>
        <v>768395611</v>
      </c>
      <c r="D105" s="93">
        <f t="shared" si="36"/>
        <v>3757763931</v>
      </c>
      <c r="E105" s="93">
        <f t="shared" si="36"/>
        <v>3839312930</v>
      </c>
      <c r="F105" s="93">
        <f t="shared" si="36"/>
        <v>849944610</v>
      </c>
      <c r="G105" s="93">
        <f t="shared" si="36"/>
        <v>849944610</v>
      </c>
      <c r="H105" s="93">
        <f t="shared" si="36"/>
        <v>0</v>
      </c>
      <c r="I105" s="14"/>
    </row>
    <row r="106" spans="1:9" s="21" customFormat="1" ht="11.25">
      <c r="A106" s="16" t="s">
        <v>2084</v>
      </c>
      <c r="B106" s="17" t="s">
        <v>2085</v>
      </c>
      <c r="C106" s="18">
        <v>0</v>
      </c>
      <c r="D106" s="18">
        <v>100456</v>
      </c>
      <c r="E106" s="18">
        <v>107748</v>
      </c>
      <c r="F106" s="19">
        <f>+C106-D106+E106</f>
        <v>7292</v>
      </c>
      <c r="G106" s="18">
        <f>+F106</f>
        <v>7292</v>
      </c>
      <c r="H106" s="18">
        <v>0</v>
      </c>
      <c r="I106" s="20"/>
    </row>
    <row r="107" spans="1:9" s="21" customFormat="1" ht="11.25">
      <c r="A107" s="16" t="s">
        <v>2086</v>
      </c>
      <c r="B107" s="17" t="s">
        <v>2087</v>
      </c>
      <c r="C107" s="18">
        <v>767593275</v>
      </c>
      <c r="D107" s="18">
        <v>3114002543</v>
      </c>
      <c r="E107" s="18">
        <v>3111222976</v>
      </c>
      <c r="F107" s="19">
        <f>+C107-D107+E107</f>
        <v>764813708</v>
      </c>
      <c r="G107" s="18">
        <f>+F107</f>
        <v>764813708</v>
      </c>
      <c r="H107" s="18">
        <v>0</v>
      </c>
      <c r="I107" s="20"/>
    </row>
    <row r="108" spans="1:9" s="21" customFormat="1" ht="11.25">
      <c r="A108" s="16" t="s">
        <v>2088</v>
      </c>
      <c r="B108" s="17" t="s">
        <v>2089</v>
      </c>
      <c r="C108" s="18">
        <v>802336</v>
      </c>
      <c r="D108" s="18">
        <v>643660932</v>
      </c>
      <c r="E108" s="18">
        <v>727982206</v>
      </c>
      <c r="F108" s="19">
        <f>+C108-D108+E108</f>
        <v>85123610</v>
      </c>
      <c r="G108" s="18">
        <f>+F108</f>
        <v>85123610</v>
      </c>
      <c r="H108" s="18">
        <v>0</v>
      </c>
      <c r="I108" s="20"/>
    </row>
    <row r="109" spans="1:9" s="15" customFormat="1" ht="11.25">
      <c r="A109" s="91" t="s">
        <v>2090</v>
      </c>
      <c r="B109" s="92" t="s">
        <v>2091</v>
      </c>
      <c r="C109" s="93">
        <f aca="true" t="shared" si="37" ref="C109:H109">+SUM(C110:C124)</f>
        <v>735207</v>
      </c>
      <c r="D109" s="93">
        <f t="shared" si="37"/>
        <v>1362716</v>
      </c>
      <c r="E109" s="93">
        <f t="shared" si="37"/>
        <v>1525605</v>
      </c>
      <c r="F109" s="93">
        <f t="shared" si="37"/>
        <v>898096</v>
      </c>
      <c r="G109" s="93">
        <f t="shared" si="37"/>
        <v>898096</v>
      </c>
      <c r="H109" s="93">
        <f t="shared" si="37"/>
        <v>0</v>
      </c>
      <c r="I109" s="14"/>
    </row>
    <row r="110" spans="1:9" s="21" customFormat="1" ht="11.25">
      <c r="A110" s="16" t="s">
        <v>2092</v>
      </c>
      <c r="B110" s="17" t="s">
        <v>2093</v>
      </c>
      <c r="C110" s="18">
        <v>13530</v>
      </c>
      <c r="D110" s="18">
        <v>115443</v>
      </c>
      <c r="E110" s="18">
        <v>101913</v>
      </c>
      <c r="F110" s="19">
        <f aca="true" t="shared" si="38" ref="F110:F124">+C110-D110+E110</f>
        <v>0</v>
      </c>
      <c r="G110" s="18">
        <f>+F110</f>
        <v>0</v>
      </c>
      <c r="H110" s="18">
        <v>0</v>
      </c>
      <c r="I110" s="20"/>
    </row>
    <row r="111" spans="1:9" s="21" customFormat="1" ht="11.25">
      <c r="A111" s="16" t="s">
        <v>2094</v>
      </c>
      <c r="B111" s="17" t="s">
        <v>2095</v>
      </c>
      <c r="C111" s="18">
        <v>0</v>
      </c>
      <c r="D111" s="18">
        <v>431649</v>
      </c>
      <c r="E111" s="18">
        <v>461266</v>
      </c>
      <c r="F111" s="19">
        <f t="shared" si="38"/>
        <v>29617</v>
      </c>
      <c r="G111" s="18">
        <f aca="true" t="shared" si="39" ref="G111:G124">+F111</f>
        <v>29617</v>
      </c>
      <c r="H111" s="18">
        <v>0</v>
      </c>
      <c r="I111" s="20"/>
    </row>
    <row r="112" spans="1:9" s="21" customFormat="1" ht="11.25">
      <c r="A112" s="16" t="s">
        <v>2096</v>
      </c>
      <c r="B112" s="17" t="s">
        <v>2097</v>
      </c>
      <c r="C112" s="18">
        <v>0</v>
      </c>
      <c r="D112" s="18">
        <v>333102</v>
      </c>
      <c r="E112" s="18">
        <v>333102</v>
      </c>
      <c r="F112" s="19">
        <f t="shared" si="38"/>
        <v>0</v>
      </c>
      <c r="G112" s="18">
        <f t="shared" si="39"/>
        <v>0</v>
      </c>
      <c r="H112" s="18">
        <v>0</v>
      </c>
      <c r="I112" s="20"/>
    </row>
    <row r="113" spans="1:9" s="21" customFormat="1" ht="11.25">
      <c r="A113" s="16" t="s">
        <v>2098</v>
      </c>
      <c r="B113" s="17" t="s">
        <v>2099</v>
      </c>
      <c r="C113" s="18">
        <v>0</v>
      </c>
      <c r="D113" s="18">
        <v>115553</v>
      </c>
      <c r="E113" s="18">
        <v>174195</v>
      </c>
      <c r="F113" s="19">
        <f t="shared" si="38"/>
        <v>58642</v>
      </c>
      <c r="G113" s="18">
        <f t="shared" si="39"/>
        <v>58642</v>
      </c>
      <c r="H113" s="18">
        <v>0</v>
      </c>
      <c r="I113" s="20"/>
    </row>
    <row r="114" spans="1:9" s="21" customFormat="1" ht="11.25">
      <c r="A114" s="16" t="s">
        <v>2100</v>
      </c>
      <c r="B114" s="17" t="s">
        <v>2101</v>
      </c>
      <c r="C114" s="18">
        <v>0</v>
      </c>
      <c r="D114" s="18">
        <v>475</v>
      </c>
      <c r="E114" s="18">
        <v>475</v>
      </c>
      <c r="F114" s="19">
        <f t="shared" si="38"/>
        <v>0</v>
      </c>
      <c r="G114" s="18">
        <f t="shared" si="39"/>
        <v>0</v>
      </c>
      <c r="H114" s="18">
        <v>0</v>
      </c>
      <c r="I114" s="20"/>
    </row>
    <row r="115" spans="1:9" s="21" customFormat="1" ht="11.25">
      <c r="A115" s="16" t="s">
        <v>2102</v>
      </c>
      <c r="B115" s="17" t="s">
        <v>2103</v>
      </c>
      <c r="C115" s="18">
        <v>0</v>
      </c>
      <c r="D115" s="18">
        <v>49400</v>
      </c>
      <c r="E115" s="18">
        <v>49400</v>
      </c>
      <c r="F115" s="19">
        <f t="shared" si="38"/>
        <v>0</v>
      </c>
      <c r="G115" s="18">
        <f t="shared" si="39"/>
        <v>0</v>
      </c>
      <c r="H115" s="18">
        <v>0</v>
      </c>
      <c r="I115" s="20"/>
    </row>
    <row r="116" spans="1:9" s="21" customFormat="1" ht="11.25">
      <c r="A116" s="16" t="s">
        <v>2104</v>
      </c>
      <c r="B116" s="17" t="s">
        <v>2105</v>
      </c>
      <c r="C116" s="18">
        <v>0</v>
      </c>
      <c r="D116" s="18">
        <v>67938</v>
      </c>
      <c r="E116" s="18">
        <v>67938</v>
      </c>
      <c r="F116" s="19">
        <f t="shared" si="38"/>
        <v>0</v>
      </c>
      <c r="G116" s="18">
        <f t="shared" si="39"/>
        <v>0</v>
      </c>
      <c r="H116" s="18">
        <v>0</v>
      </c>
      <c r="I116" s="20"/>
    </row>
    <row r="117" spans="1:9" s="21" customFormat="1" ht="11.25">
      <c r="A117" s="16" t="s">
        <v>2106</v>
      </c>
      <c r="B117" s="17" t="s">
        <v>2107</v>
      </c>
      <c r="C117" s="18">
        <v>0</v>
      </c>
      <c r="D117" s="18">
        <v>6886</v>
      </c>
      <c r="E117" s="18">
        <v>83435</v>
      </c>
      <c r="F117" s="19">
        <f t="shared" si="38"/>
        <v>76549</v>
      </c>
      <c r="G117" s="18">
        <f t="shared" si="39"/>
        <v>76549</v>
      </c>
      <c r="H117" s="18">
        <v>0</v>
      </c>
      <c r="I117" s="20"/>
    </row>
    <row r="118" spans="1:9" s="21" customFormat="1" ht="11.25">
      <c r="A118" s="16" t="s">
        <v>2108</v>
      </c>
      <c r="B118" s="17" t="s">
        <v>2109</v>
      </c>
      <c r="C118" s="18">
        <v>0</v>
      </c>
      <c r="D118" s="18">
        <v>9704</v>
      </c>
      <c r="E118" s="18">
        <v>9707</v>
      </c>
      <c r="F118" s="19">
        <f t="shared" si="38"/>
        <v>3</v>
      </c>
      <c r="G118" s="18">
        <f t="shared" si="39"/>
        <v>3</v>
      </c>
      <c r="H118" s="18">
        <v>0</v>
      </c>
      <c r="I118" s="20"/>
    </row>
    <row r="119" spans="1:9" s="21" customFormat="1" ht="11.25">
      <c r="A119" s="16" t="s">
        <v>2110</v>
      </c>
      <c r="B119" s="17" t="s">
        <v>2111</v>
      </c>
      <c r="C119" s="18">
        <v>0</v>
      </c>
      <c r="D119" s="18">
        <v>56465</v>
      </c>
      <c r="E119" s="18">
        <v>56465</v>
      </c>
      <c r="F119" s="19">
        <f t="shared" si="38"/>
        <v>0</v>
      </c>
      <c r="G119" s="18">
        <f t="shared" si="39"/>
        <v>0</v>
      </c>
      <c r="H119" s="18">
        <v>0</v>
      </c>
      <c r="I119" s="20"/>
    </row>
    <row r="120" spans="1:9" s="21" customFormat="1" ht="11.25">
      <c r="A120" s="16" t="s">
        <v>2112</v>
      </c>
      <c r="B120" s="17" t="s">
        <v>2113</v>
      </c>
      <c r="C120" s="18">
        <v>721677</v>
      </c>
      <c r="D120" s="18">
        <v>35361</v>
      </c>
      <c r="E120" s="18">
        <v>33651</v>
      </c>
      <c r="F120" s="19">
        <f t="shared" si="38"/>
        <v>719967</v>
      </c>
      <c r="G120" s="18">
        <f t="shared" si="39"/>
        <v>719967</v>
      </c>
      <c r="H120" s="18">
        <v>0</v>
      </c>
      <c r="I120" s="20"/>
    </row>
    <row r="121" spans="1:9" s="21" customFormat="1" ht="11.25">
      <c r="A121" s="16" t="s">
        <v>2114</v>
      </c>
      <c r="B121" s="17" t="s">
        <v>2115</v>
      </c>
      <c r="C121" s="18">
        <v>0</v>
      </c>
      <c r="D121" s="18">
        <v>12300</v>
      </c>
      <c r="E121" s="18">
        <v>12300</v>
      </c>
      <c r="F121" s="19">
        <f t="shared" si="38"/>
        <v>0</v>
      </c>
      <c r="G121" s="18">
        <f t="shared" si="39"/>
        <v>0</v>
      </c>
      <c r="H121" s="18">
        <v>0</v>
      </c>
      <c r="I121" s="20"/>
    </row>
    <row r="122" spans="1:9" s="21" customFormat="1" ht="11.25">
      <c r="A122" s="16" t="s">
        <v>2116</v>
      </c>
      <c r="B122" s="17" t="s">
        <v>2117</v>
      </c>
      <c r="C122" s="18">
        <v>0</v>
      </c>
      <c r="D122" s="18">
        <v>25288</v>
      </c>
      <c r="E122" s="18">
        <v>37120</v>
      </c>
      <c r="F122" s="19">
        <f t="shared" si="38"/>
        <v>11832</v>
      </c>
      <c r="G122" s="18">
        <f t="shared" si="39"/>
        <v>11832</v>
      </c>
      <c r="H122" s="18">
        <v>0</v>
      </c>
      <c r="I122" s="20"/>
    </row>
    <row r="123" spans="1:9" s="21" customFormat="1" ht="11.25">
      <c r="A123" s="16" t="s">
        <v>2118</v>
      </c>
      <c r="B123" s="17" t="s">
        <v>2119</v>
      </c>
      <c r="C123" s="18">
        <v>0</v>
      </c>
      <c r="D123" s="18">
        <v>97232</v>
      </c>
      <c r="E123" s="18">
        <v>98718</v>
      </c>
      <c r="F123" s="19">
        <f t="shared" si="38"/>
        <v>1486</v>
      </c>
      <c r="G123" s="18">
        <f t="shared" si="39"/>
        <v>1486</v>
      </c>
      <c r="H123" s="18">
        <v>0</v>
      </c>
      <c r="I123" s="20"/>
    </row>
    <row r="124" spans="1:9" s="21" customFormat="1" ht="11.25">
      <c r="A124" s="16" t="s">
        <v>2120</v>
      </c>
      <c r="B124" s="17" t="s">
        <v>2121</v>
      </c>
      <c r="C124" s="18">
        <v>0</v>
      </c>
      <c r="D124" s="18">
        <v>5920</v>
      </c>
      <c r="E124" s="18">
        <v>5920</v>
      </c>
      <c r="F124" s="19">
        <f t="shared" si="38"/>
        <v>0</v>
      </c>
      <c r="G124" s="18">
        <f t="shared" si="39"/>
        <v>0</v>
      </c>
      <c r="H124" s="18">
        <v>0</v>
      </c>
      <c r="I124" s="20"/>
    </row>
    <row r="125" spans="1:9" s="15" customFormat="1" ht="11.25">
      <c r="A125" s="91" t="s">
        <v>2122</v>
      </c>
      <c r="B125" s="92" t="s">
        <v>2123</v>
      </c>
      <c r="C125" s="93">
        <f aca="true" t="shared" si="40" ref="C125:H125">+SUM(C126:C133)</f>
        <v>889034</v>
      </c>
      <c r="D125" s="93">
        <f t="shared" si="40"/>
        <v>1476470</v>
      </c>
      <c r="E125" s="93">
        <f t="shared" si="40"/>
        <v>1066647</v>
      </c>
      <c r="F125" s="93">
        <f t="shared" si="40"/>
        <v>479211</v>
      </c>
      <c r="G125" s="93">
        <f t="shared" si="40"/>
        <v>479211</v>
      </c>
      <c r="H125" s="93">
        <f t="shared" si="40"/>
        <v>0</v>
      </c>
      <c r="I125" s="14"/>
    </row>
    <row r="126" spans="1:9" s="21" customFormat="1" ht="11.25">
      <c r="A126" s="16" t="s">
        <v>2124</v>
      </c>
      <c r="B126" s="17" t="s">
        <v>2125</v>
      </c>
      <c r="C126" s="18">
        <v>59443</v>
      </c>
      <c r="D126" s="18">
        <v>103546</v>
      </c>
      <c r="E126" s="18">
        <v>63454</v>
      </c>
      <c r="F126" s="19">
        <f>+C126-D126+E126</f>
        <v>19351</v>
      </c>
      <c r="G126" s="18">
        <f>+F126</f>
        <v>19351</v>
      </c>
      <c r="H126" s="18">
        <v>0</v>
      </c>
      <c r="I126" s="20"/>
    </row>
    <row r="127" spans="1:9" s="21" customFormat="1" ht="11.25">
      <c r="A127" s="16" t="s">
        <v>2126</v>
      </c>
      <c r="B127" s="17" t="s">
        <v>2117</v>
      </c>
      <c r="C127" s="18">
        <v>251720</v>
      </c>
      <c r="D127" s="18">
        <v>333584</v>
      </c>
      <c r="E127" s="18">
        <v>258815</v>
      </c>
      <c r="F127" s="19">
        <f aca="true" t="shared" si="41" ref="F127:F133">+C127-D127+E127</f>
        <v>176951</v>
      </c>
      <c r="G127" s="18">
        <f aca="true" t="shared" si="42" ref="G127:G133">+F127</f>
        <v>176951</v>
      </c>
      <c r="H127" s="18">
        <v>0</v>
      </c>
      <c r="I127" s="20"/>
    </row>
    <row r="128" spans="1:9" s="21" customFormat="1" ht="11.25">
      <c r="A128" s="16" t="s">
        <v>2127</v>
      </c>
      <c r="B128" s="17" t="s">
        <v>2119</v>
      </c>
      <c r="C128" s="18">
        <v>73699</v>
      </c>
      <c r="D128" s="18">
        <v>97439</v>
      </c>
      <c r="E128" s="18">
        <v>44683</v>
      </c>
      <c r="F128" s="19">
        <f t="shared" si="41"/>
        <v>20943</v>
      </c>
      <c r="G128" s="18">
        <f t="shared" si="42"/>
        <v>20943</v>
      </c>
      <c r="H128" s="18">
        <v>0</v>
      </c>
      <c r="I128" s="20"/>
    </row>
    <row r="129" spans="1:9" s="21" customFormat="1" ht="11.25">
      <c r="A129" s="16" t="s">
        <v>2128</v>
      </c>
      <c r="B129" s="17" t="s">
        <v>2129</v>
      </c>
      <c r="C129" s="18">
        <v>752</v>
      </c>
      <c r="D129" s="18">
        <v>752</v>
      </c>
      <c r="E129" s="18">
        <v>0</v>
      </c>
      <c r="F129" s="19">
        <f t="shared" si="41"/>
        <v>0</v>
      </c>
      <c r="G129" s="18">
        <f t="shared" si="42"/>
        <v>0</v>
      </c>
      <c r="H129" s="18">
        <v>0</v>
      </c>
      <c r="I129" s="20"/>
    </row>
    <row r="130" spans="1:9" s="21" customFormat="1" ht="11.25">
      <c r="A130" s="16" t="s">
        <v>2130</v>
      </c>
      <c r="B130" s="17" t="s">
        <v>2131</v>
      </c>
      <c r="C130" s="18">
        <v>10086</v>
      </c>
      <c r="D130" s="18">
        <v>10243</v>
      </c>
      <c r="E130" s="18">
        <v>5275</v>
      </c>
      <c r="F130" s="19">
        <f t="shared" si="41"/>
        <v>5118</v>
      </c>
      <c r="G130" s="18">
        <f t="shared" si="42"/>
        <v>5118</v>
      </c>
      <c r="H130" s="18">
        <v>0</v>
      </c>
      <c r="I130" s="20"/>
    </row>
    <row r="131" spans="1:9" s="21" customFormat="1" ht="11.25">
      <c r="A131" s="16" t="s">
        <v>2132</v>
      </c>
      <c r="B131" s="17" t="s">
        <v>2133</v>
      </c>
      <c r="C131" s="18">
        <v>339267</v>
      </c>
      <c r="D131" s="18">
        <v>398547</v>
      </c>
      <c r="E131" s="18">
        <v>241697</v>
      </c>
      <c r="F131" s="19">
        <f t="shared" si="41"/>
        <v>182417</v>
      </c>
      <c r="G131" s="18">
        <f t="shared" si="42"/>
        <v>182417</v>
      </c>
      <c r="H131" s="18">
        <v>0</v>
      </c>
      <c r="I131" s="20"/>
    </row>
    <row r="132" spans="1:9" s="21" customFormat="1" ht="11.25">
      <c r="A132" s="16" t="s">
        <v>2134</v>
      </c>
      <c r="B132" s="17" t="s">
        <v>2135</v>
      </c>
      <c r="C132" s="18">
        <v>59588</v>
      </c>
      <c r="D132" s="18">
        <v>72147</v>
      </c>
      <c r="E132" s="18">
        <v>33488</v>
      </c>
      <c r="F132" s="19">
        <f t="shared" si="41"/>
        <v>20929</v>
      </c>
      <c r="G132" s="18">
        <f t="shared" si="42"/>
        <v>20929</v>
      </c>
      <c r="H132" s="18">
        <v>0</v>
      </c>
      <c r="I132" s="20"/>
    </row>
    <row r="133" spans="1:9" s="21" customFormat="1" ht="11.25">
      <c r="A133" s="16" t="s">
        <v>2136</v>
      </c>
      <c r="B133" s="17" t="s">
        <v>2137</v>
      </c>
      <c r="C133" s="18">
        <v>94479</v>
      </c>
      <c r="D133" s="18">
        <v>460212</v>
      </c>
      <c r="E133" s="18">
        <v>419235</v>
      </c>
      <c r="F133" s="19">
        <f t="shared" si="41"/>
        <v>53502</v>
      </c>
      <c r="G133" s="18">
        <f t="shared" si="42"/>
        <v>53502</v>
      </c>
      <c r="H133" s="18">
        <v>0</v>
      </c>
      <c r="I133" s="20"/>
    </row>
    <row r="134" spans="1:9" s="15" customFormat="1" ht="11.25">
      <c r="A134" s="91" t="s">
        <v>2138</v>
      </c>
      <c r="B134" s="92" t="s">
        <v>2139</v>
      </c>
      <c r="C134" s="93">
        <f aca="true" t="shared" si="43" ref="C134:H134">+C135+C136+C137</f>
        <v>184423</v>
      </c>
      <c r="D134" s="93">
        <f t="shared" si="43"/>
        <v>8453067</v>
      </c>
      <c r="E134" s="93">
        <f t="shared" si="43"/>
        <v>8678551</v>
      </c>
      <c r="F134" s="93">
        <f t="shared" si="43"/>
        <v>409907</v>
      </c>
      <c r="G134" s="93">
        <f t="shared" si="43"/>
        <v>409907</v>
      </c>
      <c r="H134" s="93">
        <f t="shared" si="43"/>
        <v>0</v>
      </c>
      <c r="I134" s="14"/>
    </row>
    <row r="135" spans="1:9" s="21" customFormat="1" ht="11.25">
      <c r="A135" s="16" t="s">
        <v>2140</v>
      </c>
      <c r="B135" s="17" t="s">
        <v>2141</v>
      </c>
      <c r="C135" s="18">
        <v>92049</v>
      </c>
      <c r="D135" s="18">
        <v>92049</v>
      </c>
      <c r="E135" s="18">
        <v>0</v>
      </c>
      <c r="F135" s="19">
        <f>+C135-D135+E135</f>
        <v>0</v>
      </c>
      <c r="G135" s="18">
        <f>+F135</f>
        <v>0</v>
      </c>
      <c r="H135" s="18">
        <v>0</v>
      </c>
      <c r="I135" s="20"/>
    </row>
    <row r="136" spans="1:9" s="21" customFormat="1" ht="11.25">
      <c r="A136" s="16" t="s">
        <v>2142</v>
      </c>
      <c r="B136" s="17" t="s">
        <v>2143</v>
      </c>
      <c r="C136" s="18">
        <v>0</v>
      </c>
      <c r="D136" s="18">
        <v>717996</v>
      </c>
      <c r="E136" s="18">
        <v>717996</v>
      </c>
      <c r="F136" s="19">
        <f>+C136-D136+E136</f>
        <v>0</v>
      </c>
      <c r="G136" s="18">
        <f>+F136</f>
        <v>0</v>
      </c>
      <c r="H136" s="18">
        <v>0</v>
      </c>
      <c r="I136" s="20"/>
    </row>
    <row r="137" spans="1:9" s="21" customFormat="1" ht="11.25">
      <c r="A137" s="16" t="s">
        <v>2144</v>
      </c>
      <c r="B137" s="17" t="s">
        <v>2145</v>
      </c>
      <c r="C137" s="18">
        <v>92374</v>
      </c>
      <c r="D137" s="18">
        <v>7643022</v>
      </c>
      <c r="E137" s="18">
        <v>7960555</v>
      </c>
      <c r="F137" s="19">
        <f>+C137-D137+E137</f>
        <v>409907</v>
      </c>
      <c r="G137" s="18">
        <f>+F137</f>
        <v>409907</v>
      </c>
      <c r="H137" s="18">
        <v>0</v>
      </c>
      <c r="I137" s="20"/>
    </row>
    <row r="138" spans="1:9" s="15" customFormat="1" ht="11.25">
      <c r="A138" s="91" t="s">
        <v>2146</v>
      </c>
      <c r="B138" s="92" t="s">
        <v>2147</v>
      </c>
      <c r="C138" s="93">
        <f aca="true" t="shared" si="44" ref="C138:H138">+C139</f>
        <v>44228</v>
      </c>
      <c r="D138" s="93">
        <f t="shared" si="44"/>
        <v>46315</v>
      </c>
      <c r="E138" s="93">
        <f t="shared" si="44"/>
        <v>2086</v>
      </c>
      <c r="F138" s="93">
        <f t="shared" si="44"/>
        <v>0</v>
      </c>
      <c r="G138" s="93">
        <f t="shared" si="44"/>
        <v>0</v>
      </c>
      <c r="H138" s="93">
        <f t="shared" si="44"/>
        <v>0</v>
      </c>
      <c r="I138" s="14"/>
    </row>
    <row r="139" spans="1:9" s="21" customFormat="1" ht="11.25">
      <c r="A139" s="16" t="s">
        <v>2148</v>
      </c>
      <c r="B139" s="17" t="s">
        <v>2149</v>
      </c>
      <c r="C139" s="18">
        <v>44228</v>
      </c>
      <c r="D139" s="18">
        <v>46315</v>
      </c>
      <c r="E139" s="18">
        <v>2086</v>
      </c>
      <c r="F139" s="19">
        <v>0</v>
      </c>
      <c r="G139" s="18">
        <v>0</v>
      </c>
      <c r="H139" s="18">
        <v>0</v>
      </c>
      <c r="I139" s="20"/>
    </row>
    <row r="140" spans="1:9" s="15" customFormat="1" ht="22.5">
      <c r="A140" s="91" t="s">
        <v>2150</v>
      </c>
      <c r="B140" s="92" t="s">
        <v>2151</v>
      </c>
      <c r="C140" s="93">
        <f aca="true" t="shared" si="45" ref="C140:H140">+C141</f>
        <v>921946</v>
      </c>
      <c r="D140" s="93">
        <f t="shared" si="45"/>
        <v>2861175</v>
      </c>
      <c r="E140" s="93">
        <f t="shared" si="45"/>
        <v>2737086</v>
      </c>
      <c r="F140" s="93">
        <f t="shared" si="45"/>
        <v>797857</v>
      </c>
      <c r="G140" s="93">
        <f t="shared" si="45"/>
        <v>797857</v>
      </c>
      <c r="H140" s="93">
        <f t="shared" si="45"/>
        <v>0</v>
      </c>
      <c r="I140" s="14"/>
    </row>
    <row r="141" spans="1:9" s="15" customFormat="1" ht="11.25">
      <c r="A141" s="91" t="s">
        <v>2152</v>
      </c>
      <c r="B141" s="92" t="s">
        <v>2153</v>
      </c>
      <c r="C141" s="93">
        <f aca="true" t="shared" si="46" ref="C141:H141">+C142+C143+C144+C145+C146+C147+C148</f>
        <v>921946</v>
      </c>
      <c r="D141" s="93">
        <f t="shared" si="46"/>
        <v>2861175</v>
      </c>
      <c r="E141" s="93">
        <f t="shared" si="46"/>
        <v>2737086</v>
      </c>
      <c r="F141" s="93">
        <f t="shared" si="46"/>
        <v>797857</v>
      </c>
      <c r="G141" s="93">
        <f t="shared" si="46"/>
        <v>797857</v>
      </c>
      <c r="H141" s="93">
        <f t="shared" si="46"/>
        <v>0</v>
      </c>
      <c r="I141" s="14"/>
    </row>
    <row r="142" spans="1:9" s="21" customFormat="1" ht="11.25">
      <c r="A142" s="16" t="s">
        <v>2154</v>
      </c>
      <c r="B142" s="17" t="s">
        <v>2155</v>
      </c>
      <c r="C142" s="18">
        <v>0</v>
      </c>
      <c r="D142" s="18">
        <v>2502885</v>
      </c>
      <c r="E142" s="18">
        <v>2505070</v>
      </c>
      <c r="F142" s="19">
        <f>+C142-D142+E142</f>
        <v>2185</v>
      </c>
      <c r="G142" s="18">
        <f>+F142</f>
        <v>2185</v>
      </c>
      <c r="H142" s="18">
        <v>0</v>
      </c>
      <c r="I142" s="20"/>
    </row>
    <row r="143" spans="1:9" s="21" customFormat="1" ht="11.25">
      <c r="A143" s="16" t="s">
        <v>2156</v>
      </c>
      <c r="B143" s="17" t="s">
        <v>2157</v>
      </c>
      <c r="C143" s="18">
        <v>36702</v>
      </c>
      <c r="D143" s="18">
        <v>183781</v>
      </c>
      <c r="E143" s="18">
        <v>183781</v>
      </c>
      <c r="F143" s="19">
        <f aca="true" t="shared" si="47" ref="F143:F148">+C143-D143+E143</f>
        <v>36702</v>
      </c>
      <c r="G143" s="18">
        <f aca="true" t="shared" si="48" ref="G143:G148">+F143</f>
        <v>36702</v>
      </c>
      <c r="H143" s="18">
        <v>0</v>
      </c>
      <c r="I143" s="20"/>
    </row>
    <row r="144" spans="1:9" s="21" customFormat="1" ht="11.25">
      <c r="A144" s="16" t="s">
        <v>2158</v>
      </c>
      <c r="B144" s="17" t="s">
        <v>2159</v>
      </c>
      <c r="C144" s="18">
        <v>412157</v>
      </c>
      <c r="D144" s="18">
        <v>58032</v>
      </c>
      <c r="E144" s="18">
        <v>0</v>
      </c>
      <c r="F144" s="19">
        <f t="shared" si="47"/>
        <v>354125</v>
      </c>
      <c r="G144" s="18">
        <f t="shared" si="48"/>
        <v>354125</v>
      </c>
      <c r="H144" s="18">
        <v>0</v>
      </c>
      <c r="I144" s="20"/>
    </row>
    <row r="145" spans="1:9" s="21" customFormat="1" ht="11.25">
      <c r="A145" s="16" t="s">
        <v>2160</v>
      </c>
      <c r="B145" s="17" t="s">
        <v>2161</v>
      </c>
      <c r="C145" s="18">
        <v>281016</v>
      </c>
      <c r="D145" s="18">
        <v>37063</v>
      </c>
      <c r="E145" s="18">
        <v>0</v>
      </c>
      <c r="F145" s="19">
        <f t="shared" si="47"/>
        <v>243953</v>
      </c>
      <c r="G145" s="18">
        <f t="shared" si="48"/>
        <v>243953</v>
      </c>
      <c r="H145" s="18">
        <v>0</v>
      </c>
      <c r="I145" s="20"/>
    </row>
    <row r="146" spans="1:9" s="21" customFormat="1" ht="11.25">
      <c r="A146" s="16" t="s">
        <v>2162</v>
      </c>
      <c r="B146" s="17" t="s">
        <v>2411</v>
      </c>
      <c r="C146" s="18">
        <v>159409</v>
      </c>
      <c r="D146" s="18">
        <v>6222</v>
      </c>
      <c r="E146" s="18">
        <v>0</v>
      </c>
      <c r="F146" s="19">
        <f t="shared" si="47"/>
        <v>153187</v>
      </c>
      <c r="G146" s="18">
        <f t="shared" si="48"/>
        <v>153187</v>
      </c>
      <c r="H146" s="18">
        <v>0</v>
      </c>
      <c r="I146" s="20"/>
    </row>
    <row r="147" spans="1:9" s="21" customFormat="1" ht="11.25">
      <c r="A147" s="16" t="s">
        <v>2412</v>
      </c>
      <c r="B147" s="17" t="s">
        <v>2413</v>
      </c>
      <c r="C147" s="18">
        <v>0</v>
      </c>
      <c r="D147" s="18">
        <v>1902</v>
      </c>
      <c r="E147" s="18">
        <v>1902</v>
      </c>
      <c r="F147" s="19">
        <f t="shared" si="47"/>
        <v>0</v>
      </c>
      <c r="G147" s="18">
        <f t="shared" si="48"/>
        <v>0</v>
      </c>
      <c r="H147" s="18">
        <v>0</v>
      </c>
      <c r="I147" s="20"/>
    </row>
    <row r="148" spans="1:9" s="21" customFormat="1" ht="11.25">
      <c r="A148" s="16" t="s">
        <v>2414</v>
      </c>
      <c r="B148" s="17" t="s">
        <v>2415</v>
      </c>
      <c r="C148" s="18">
        <v>32662</v>
      </c>
      <c r="D148" s="18">
        <v>71290</v>
      </c>
      <c r="E148" s="18">
        <v>46333</v>
      </c>
      <c r="F148" s="19">
        <f t="shared" si="47"/>
        <v>7705</v>
      </c>
      <c r="G148" s="18">
        <f t="shared" si="48"/>
        <v>7705</v>
      </c>
      <c r="H148" s="18">
        <v>0</v>
      </c>
      <c r="I148" s="20"/>
    </row>
    <row r="149" spans="1:9" s="15" customFormat="1" ht="11.25">
      <c r="A149" s="91" t="s">
        <v>2416</v>
      </c>
      <c r="B149" s="92" t="s">
        <v>2417</v>
      </c>
      <c r="C149" s="93">
        <f aca="true" t="shared" si="49" ref="C149:H149">+C150+C152</f>
        <v>0</v>
      </c>
      <c r="D149" s="93">
        <f t="shared" si="49"/>
        <v>52304</v>
      </c>
      <c r="E149" s="93">
        <f t="shared" si="49"/>
        <v>467720</v>
      </c>
      <c r="F149" s="93">
        <f t="shared" si="49"/>
        <v>415416</v>
      </c>
      <c r="G149" s="93">
        <f t="shared" si="49"/>
        <v>415416</v>
      </c>
      <c r="H149" s="93">
        <f t="shared" si="49"/>
        <v>0</v>
      </c>
      <c r="I149" s="14"/>
    </row>
    <row r="150" spans="1:9" s="15" customFormat="1" ht="11.25">
      <c r="A150" s="91" t="s">
        <v>2418</v>
      </c>
      <c r="B150" s="92" t="s">
        <v>2419</v>
      </c>
      <c r="C150" s="93">
        <f aca="true" t="shared" si="50" ref="C150:H150">+C151</f>
        <v>0</v>
      </c>
      <c r="D150" s="93">
        <f t="shared" si="50"/>
        <v>2086</v>
      </c>
      <c r="E150" s="93">
        <f t="shared" si="50"/>
        <v>2086</v>
      </c>
      <c r="F150" s="93">
        <f t="shared" si="50"/>
        <v>0</v>
      </c>
      <c r="G150" s="93">
        <f t="shared" si="50"/>
        <v>0</v>
      </c>
      <c r="H150" s="93">
        <f t="shared" si="50"/>
        <v>0</v>
      </c>
      <c r="I150" s="14"/>
    </row>
    <row r="151" spans="1:9" s="21" customFormat="1" ht="11.25">
      <c r="A151" s="16" t="s">
        <v>2420</v>
      </c>
      <c r="B151" s="17" t="s">
        <v>2421</v>
      </c>
      <c r="C151" s="18">
        <v>0</v>
      </c>
      <c r="D151" s="18">
        <v>2086</v>
      </c>
      <c r="E151" s="18">
        <v>2086</v>
      </c>
      <c r="F151" s="19">
        <f>+C151-D151+E151</f>
        <v>0</v>
      </c>
      <c r="G151" s="18">
        <f>+F151</f>
        <v>0</v>
      </c>
      <c r="H151" s="18">
        <v>0</v>
      </c>
      <c r="I151" s="20"/>
    </row>
    <row r="152" spans="1:9" s="15" customFormat="1" ht="11.25">
      <c r="A152" s="91" t="s">
        <v>2422</v>
      </c>
      <c r="B152" s="92" t="s">
        <v>2423</v>
      </c>
      <c r="C152" s="93">
        <f aca="true" t="shared" si="51" ref="C152:H152">+C153+C154+C155+C156+C157</f>
        <v>0</v>
      </c>
      <c r="D152" s="93">
        <f t="shared" si="51"/>
        <v>50218</v>
      </c>
      <c r="E152" s="93">
        <f t="shared" si="51"/>
        <v>465634</v>
      </c>
      <c r="F152" s="93">
        <f t="shared" si="51"/>
        <v>415416</v>
      </c>
      <c r="G152" s="93">
        <f t="shared" si="51"/>
        <v>415416</v>
      </c>
      <c r="H152" s="93">
        <f t="shared" si="51"/>
        <v>0</v>
      </c>
      <c r="I152" s="14"/>
    </row>
    <row r="153" spans="1:9" s="21" customFormat="1" ht="11.25">
      <c r="A153" s="16" t="s">
        <v>2424</v>
      </c>
      <c r="B153" s="17" t="s">
        <v>2157</v>
      </c>
      <c r="C153" s="18">
        <v>0</v>
      </c>
      <c r="D153" s="18">
        <v>1500</v>
      </c>
      <c r="E153" s="18">
        <v>1500</v>
      </c>
      <c r="F153" s="19">
        <f>+C153-D153+E153</f>
        <v>0</v>
      </c>
      <c r="G153" s="18">
        <f>+F153</f>
        <v>0</v>
      </c>
      <c r="H153" s="18">
        <v>0</v>
      </c>
      <c r="I153" s="20"/>
    </row>
    <row r="154" spans="1:9" s="21" customFormat="1" ht="11.25">
      <c r="A154" s="16" t="s">
        <v>2425</v>
      </c>
      <c r="B154" s="17" t="s">
        <v>2411</v>
      </c>
      <c r="C154" s="18">
        <v>0</v>
      </c>
      <c r="D154" s="18">
        <v>0</v>
      </c>
      <c r="E154" s="18">
        <v>79191</v>
      </c>
      <c r="F154" s="19">
        <f>+C154-D154+E154</f>
        <v>79191</v>
      </c>
      <c r="G154" s="18">
        <f>+F154</f>
        <v>79191</v>
      </c>
      <c r="H154" s="18">
        <v>0</v>
      </c>
      <c r="I154" s="20"/>
    </row>
    <row r="155" spans="1:9" s="21" customFormat="1" ht="11.25">
      <c r="A155" s="16" t="s">
        <v>2426</v>
      </c>
      <c r="B155" s="17" t="s">
        <v>2161</v>
      </c>
      <c r="C155" s="18">
        <v>0</v>
      </c>
      <c r="D155" s="18">
        <v>0</v>
      </c>
      <c r="E155" s="18">
        <v>82420</v>
      </c>
      <c r="F155" s="19">
        <f>+C155-D155+E155</f>
        <v>82420</v>
      </c>
      <c r="G155" s="18">
        <f>+F155</f>
        <v>82420</v>
      </c>
      <c r="H155" s="18">
        <v>0</v>
      </c>
      <c r="I155" s="20"/>
    </row>
    <row r="156" spans="1:9" s="21" customFormat="1" ht="11.25">
      <c r="A156" s="16" t="s">
        <v>2427</v>
      </c>
      <c r="B156" s="17" t="s">
        <v>2415</v>
      </c>
      <c r="C156" s="18">
        <v>0</v>
      </c>
      <c r="D156" s="18">
        <v>46333</v>
      </c>
      <c r="E156" s="18">
        <v>144330</v>
      </c>
      <c r="F156" s="19">
        <f>+C156-D156+E156</f>
        <v>97997</v>
      </c>
      <c r="G156" s="18">
        <f>+F156</f>
        <v>97997</v>
      </c>
      <c r="H156" s="18">
        <v>0</v>
      </c>
      <c r="I156" s="20"/>
    </row>
    <row r="157" spans="1:9" s="21" customFormat="1" ht="11.25">
      <c r="A157" s="16" t="s">
        <v>2428</v>
      </c>
      <c r="B157" s="17" t="s">
        <v>2413</v>
      </c>
      <c r="C157" s="18">
        <v>0</v>
      </c>
      <c r="D157" s="18">
        <v>2385</v>
      </c>
      <c r="E157" s="18">
        <v>158193</v>
      </c>
      <c r="F157" s="19">
        <f>+C157-D157+E157</f>
        <v>155808</v>
      </c>
      <c r="G157" s="18">
        <f>+F157</f>
        <v>155808</v>
      </c>
      <c r="H157" s="18">
        <v>0</v>
      </c>
      <c r="I157" s="20"/>
    </row>
    <row r="158" spans="1:9" s="15" customFormat="1" ht="11.25">
      <c r="A158" s="91" t="s">
        <v>2429</v>
      </c>
      <c r="B158" s="92" t="s">
        <v>2430</v>
      </c>
      <c r="C158" s="93">
        <f aca="true" t="shared" si="52" ref="C158:H158">+C159</f>
        <v>-114294419</v>
      </c>
      <c r="D158" s="93">
        <f t="shared" si="52"/>
        <v>102875718</v>
      </c>
      <c r="E158" s="93">
        <f t="shared" si="52"/>
        <v>105603339</v>
      </c>
      <c r="F158" s="93">
        <f t="shared" si="52"/>
        <v>-111566798</v>
      </c>
      <c r="G158" s="93">
        <f t="shared" si="52"/>
        <v>0</v>
      </c>
      <c r="H158" s="93">
        <f t="shared" si="52"/>
        <v>-111566798</v>
      </c>
      <c r="I158" s="14"/>
    </row>
    <row r="159" spans="1:9" s="15" customFormat="1" ht="11.25">
      <c r="A159" s="91" t="s">
        <v>2431</v>
      </c>
      <c r="B159" s="92" t="s">
        <v>2432</v>
      </c>
      <c r="C159" s="93">
        <f aca="true" t="shared" si="53" ref="C159:H159">+C160+C162+C164+C167+C169</f>
        <v>-114294419</v>
      </c>
      <c r="D159" s="93">
        <f t="shared" si="53"/>
        <v>102875718</v>
      </c>
      <c r="E159" s="93">
        <f t="shared" si="53"/>
        <v>105603339</v>
      </c>
      <c r="F159" s="93">
        <f t="shared" si="53"/>
        <v>-111566798</v>
      </c>
      <c r="G159" s="93">
        <f t="shared" si="53"/>
        <v>0</v>
      </c>
      <c r="H159" s="93">
        <f t="shared" si="53"/>
        <v>-111566798</v>
      </c>
      <c r="I159" s="14"/>
    </row>
    <row r="160" spans="1:9" s="15" customFormat="1" ht="11.25">
      <c r="A160" s="91" t="s">
        <v>2433</v>
      </c>
      <c r="B160" s="92" t="s">
        <v>2434</v>
      </c>
      <c r="C160" s="93">
        <f aca="true" t="shared" si="54" ref="C160:H160">+C161</f>
        <v>-61557835</v>
      </c>
      <c r="D160" s="93">
        <f t="shared" si="54"/>
        <v>95800176</v>
      </c>
      <c r="E160" s="93">
        <f t="shared" si="54"/>
        <v>7623904</v>
      </c>
      <c r="F160" s="93">
        <f t="shared" si="54"/>
        <v>-149734107</v>
      </c>
      <c r="G160" s="93">
        <f t="shared" si="54"/>
        <v>0</v>
      </c>
      <c r="H160" s="93">
        <f t="shared" si="54"/>
        <v>-149734107</v>
      </c>
      <c r="I160" s="14"/>
    </row>
    <row r="161" spans="1:9" s="21" customFormat="1" ht="11.25">
      <c r="A161" s="16" t="s">
        <v>2435</v>
      </c>
      <c r="B161" s="17" t="s">
        <v>2436</v>
      </c>
      <c r="C161" s="18">
        <v>-61557835</v>
      </c>
      <c r="D161" s="18">
        <v>95800176</v>
      </c>
      <c r="E161" s="18">
        <v>7623904</v>
      </c>
      <c r="F161" s="19">
        <f>+C161-D161+E161</f>
        <v>-149734107</v>
      </c>
      <c r="G161" s="18">
        <v>0</v>
      </c>
      <c r="H161" s="18">
        <f>+F161</f>
        <v>-149734107</v>
      </c>
      <c r="I161" s="20"/>
    </row>
    <row r="162" spans="1:9" s="15" customFormat="1" ht="11.25">
      <c r="A162" s="91" t="s">
        <v>2437</v>
      </c>
      <c r="B162" s="92" t="s">
        <v>2438</v>
      </c>
      <c r="C162" s="93">
        <f aca="true" t="shared" si="55" ref="C162:H162">+C163</f>
        <v>-83106888</v>
      </c>
      <c r="D162" s="93">
        <f t="shared" si="55"/>
        <v>7075542</v>
      </c>
      <c r="E162" s="93">
        <f t="shared" si="55"/>
        <v>90182430</v>
      </c>
      <c r="F162" s="93">
        <f t="shared" si="55"/>
        <v>0</v>
      </c>
      <c r="G162" s="93">
        <f t="shared" si="55"/>
        <v>0</v>
      </c>
      <c r="H162" s="93">
        <f t="shared" si="55"/>
        <v>0</v>
      </c>
      <c r="I162" s="14"/>
    </row>
    <row r="163" spans="1:9" s="21" customFormat="1" ht="11.25">
      <c r="A163" s="16" t="s">
        <v>2439</v>
      </c>
      <c r="B163" s="17" t="s">
        <v>2440</v>
      </c>
      <c r="C163" s="18">
        <v>-83106888</v>
      </c>
      <c r="D163" s="18">
        <v>7075542</v>
      </c>
      <c r="E163" s="18">
        <v>90182430</v>
      </c>
      <c r="F163" s="19">
        <f>+C163-D163+E163</f>
        <v>0</v>
      </c>
      <c r="G163" s="18">
        <v>0</v>
      </c>
      <c r="H163" s="18">
        <f>+F163</f>
        <v>0</v>
      </c>
      <c r="I163" s="20"/>
    </row>
    <row r="164" spans="1:9" s="15" customFormat="1" ht="11.25">
      <c r="A164" s="91" t="s">
        <v>2441</v>
      </c>
      <c r="B164" s="92" t="s">
        <v>2442</v>
      </c>
      <c r="C164" s="93">
        <f aca="true" t="shared" si="56" ref="C164:H164">+C165+C166</f>
        <v>3161887</v>
      </c>
      <c r="D164" s="93">
        <f t="shared" si="56"/>
        <v>0</v>
      </c>
      <c r="E164" s="93">
        <f t="shared" si="56"/>
        <v>7797005</v>
      </c>
      <c r="F164" s="93">
        <f t="shared" si="56"/>
        <v>10958892</v>
      </c>
      <c r="G164" s="93">
        <f t="shared" si="56"/>
        <v>0</v>
      </c>
      <c r="H164" s="93">
        <f t="shared" si="56"/>
        <v>10958892</v>
      </c>
      <c r="I164" s="14"/>
    </row>
    <row r="165" spans="1:9" s="21" customFormat="1" ht="11.25">
      <c r="A165" s="16" t="s">
        <v>2443</v>
      </c>
      <c r="B165" s="17" t="s">
        <v>2064</v>
      </c>
      <c r="C165" s="18">
        <v>1119290</v>
      </c>
      <c r="D165" s="18">
        <v>0</v>
      </c>
      <c r="E165" s="18">
        <v>0</v>
      </c>
      <c r="F165" s="19">
        <f>+C165-D165+E165</f>
        <v>1119290</v>
      </c>
      <c r="G165" s="18">
        <v>0</v>
      </c>
      <c r="H165" s="18">
        <f>+F165</f>
        <v>1119290</v>
      </c>
      <c r="I165" s="20"/>
    </row>
    <row r="166" spans="1:9" s="21" customFormat="1" ht="11.25">
      <c r="A166" s="16" t="s">
        <v>2444</v>
      </c>
      <c r="B166" s="17" t="s">
        <v>1971</v>
      </c>
      <c r="C166" s="18">
        <v>2042597</v>
      </c>
      <c r="D166" s="18">
        <v>0</v>
      </c>
      <c r="E166" s="18">
        <v>7797005</v>
      </c>
      <c r="F166" s="19">
        <f>+C166-D166+E166</f>
        <v>9839602</v>
      </c>
      <c r="G166" s="18">
        <v>0</v>
      </c>
      <c r="H166" s="18">
        <f>+F166</f>
        <v>9839602</v>
      </c>
      <c r="I166" s="20"/>
    </row>
    <row r="167" spans="1:9" s="15" customFormat="1" ht="11.25">
      <c r="A167" s="91" t="s">
        <v>2445</v>
      </c>
      <c r="B167" s="92" t="s">
        <v>2446</v>
      </c>
      <c r="C167" s="93">
        <f aca="true" t="shared" si="57" ref="C167:H167">+C168</f>
        <v>879893</v>
      </c>
      <c r="D167" s="93">
        <f t="shared" si="57"/>
        <v>0</v>
      </c>
      <c r="E167" s="93">
        <f t="shared" si="57"/>
        <v>0</v>
      </c>
      <c r="F167" s="93">
        <f t="shared" si="57"/>
        <v>879893</v>
      </c>
      <c r="G167" s="93">
        <f t="shared" si="57"/>
        <v>0</v>
      </c>
      <c r="H167" s="93">
        <f t="shared" si="57"/>
        <v>879893</v>
      </c>
      <c r="I167" s="14"/>
    </row>
    <row r="168" spans="1:9" s="21" customFormat="1" ht="11.25">
      <c r="A168" s="16" t="s">
        <v>2447</v>
      </c>
      <c r="B168" s="17" t="s">
        <v>2448</v>
      </c>
      <c r="C168" s="18">
        <v>879893</v>
      </c>
      <c r="D168" s="18">
        <v>0</v>
      </c>
      <c r="E168" s="18">
        <v>0</v>
      </c>
      <c r="F168" s="19">
        <v>879893</v>
      </c>
      <c r="G168" s="18">
        <v>0</v>
      </c>
      <c r="H168" s="18">
        <v>879893</v>
      </c>
      <c r="I168" s="20"/>
    </row>
    <row r="169" spans="1:9" s="15" customFormat="1" ht="11.25">
      <c r="A169" s="91" t="s">
        <v>2449</v>
      </c>
      <c r="B169" s="92" t="s">
        <v>2450</v>
      </c>
      <c r="C169" s="93">
        <f aca="true" t="shared" si="58" ref="C169:H169">+C170</f>
        <v>26328524</v>
      </c>
      <c r="D169" s="93">
        <f t="shared" si="58"/>
        <v>0</v>
      </c>
      <c r="E169" s="93">
        <f t="shared" si="58"/>
        <v>0</v>
      </c>
      <c r="F169" s="93">
        <f t="shared" si="58"/>
        <v>26328524</v>
      </c>
      <c r="G169" s="93">
        <f t="shared" si="58"/>
        <v>0</v>
      </c>
      <c r="H169" s="93">
        <f t="shared" si="58"/>
        <v>26328524</v>
      </c>
      <c r="I169" s="14"/>
    </row>
    <row r="170" spans="1:9" s="21" customFormat="1" ht="11.25">
      <c r="A170" s="16" t="s">
        <v>2451</v>
      </c>
      <c r="B170" s="17" t="s">
        <v>2452</v>
      </c>
      <c r="C170" s="18">
        <v>26328524</v>
      </c>
      <c r="D170" s="18">
        <v>0</v>
      </c>
      <c r="E170" s="18">
        <v>0</v>
      </c>
      <c r="F170" s="19">
        <v>26328524</v>
      </c>
      <c r="G170" s="18">
        <v>0</v>
      </c>
      <c r="H170" s="18">
        <v>26328524</v>
      </c>
      <c r="I170" s="20"/>
    </row>
    <row r="171" spans="1:9" s="15" customFormat="1" ht="11.25">
      <c r="A171" s="91" t="s">
        <v>2453</v>
      </c>
      <c r="B171" s="92" t="s">
        <v>2454</v>
      </c>
      <c r="C171" s="93">
        <f aca="true" t="shared" si="59" ref="C171:H171">+C172+C175+C182</f>
        <v>0</v>
      </c>
      <c r="D171" s="93">
        <f t="shared" si="59"/>
        <v>717996</v>
      </c>
      <c r="E171" s="93">
        <f t="shared" si="59"/>
        <v>3124154708</v>
      </c>
      <c r="F171" s="93">
        <f t="shared" si="59"/>
        <v>3123436712</v>
      </c>
      <c r="G171" s="93">
        <f t="shared" si="59"/>
        <v>0</v>
      </c>
      <c r="H171" s="93">
        <f t="shared" si="59"/>
        <v>3123436712</v>
      </c>
      <c r="I171" s="14"/>
    </row>
    <row r="172" spans="1:9" s="15" customFormat="1" ht="11.25">
      <c r="A172" s="91" t="s">
        <v>2455</v>
      </c>
      <c r="B172" s="92" t="s">
        <v>2456</v>
      </c>
      <c r="C172" s="93">
        <f aca="true" t="shared" si="60" ref="C172:H173">+C173</f>
        <v>0</v>
      </c>
      <c r="D172" s="93">
        <f t="shared" si="60"/>
        <v>0</v>
      </c>
      <c r="E172" s="93">
        <f t="shared" si="60"/>
        <v>41301412</v>
      </c>
      <c r="F172" s="93">
        <f t="shared" si="60"/>
        <v>41301412</v>
      </c>
      <c r="G172" s="93">
        <f t="shared" si="60"/>
        <v>0</v>
      </c>
      <c r="H172" s="93">
        <f t="shared" si="60"/>
        <v>41301412</v>
      </c>
      <c r="I172" s="14"/>
    </row>
    <row r="173" spans="1:9" s="15" customFormat="1" ht="11.25">
      <c r="A173" s="91" t="s">
        <v>2457</v>
      </c>
      <c r="B173" s="92" t="s">
        <v>2458</v>
      </c>
      <c r="C173" s="93">
        <f t="shared" si="60"/>
        <v>0</v>
      </c>
      <c r="D173" s="93">
        <f t="shared" si="60"/>
        <v>0</v>
      </c>
      <c r="E173" s="93">
        <f t="shared" si="60"/>
        <v>41301412</v>
      </c>
      <c r="F173" s="93">
        <f t="shared" si="60"/>
        <v>41301412</v>
      </c>
      <c r="G173" s="93">
        <f t="shared" si="60"/>
        <v>0</v>
      </c>
      <c r="H173" s="93">
        <f t="shared" si="60"/>
        <v>41301412</v>
      </c>
      <c r="I173" s="14"/>
    </row>
    <row r="174" spans="1:9" s="21" customFormat="1" ht="11.25">
      <c r="A174" s="16" t="s">
        <v>2459</v>
      </c>
      <c r="B174" s="17" t="s">
        <v>1933</v>
      </c>
      <c r="C174" s="18">
        <v>0</v>
      </c>
      <c r="D174" s="18">
        <v>0</v>
      </c>
      <c r="E174" s="18">
        <v>41301412</v>
      </c>
      <c r="F174" s="19">
        <f>+C174-D174+E174</f>
        <v>41301412</v>
      </c>
      <c r="G174" s="18">
        <v>0</v>
      </c>
      <c r="H174" s="19">
        <f>+F174</f>
        <v>41301412</v>
      </c>
      <c r="I174" s="22"/>
    </row>
    <row r="175" spans="1:9" s="15" customFormat="1" ht="11.25">
      <c r="A175" s="91" t="s">
        <v>2460</v>
      </c>
      <c r="B175" s="92" t="s">
        <v>2461</v>
      </c>
      <c r="C175" s="93">
        <v>0</v>
      </c>
      <c r="D175" s="93">
        <v>717996</v>
      </c>
      <c r="E175" s="93">
        <v>3082161148</v>
      </c>
      <c r="F175" s="97">
        <f>+C175-D175+E175</f>
        <v>3081443152</v>
      </c>
      <c r="G175" s="93">
        <v>0</v>
      </c>
      <c r="H175" s="97">
        <f>+F175</f>
        <v>3081443152</v>
      </c>
      <c r="I175" s="23"/>
    </row>
    <row r="176" spans="1:9" s="15" customFormat="1" ht="11.25">
      <c r="A176" s="91" t="s">
        <v>2462</v>
      </c>
      <c r="B176" s="92" t="s">
        <v>2463</v>
      </c>
      <c r="C176" s="93">
        <f aca="true" t="shared" si="61" ref="C176:H176">+C177+C178</f>
        <v>0</v>
      </c>
      <c r="D176" s="93">
        <f t="shared" si="61"/>
        <v>0</v>
      </c>
      <c r="E176" s="93">
        <f t="shared" si="61"/>
        <v>3080725155</v>
      </c>
      <c r="F176" s="93">
        <f t="shared" si="61"/>
        <v>3080725155</v>
      </c>
      <c r="G176" s="93">
        <f t="shared" si="61"/>
        <v>0</v>
      </c>
      <c r="H176" s="93">
        <f t="shared" si="61"/>
        <v>3080725155</v>
      </c>
      <c r="I176" s="14"/>
    </row>
    <row r="177" spans="1:9" s="21" customFormat="1" ht="11.25">
      <c r="A177" s="16" t="s">
        <v>2464</v>
      </c>
      <c r="B177" s="17" t="s">
        <v>2465</v>
      </c>
      <c r="C177" s="18">
        <v>0</v>
      </c>
      <c r="D177" s="18">
        <v>0</v>
      </c>
      <c r="E177" s="18">
        <v>2993434365</v>
      </c>
      <c r="F177" s="19">
        <f>+C177-D177+E177</f>
        <v>2993434365</v>
      </c>
      <c r="G177" s="18">
        <v>0</v>
      </c>
      <c r="H177" s="18">
        <f>+F177</f>
        <v>2993434365</v>
      </c>
      <c r="I177" s="20"/>
    </row>
    <row r="178" spans="1:9" s="21" customFormat="1" ht="11.25">
      <c r="A178" s="16" t="s">
        <v>2466</v>
      </c>
      <c r="B178" s="17" t="s">
        <v>2467</v>
      </c>
      <c r="C178" s="18">
        <v>0</v>
      </c>
      <c r="D178" s="18">
        <v>0</v>
      </c>
      <c r="E178" s="18">
        <v>87290790</v>
      </c>
      <c r="F178" s="19">
        <f>+C178-D178+E178</f>
        <v>87290790</v>
      </c>
      <c r="G178" s="18">
        <v>0</v>
      </c>
      <c r="H178" s="18">
        <f>+F178</f>
        <v>87290790</v>
      </c>
      <c r="I178" s="20"/>
    </row>
    <row r="179" spans="1:9" s="15" customFormat="1" ht="11.25">
      <c r="A179" s="91" t="s">
        <v>2468</v>
      </c>
      <c r="B179" s="92" t="s">
        <v>2469</v>
      </c>
      <c r="C179" s="93">
        <f aca="true" t="shared" si="62" ref="C179:H179">+C180+C181</f>
        <v>0</v>
      </c>
      <c r="D179" s="93">
        <f t="shared" si="62"/>
        <v>717996</v>
      </c>
      <c r="E179" s="93">
        <f t="shared" si="62"/>
        <v>1435992</v>
      </c>
      <c r="F179" s="93">
        <f t="shared" si="62"/>
        <v>717996</v>
      </c>
      <c r="G179" s="93">
        <f t="shared" si="62"/>
        <v>0</v>
      </c>
      <c r="H179" s="93">
        <f t="shared" si="62"/>
        <v>717996</v>
      </c>
      <c r="I179" s="14"/>
    </row>
    <row r="180" spans="1:9" s="21" customFormat="1" ht="11.25">
      <c r="A180" s="16" t="s">
        <v>2470</v>
      </c>
      <c r="B180" s="17" t="s">
        <v>2471</v>
      </c>
      <c r="C180" s="18">
        <v>0</v>
      </c>
      <c r="D180" s="18">
        <v>717996</v>
      </c>
      <c r="E180" s="18">
        <v>717996</v>
      </c>
      <c r="F180" s="19">
        <f>+C180-D180+E180</f>
        <v>0</v>
      </c>
      <c r="G180" s="18">
        <v>0</v>
      </c>
      <c r="H180" s="18">
        <f>+F180</f>
        <v>0</v>
      </c>
      <c r="I180" s="20"/>
    </row>
    <row r="181" spans="1:9" s="21" customFormat="1" ht="11.25">
      <c r="A181" s="16" t="s">
        <v>2472</v>
      </c>
      <c r="B181" s="17" t="s">
        <v>2473</v>
      </c>
      <c r="C181" s="18">
        <v>0</v>
      </c>
      <c r="D181" s="18">
        <v>0</v>
      </c>
      <c r="E181" s="18">
        <v>717996</v>
      </c>
      <c r="F181" s="19">
        <f>+C181-D181+E181</f>
        <v>717996</v>
      </c>
      <c r="G181" s="18">
        <v>0</v>
      </c>
      <c r="H181" s="18">
        <f>+F181</f>
        <v>717996</v>
      </c>
      <c r="I181" s="20"/>
    </row>
    <row r="182" spans="1:9" s="15" customFormat="1" ht="11.25">
      <c r="A182" s="91" t="s">
        <v>2474</v>
      </c>
      <c r="B182" s="92" t="s">
        <v>2475</v>
      </c>
      <c r="C182" s="93">
        <f aca="true" t="shared" si="63" ref="C182:H182">+C183+C186+C191</f>
        <v>0</v>
      </c>
      <c r="D182" s="93">
        <f t="shared" si="63"/>
        <v>0</v>
      </c>
      <c r="E182" s="93">
        <f t="shared" si="63"/>
        <v>692148</v>
      </c>
      <c r="F182" s="93">
        <f t="shared" si="63"/>
        <v>692148</v>
      </c>
      <c r="G182" s="93">
        <f t="shared" si="63"/>
        <v>0</v>
      </c>
      <c r="H182" s="93">
        <f t="shared" si="63"/>
        <v>692148</v>
      </c>
      <c r="I182" s="14"/>
    </row>
    <row r="183" spans="1:9" s="15" customFormat="1" ht="11.25">
      <c r="A183" s="91" t="s">
        <v>2476</v>
      </c>
      <c r="B183" s="92" t="s">
        <v>2477</v>
      </c>
      <c r="C183" s="93">
        <f aca="true" t="shared" si="64" ref="C183:H183">+C184+C185</f>
        <v>0</v>
      </c>
      <c r="D183" s="93">
        <f t="shared" si="64"/>
        <v>0</v>
      </c>
      <c r="E183" s="93">
        <f t="shared" si="64"/>
        <v>267767</v>
      </c>
      <c r="F183" s="93">
        <f t="shared" si="64"/>
        <v>267767</v>
      </c>
      <c r="G183" s="93">
        <f t="shared" si="64"/>
        <v>0</v>
      </c>
      <c r="H183" s="93">
        <f t="shared" si="64"/>
        <v>267767</v>
      </c>
      <c r="I183" s="14"/>
    </row>
    <row r="184" spans="1:9" s="21" customFormat="1" ht="11.25">
      <c r="A184" s="16" t="s">
        <v>2478</v>
      </c>
      <c r="B184" s="17" t="s">
        <v>2479</v>
      </c>
      <c r="C184" s="18">
        <v>0</v>
      </c>
      <c r="D184" s="18">
        <v>0</v>
      </c>
      <c r="E184" s="18">
        <v>0</v>
      </c>
      <c r="F184" s="19">
        <f>+C184-D184+E184</f>
        <v>0</v>
      </c>
      <c r="G184" s="18">
        <v>0</v>
      </c>
      <c r="H184" s="18">
        <f>+F184</f>
        <v>0</v>
      </c>
      <c r="I184" s="20"/>
    </row>
    <row r="185" spans="1:9" s="21" customFormat="1" ht="22.5">
      <c r="A185" s="16" t="s">
        <v>2480</v>
      </c>
      <c r="B185" s="17" t="s">
        <v>2481</v>
      </c>
      <c r="C185" s="18">
        <v>0</v>
      </c>
      <c r="D185" s="18">
        <v>0</v>
      </c>
      <c r="E185" s="18">
        <v>267767</v>
      </c>
      <c r="F185" s="19">
        <f>+C185-D185+E185</f>
        <v>267767</v>
      </c>
      <c r="G185" s="18">
        <v>0</v>
      </c>
      <c r="H185" s="18">
        <f>+F185</f>
        <v>267767</v>
      </c>
      <c r="I185" s="20"/>
    </row>
    <row r="186" spans="1:9" s="15" customFormat="1" ht="11.25">
      <c r="A186" s="91" t="s">
        <v>2482</v>
      </c>
      <c r="B186" s="92" t="s">
        <v>2483</v>
      </c>
      <c r="C186" s="93">
        <f aca="true" t="shared" si="65" ref="C186:H186">+C187+C188+C189+C190</f>
        <v>0</v>
      </c>
      <c r="D186" s="93">
        <f t="shared" si="65"/>
        <v>0</v>
      </c>
      <c r="E186" s="93">
        <f t="shared" si="65"/>
        <v>412040</v>
      </c>
      <c r="F186" s="93">
        <f t="shared" si="65"/>
        <v>412040</v>
      </c>
      <c r="G186" s="93">
        <f t="shared" si="65"/>
        <v>0</v>
      </c>
      <c r="H186" s="93">
        <f t="shared" si="65"/>
        <v>412040</v>
      </c>
      <c r="I186" s="14"/>
    </row>
    <row r="187" spans="1:9" s="21" customFormat="1" ht="11.25">
      <c r="A187" s="16" t="s">
        <v>2484</v>
      </c>
      <c r="B187" s="17" t="s">
        <v>2485</v>
      </c>
      <c r="C187" s="18">
        <v>0</v>
      </c>
      <c r="D187" s="18">
        <v>0</v>
      </c>
      <c r="E187" s="18">
        <v>379237</v>
      </c>
      <c r="F187" s="19">
        <f>+C187-D187+E187</f>
        <v>379237</v>
      </c>
      <c r="G187" s="18">
        <v>0</v>
      </c>
      <c r="H187" s="18">
        <f>+F187</f>
        <v>379237</v>
      </c>
      <c r="I187" s="20"/>
    </row>
    <row r="188" spans="1:9" s="21" customFormat="1" ht="11.25">
      <c r="A188" s="16" t="s">
        <v>2486</v>
      </c>
      <c r="B188" s="17" t="s">
        <v>2487</v>
      </c>
      <c r="C188" s="18">
        <v>0</v>
      </c>
      <c r="D188" s="18">
        <v>0</v>
      </c>
      <c r="E188" s="18">
        <v>7</v>
      </c>
      <c r="F188" s="19">
        <f>+C188-D188+E188</f>
        <v>7</v>
      </c>
      <c r="G188" s="18">
        <v>0</v>
      </c>
      <c r="H188" s="18">
        <f>+F188</f>
        <v>7</v>
      </c>
      <c r="I188" s="20"/>
    </row>
    <row r="189" spans="1:9" s="21" customFormat="1" ht="11.25">
      <c r="A189" s="16" t="s">
        <v>2488</v>
      </c>
      <c r="B189" s="17" t="s">
        <v>2489</v>
      </c>
      <c r="C189" s="18">
        <v>0</v>
      </c>
      <c r="D189" s="18">
        <v>0</v>
      </c>
      <c r="E189" s="18">
        <v>21714</v>
      </c>
      <c r="F189" s="19">
        <f>+C189-D189+E189</f>
        <v>21714</v>
      </c>
      <c r="G189" s="18">
        <v>0</v>
      </c>
      <c r="H189" s="18">
        <f>+F189</f>
        <v>21714</v>
      </c>
      <c r="I189" s="20"/>
    </row>
    <row r="190" spans="1:9" s="21" customFormat="1" ht="11.25">
      <c r="A190" s="16" t="s">
        <v>2490</v>
      </c>
      <c r="B190" s="17" t="s">
        <v>2491</v>
      </c>
      <c r="C190" s="18">
        <v>0</v>
      </c>
      <c r="D190" s="18">
        <v>0</v>
      </c>
      <c r="E190" s="18">
        <v>11082</v>
      </c>
      <c r="F190" s="19">
        <f>+C190-D190+E190</f>
        <v>11082</v>
      </c>
      <c r="G190" s="18">
        <v>0</v>
      </c>
      <c r="H190" s="18">
        <f>+F190</f>
        <v>11082</v>
      </c>
      <c r="I190" s="20"/>
    </row>
    <row r="191" spans="1:9" s="15" customFormat="1" ht="11.25">
      <c r="A191" s="91" t="s">
        <v>2492</v>
      </c>
      <c r="B191" s="92" t="s">
        <v>2493</v>
      </c>
      <c r="C191" s="93">
        <f aca="true" t="shared" si="66" ref="C191:H191">+C192+C193</f>
        <v>0</v>
      </c>
      <c r="D191" s="93">
        <f t="shared" si="66"/>
        <v>0</v>
      </c>
      <c r="E191" s="93">
        <f t="shared" si="66"/>
        <v>12341</v>
      </c>
      <c r="F191" s="93">
        <f t="shared" si="66"/>
        <v>12341</v>
      </c>
      <c r="G191" s="93">
        <f t="shared" si="66"/>
        <v>0</v>
      </c>
      <c r="H191" s="93">
        <f t="shared" si="66"/>
        <v>12341</v>
      </c>
      <c r="I191" s="14"/>
    </row>
    <row r="192" spans="1:9" s="21" customFormat="1" ht="11.25">
      <c r="A192" s="16" t="s">
        <v>2494</v>
      </c>
      <c r="B192" s="17" t="s">
        <v>2495</v>
      </c>
      <c r="C192" s="18">
        <v>0</v>
      </c>
      <c r="D192" s="18">
        <v>0</v>
      </c>
      <c r="E192" s="18">
        <v>11626</v>
      </c>
      <c r="F192" s="19">
        <v>11626</v>
      </c>
      <c r="G192" s="18">
        <v>0</v>
      </c>
      <c r="H192" s="18">
        <v>11626</v>
      </c>
      <c r="I192" s="20"/>
    </row>
    <row r="193" spans="1:9" s="21" customFormat="1" ht="11.25">
      <c r="A193" s="16" t="s">
        <v>2496</v>
      </c>
      <c r="B193" s="17" t="s">
        <v>2497</v>
      </c>
      <c r="C193" s="18">
        <v>0</v>
      </c>
      <c r="D193" s="18">
        <v>0</v>
      </c>
      <c r="E193" s="18">
        <v>715</v>
      </c>
      <c r="F193" s="19">
        <v>715</v>
      </c>
      <c r="G193" s="18">
        <v>0</v>
      </c>
      <c r="H193" s="18">
        <v>715</v>
      </c>
      <c r="I193" s="20"/>
    </row>
    <row r="194" spans="1:9" s="15" customFormat="1" ht="15" customHeight="1">
      <c r="A194" s="91" t="s">
        <v>2498</v>
      </c>
      <c r="B194" s="92" t="s">
        <v>2499</v>
      </c>
      <c r="C194" s="93">
        <f aca="true" t="shared" si="67" ref="C194:H194">+C195+C244+C253+C275+C280+C265</f>
        <v>0</v>
      </c>
      <c r="D194" s="93">
        <f t="shared" si="67"/>
        <v>4326235407</v>
      </c>
      <c r="E194" s="93">
        <f t="shared" si="67"/>
        <v>1147597193</v>
      </c>
      <c r="F194" s="93">
        <f t="shared" si="67"/>
        <v>3178638214</v>
      </c>
      <c r="G194" s="93">
        <f t="shared" si="67"/>
        <v>0</v>
      </c>
      <c r="H194" s="93">
        <f t="shared" si="67"/>
        <v>3178638214</v>
      </c>
      <c r="I194" s="14"/>
    </row>
    <row r="195" spans="1:9" s="15" customFormat="1" ht="14.25" customHeight="1">
      <c r="A195" s="91" t="s">
        <v>2500</v>
      </c>
      <c r="B195" s="92" t="s">
        <v>2501</v>
      </c>
      <c r="C195" s="93">
        <f aca="true" t="shared" si="68" ref="C195:H195">+C196+C213+C216+C222+C227</f>
        <v>0</v>
      </c>
      <c r="D195" s="93">
        <f t="shared" si="68"/>
        <v>82741756</v>
      </c>
      <c r="E195" s="93">
        <f t="shared" si="68"/>
        <v>78014276</v>
      </c>
      <c r="F195" s="93">
        <f t="shared" si="68"/>
        <v>4727480</v>
      </c>
      <c r="G195" s="93">
        <f t="shared" si="68"/>
        <v>0</v>
      </c>
      <c r="H195" s="93">
        <f t="shared" si="68"/>
        <v>4727480</v>
      </c>
      <c r="I195" s="14"/>
    </row>
    <row r="196" spans="1:9" s="15" customFormat="1" ht="14.25" customHeight="1">
      <c r="A196" s="91" t="s">
        <v>2502</v>
      </c>
      <c r="B196" s="92" t="s">
        <v>2503</v>
      </c>
      <c r="C196" s="93">
        <f aca="true" t="shared" si="69" ref="C196:H196">+SUM(C197:C212)</f>
        <v>0</v>
      </c>
      <c r="D196" s="93">
        <f t="shared" si="69"/>
        <v>3085453</v>
      </c>
      <c r="E196" s="93">
        <f t="shared" si="69"/>
        <v>69666</v>
      </c>
      <c r="F196" s="93">
        <f t="shared" si="69"/>
        <v>3015787</v>
      </c>
      <c r="G196" s="93">
        <f t="shared" si="69"/>
        <v>0</v>
      </c>
      <c r="H196" s="93">
        <f t="shared" si="69"/>
        <v>3015787</v>
      </c>
      <c r="I196" s="14"/>
    </row>
    <row r="197" spans="1:9" s="21" customFormat="1" ht="11.25">
      <c r="A197" s="16" t="s">
        <v>2504</v>
      </c>
      <c r="B197" s="17" t="s">
        <v>2505</v>
      </c>
      <c r="C197" s="18">
        <v>0</v>
      </c>
      <c r="D197" s="18">
        <v>1788622</v>
      </c>
      <c r="E197" s="18">
        <v>0</v>
      </c>
      <c r="F197" s="19">
        <f>+C197+D197-E197</f>
        <v>1788622</v>
      </c>
      <c r="G197" s="18">
        <v>0</v>
      </c>
      <c r="H197" s="18">
        <f>+F197</f>
        <v>1788622</v>
      </c>
      <c r="I197" s="20"/>
    </row>
    <row r="198" spans="1:9" s="21" customFormat="1" ht="11.25">
      <c r="A198" s="16" t="s">
        <v>2506</v>
      </c>
      <c r="B198" s="17" t="s">
        <v>2507</v>
      </c>
      <c r="C198" s="18">
        <v>0</v>
      </c>
      <c r="D198" s="18">
        <v>19029</v>
      </c>
      <c r="E198" s="18">
        <v>0</v>
      </c>
      <c r="F198" s="19">
        <f aca="true" t="shared" si="70" ref="F198:F212">+C198+D198-E198</f>
        <v>19029</v>
      </c>
      <c r="G198" s="18">
        <v>0</v>
      </c>
      <c r="H198" s="18">
        <f aca="true" t="shared" si="71" ref="H198:H212">+F198</f>
        <v>19029</v>
      </c>
      <c r="I198" s="20"/>
    </row>
    <row r="199" spans="1:9" s="21" customFormat="1" ht="11.25">
      <c r="A199" s="16" t="s">
        <v>2508</v>
      </c>
      <c r="B199" s="17" t="s">
        <v>2509</v>
      </c>
      <c r="C199" s="18">
        <v>0</v>
      </c>
      <c r="D199" s="18">
        <v>35093</v>
      </c>
      <c r="E199" s="18">
        <v>0</v>
      </c>
      <c r="F199" s="19">
        <f t="shared" si="70"/>
        <v>35093</v>
      </c>
      <c r="G199" s="18">
        <v>0</v>
      </c>
      <c r="H199" s="18">
        <f t="shared" si="71"/>
        <v>35093</v>
      </c>
      <c r="I199" s="20"/>
    </row>
    <row r="200" spans="1:9" s="21" customFormat="1" ht="11.25">
      <c r="A200" s="16" t="s">
        <v>2510</v>
      </c>
      <c r="B200" s="17" t="s">
        <v>2511</v>
      </c>
      <c r="C200" s="18">
        <v>0</v>
      </c>
      <c r="D200" s="18">
        <v>97593</v>
      </c>
      <c r="E200" s="18">
        <v>69666</v>
      </c>
      <c r="F200" s="19">
        <f t="shared" si="70"/>
        <v>27927</v>
      </c>
      <c r="G200" s="18">
        <v>0</v>
      </c>
      <c r="H200" s="18">
        <f t="shared" si="71"/>
        <v>27927</v>
      </c>
      <c r="I200" s="20"/>
    </row>
    <row r="201" spans="1:9" s="21" customFormat="1" ht="11.25">
      <c r="A201" s="16" t="s">
        <v>2512</v>
      </c>
      <c r="B201" s="17" t="s">
        <v>2117</v>
      </c>
      <c r="C201" s="18">
        <v>0</v>
      </c>
      <c r="D201" s="18">
        <v>45000</v>
      </c>
      <c r="E201" s="18">
        <v>0</v>
      </c>
      <c r="F201" s="19">
        <f t="shared" si="70"/>
        <v>45000</v>
      </c>
      <c r="G201" s="18">
        <v>0</v>
      </c>
      <c r="H201" s="18">
        <f t="shared" si="71"/>
        <v>45000</v>
      </c>
      <c r="I201" s="20"/>
    </row>
    <row r="202" spans="1:9" s="21" customFormat="1" ht="11.25">
      <c r="A202" s="16" t="s">
        <v>2513</v>
      </c>
      <c r="B202" s="17" t="s">
        <v>2161</v>
      </c>
      <c r="C202" s="18">
        <v>0</v>
      </c>
      <c r="D202" s="18">
        <v>82420</v>
      </c>
      <c r="E202" s="18">
        <v>0</v>
      </c>
      <c r="F202" s="19">
        <f t="shared" si="70"/>
        <v>82420</v>
      </c>
      <c r="G202" s="18">
        <v>0</v>
      </c>
      <c r="H202" s="18">
        <f t="shared" si="71"/>
        <v>82420</v>
      </c>
      <c r="I202" s="20"/>
    </row>
    <row r="203" spans="1:9" s="21" customFormat="1" ht="11.25">
      <c r="A203" s="16" t="s">
        <v>2514</v>
      </c>
      <c r="B203" s="17" t="s">
        <v>2413</v>
      </c>
      <c r="C203" s="18">
        <v>0</v>
      </c>
      <c r="D203" s="18">
        <v>158193</v>
      </c>
      <c r="E203" s="18">
        <v>0</v>
      </c>
      <c r="F203" s="19">
        <f t="shared" si="70"/>
        <v>158193</v>
      </c>
      <c r="G203" s="18">
        <v>0</v>
      </c>
      <c r="H203" s="18">
        <f t="shared" si="71"/>
        <v>158193</v>
      </c>
      <c r="I203" s="20"/>
    </row>
    <row r="204" spans="1:9" s="21" customFormat="1" ht="11.25">
      <c r="A204" s="16" t="s">
        <v>2515</v>
      </c>
      <c r="B204" s="17" t="s">
        <v>2516</v>
      </c>
      <c r="C204" s="18">
        <v>0</v>
      </c>
      <c r="D204" s="18">
        <v>17092</v>
      </c>
      <c r="E204" s="18">
        <v>0</v>
      </c>
      <c r="F204" s="19">
        <f t="shared" si="70"/>
        <v>17092</v>
      </c>
      <c r="G204" s="18">
        <v>0</v>
      </c>
      <c r="H204" s="18">
        <f t="shared" si="71"/>
        <v>17092</v>
      </c>
      <c r="I204" s="20"/>
    </row>
    <row r="205" spans="1:9" s="21" customFormat="1" ht="11.25">
      <c r="A205" s="16" t="s">
        <v>2517</v>
      </c>
      <c r="B205" s="17" t="s">
        <v>2415</v>
      </c>
      <c r="C205" s="18">
        <v>0</v>
      </c>
      <c r="D205" s="18">
        <v>1908</v>
      </c>
      <c r="E205" s="18">
        <v>0</v>
      </c>
      <c r="F205" s="19">
        <f t="shared" si="70"/>
        <v>1908</v>
      </c>
      <c r="G205" s="18">
        <v>0</v>
      </c>
      <c r="H205" s="18">
        <f t="shared" si="71"/>
        <v>1908</v>
      </c>
      <c r="I205" s="20"/>
    </row>
    <row r="206" spans="1:9" s="21" customFormat="1" ht="11.25">
      <c r="A206" s="16" t="s">
        <v>2518</v>
      </c>
      <c r="B206" s="17" t="s">
        <v>2519</v>
      </c>
      <c r="C206" s="18">
        <v>0</v>
      </c>
      <c r="D206" s="18">
        <v>3842</v>
      </c>
      <c r="E206" s="18">
        <v>0</v>
      </c>
      <c r="F206" s="19">
        <f t="shared" si="70"/>
        <v>3842</v>
      </c>
      <c r="G206" s="18">
        <v>0</v>
      </c>
      <c r="H206" s="18">
        <f t="shared" si="71"/>
        <v>3842</v>
      </c>
      <c r="I206" s="20"/>
    </row>
    <row r="207" spans="1:9" s="21" customFormat="1" ht="11.25">
      <c r="A207" s="16" t="s">
        <v>2520</v>
      </c>
      <c r="B207" s="17" t="s">
        <v>2157</v>
      </c>
      <c r="C207" s="18">
        <v>0</v>
      </c>
      <c r="D207" s="18">
        <v>183782</v>
      </c>
      <c r="E207" s="18">
        <v>0</v>
      </c>
      <c r="F207" s="19">
        <f t="shared" si="70"/>
        <v>183782</v>
      </c>
      <c r="G207" s="18">
        <v>0</v>
      </c>
      <c r="H207" s="18">
        <f t="shared" si="71"/>
        <v>183782</v>
      </c>
      <c r="I207" s="20"/>
    </row>
    <row r="208" spans="1:9" s="21" customFormat="1" ht="11.25">
      <c r="A208" s="16" t="s">
        <v>2521</v>
      </c>
      <c r="B208" s="17" t="s">
        <v>2522</v>
      </c>
      <c r="C208" s="18">
        <v>0</v>
      </c>
      <c r="D208" s="18">
        <v>52292</v>
      </c>
      <c r="E208" s="18">
        <v>0</v>
      </c>
      <c r="F208" s="19">
        <f t="shared" si="70"/>
        <v>52292</v>
      </c>
      <c r="G208" s="18">
        <v>0</v>
      </c>
      <c r="H208" s="18">
        <f t="shared" si="71"/>
        <v>52292</v>
      </c>
      <c r="I208" s="20"/>
    </row>
    <row r="209" spans="1:9" s="21" customFormat="1" ht="11.25">
      <c r="A209" s="16" t="s">
        <v>2523</v>
      </c>
      <c r="B209" s="17" t="s">
        <v>2524</v>
      </c>
      <c r="C209" s="18">
        <v>0</v>
      </c>
      <c r="D209" s="18">
        <v>127238</v>
      </c>
      <c r="E209" s="18">
        <v>0</v>
      </c>
      <c r="F209" s="19">
        <f t="shared" si="70"/>
        <v>127238</v>
      </c>
      <c r="G209" s="18">
        <v>0</v>
      </c>
      <c r="H209" s="18">
        <f t="shared" si="71"/>
        <v>127238</v>
      </c>
      <c r="I209" s="20"/>
    </row>
    <row r="210" spans="1:9" s="21" customFormat="1" ht="11.25">
      <c r="A210" s="16" t="s">
        <v>2525</v>
      </c>
      <c r="B210" s="17" t="s">
        <v>2411</v>
      </c>
      <c r="C210" s="18">
        <v>0</v>
      </c>
      <c r="D210" s="18">
        <v>79192</v>
      </c>
      <c r="E210" s="18">
        <v>0</v>
      </c>
      <c r="F210" s="19">
        <f t="shared" si="70"/>
        <v>79192</v>
      </c>
      <c r="G210" s="18">
        <v>0</v>
      </c>
      <c r="H210" s="18">
        <f t="shared" si="71"/>
        <v>79192</v>
      </c>
      <c r="I210" s="20"/>
    </row>
    <row r="211" spans="1:9" s="21" customFormat="1" ht="11.25">
      <c r="A211" s="16" t="s">
        <v>2526</v>
      </c>
      <c r="B211" s="17" t="s">
        <v>2527</v>
      </c>
      <c r="C211" s="18">
        <v>0</v>
      </c>
      <c r="D211" s="18">
        <v>4374</v>
      </c>
      <c r="E211" s="18">
        <v>0</v>
      </c>
      <c r="F211" s="19">
        <f t="shared" si="70"/>
        <v>4374</v>
      </c>
      <c r="G211" s="18">
        <v>0</v>
      </c>
      <c r="H211" s="18">
        <f t="shared" si="71"/>
        <v>4374</v>
      </c>
      <c r="I211" s="20"/>
    </row>
    <row r="212" spans="1:9" s="21" customFormat="1" ht="11.25">
      <c r="A212" s="16" t="s">
        <v>2528</v>
      </c>
      <c r="B212" s="17" t="s">
        <v>2529</v>
      </c>
      <c r="C212" s="18">
        <v>0</v>
      </c>
      <c r="D212" s="18">
        <v>389783</v>
      </c>
      <c r="E212" s="18">
        <v>0</v>
      </c>
      <c r="F212" s="19">
        <f t="shared" si="70"/>
        <v>389783</v>
      </c>
      <c r="G212" s="18">
        <v>0</v>
      </c>
      <c r="H212" s="18">
        <f t="shared" si="71"/>
        <v>389783</v>
      </c>
      <c r="I212" s="20"/>
    </row>
    <row r="213" spans="1:9" s="15" customFormat="1" ht="11.25">
      <c r="A213" s="91" t="s">
        <v>2530</v>
      </c>
      <c r="B213" s="92" t="s">
        <v>2531</v>
      </c>
      <c r="C213" s="93">
        <f aca="true" t="shared" si="72" ref="C213:H213">+C214+C215</f>
        <v>0</v>
      </c>
      <c r="D213" s="93">
        <f t="shared" si="72"/>
        <v>77904934</v>
      </c>
      <c r="E213" s="93">
        <f t="shared" si="72"/>
        <v>77899294</v>
      </c>
      <c r="F213" s="93">
        <f t="shared" si="72"/>
        <v>5640</v>
      </c>
      <c r="G213" s="93">
        <f t="shared" si="72"/>
        <v>0</v>
      </c>
      <c r="H213" s="93">
        <f t="shared" si="72"/>
        <v>5640</v>
      </c>
      <c r="I213" s="14"/>
    </row>
    <row r="214" spans="1:9" s="21" customFormat="1" ht="11.25">
      <c r="A214" s="16" t="s">
        <v>2532</v>
      </c>
      <c r="B214" s="17" t="s">
        <v>2533</v>
      </c>
      <c r="C214" s="18">
        <v>0</v>
      </c>
      <c r="D214" s="18">
        <v>5640</v>
      </c>
      <c r="E214" s="18">
        <v>0</v>
      </c>
      <c r="F214" s="19">
        <f>+C214+D214-E214</f>
        <v>5640</v>
      </c>
      <c r="G214" s="18">
        <v>0</v>
      </c>
      <c r="H214" s="18">
        <f>+F214</f>
        <v>5640</v>
      </c>
      <c r="I214" s="20"/>
    </row>
    <row r="215" spans="1:9" s="21" customFormat="1" ht="11.25">
      <c r="A215" s="16" t="s">
        <v>2534</v>
      </c>
      <c r="B215" s="17" t="s">
        <v>2535</v>
      </c>
      <c r="C215" s="18">
        <v>0</v>
      </c>
      <c r="D215" s="18">
        <v>77899294</v>
      </c>
      <c r="E215" s="18">
        <v>77899294</v>
      </c>
      <c r="F215" s="19">
        <f>+C215+D215-E215</f>
        <v>0</v>
      </c>
      <c r="G215" s="18">
        <v>0</v>
      </c>
      <c r="H215" s="18">
        <f>+F215</f>
        <v>0</v>
      </c>
      <c r="I215" s="20"/>
    </row>
    <row r="216" spans="1:9" s="15" customFormat="1" ht="11.25">
      <c r="A216" s="91" t="s">
        <v>2536</v>
      </c>
      <c r="B216" s="92" t="s">
        <v>2537</v>
      </c>
      <c r="C216" s="93">
        <f aca="true" t="shared" si="73" ref="C216:H216">+C217+C218+C219+C220+C221</f>
        <v>0</v>
      </c>
      <c r="D216" s="93">
        <f t="shared" si="73"/>
        <v>662441</v>
      </c>
      <c r="E216" s="93">
        <f t="shared" si="73"/>
        <v>0</v>
      </c>
      <c r="F216" s="93">
        <f t="shared" si="73"/>
        <v>662441</v>
      </c>
      <c r="G216" s="93">
        <f t="shared" si="73"/>
        <v>0</v>
      </c>
      <c r="H216" s="93">
        <f t="shared" si="73"/>
        <v>662441</v>
      </c>
      <c r="I216" s="14"/>
    </row>
    <row r="217" spans="1:9" s="21" customFormat="1" ht="11.25">
      <c r="A217" s="16" t="s">
        <v>2538</v>
      </c>
      <c r="B217" s="17" t="s">
        <v>2539</v>
      </c>
      <c r="C217" s="18">
        <v>0</v>
      </c>
      <c r="D217" s="18">
        <v>88147</v>
      </c>
      <c r="E217" s="18">
        <v>0</v>
      </c>
      <c r="F217" s="19">
        <f>+C217+D217-E217</f>
        <v>88147</v>
      </c>
      <c r="G217" s="18">
        <v>0</v>
      </c>
      <c r="H217" s="18">
        <f>+F217</f>
        <v>88147</v>
      </c>
      <c r="I217" s="20"/>
    </row>
    <row r="218" spans="1:9" s="21" customFormat="1" ht="11.25">
      <c r="A218" s="16" t="s">
        <v>2540</v>
      </c>
      <c r="B218" s="17" t="s">
        <v>2541</v>
      </c>
      <c r="C218" s="18">
        <v>0</v>
      </c>
      <c r="D218" s="18">
        <v>249154</v>
      </c>
      <c r="E218" s="18">
        <v>0</v>
      </c>
      <c r="F218" s="19">
        <f>+C218+D218-E218</f>
        <v>249154</v>
      </c>
      <c r="G218" s="18">
        <v>0</v>
      </c>
      <c r="H218" s="18">
        <f>+F218</f>
        <v>249154</v>
      </c>
      <c r="I218" s="20"/>
    </row>
    <row r="219" spans="1:9" s="21" customFormat="1" ht="11.25">
      <c r="A219" s="16" t="s">
        <v>2542</v>
      </c>
      <c r="B219" s="17" t="s">
        <v>2543</v>
      </c>
      <c r="C219" s="18">
        <v>0</v>
      </c>
      <c r="D219" s="18">
        <v>9708</v>
      </c>
      <c r="E219" s="18">
        <v>0</v>
      </c>
      <c r="F219" s="19">
        <f>+C219+D219-E219</f>
        <v>9708</v>
      </c>
      <c r="G219" s="18">
        <v>0</v>
      </c>
      <c r="H219" s="18">
        <f>+F219</f>
        <v>9708</v>
      </c>
      <c r="I219" s="20"/>
    </row>
    <row r="220" spans="1:9" s="21" customFormat="1" ht="11.25">
      <c r="A220" s="16" t="s">
        <v>2544</v>
      </c>
      <c r="B220" s="24" t="s">
        <v>2545</v>
      </c>
      <c r="C220" s="18">
        <v>0</v>
      </c>
      <c r="D220" s="18">
        <v>130571</v>
      </c>
      <c r="E220" s="18">
        <v>0</v>
      </c>
      <c r="F220" s="19">
        <f>+C220+D220-E220</f>
        <v>130571</v>
      </c>
      <c r="G220" s="18">
        <v>0</v>
      </c>
      <c r="H220" s="18">
        <f>+F220</f>
        <v>130571</v>
      </c>
      <c r="I220" s="20"/>
    </row>
    <row r="221" spans="1:9" s="21" customFormat="1" ht="11.25">
      <c r="A221" s="16" t="s">
        <v>2546</v>
      </c>
      <c r="B221" s="24" t="s">
        <v>2547</v>
      </c>
      <c r="C221" s="18">
        <v>0</v>
      </c>
      <c r="D221" s="18">
        <v>184861</v>
      </c>
      <c r="E221" s="18">
        <v>0</v>
      </c>
      <c r="F221" s="19">
        <f>+C221+D221-E221</f>
        <v>184861</v>
      </c>
      <c r="G221" s="18">
        <v>0</v>
      </c>
      <c r="H221" s="18">
        <f>+F221</f>
        <v>184861</v>
      </c>
      <c r="I221" s="20"/>
    </row>
    <row r="222" spans="1:9" s="15" customFormat="1" ht="11.25">
      <c r="A222" s="91" t="s">
        <v>2548</v>
      </c>
      <c r="B222" s="92" t="s">
        <v>1931</v>
      </c>
      <c r="C222" s="93">
        <f aca="true" t="shared" si="74" ref="C222:H222">+C223+C224+C225+C226</f>
        <v>0</v>
      </c>
      <c r="D222" s="93">
        <f t="shared" si="74"/>
        <v>111077</v>
      </c>
      <c r="E222" s="93">
        <f t="shared" si="74"/>
        <v>0</v>
      </c>
      <c r="F222" s="93">
        <f t="shared" si="74"/>
        <v>111077</v>
      </c>
      <c r="G222" s="93">
        <f t="shared" si="74"/>
        <v>0</v>
      </c>
      <c r="H222" s="93">
        <f t="shared" si="74"/>
        <v>111077</v>
      </c>
      <c r="I222" s="14"/>
    </row>
    <row r="223" spans="1:9" s="21" customFormat="1" ht="11.25">
      <c r="A223" s="16" t="s">
        <v>2549</v>
      </c>
      <c r="B223" s="17" t="s">
        <v>2550</v>
      </c>
      <c r="C223" s="18">
        <v>0</v>
      </c>
      <c r="D223" s="18">
        <v>66110</v>
      </c>
      <c r="E223" s="18">
        <v>0</v>
      </c>
      <c r="F223" s="19">
        <f>+C223+D223-E223</f>
        <v>66110</v>
      </c>
      <c r="G223" s="18">
        <v>0</v>
      </c>
      <c r="H223" s="18">
        <f>+F223</f>
        <v>66110</v>
      </c>
      <c r="I223" s="20"/>
    </row>
    <row r="224" spans="1:9" s="21" customFormat="1" ht="11.25">
      <c r="A224" s="16" t="s">
        <v>2551</v>
      </c>
      <c r="B224" s="17" t="s">
        <v>2552</v>
      </c>
      <c r="C224" s="18">
        <v>0</v>
      </c>
      <c r="D224" s="18">
        <v>11316</v>
      </c>
      <c r="E224" s="18">
        <v>0</v>
      </c>
      <c r="F224" s="19">
        <f>+C224+D224-E224</f>
        <v>11316</v>
      </c>
      <c r="G224" s="18">
        <v>0</v>
      </c>
      <c r="H224" s="18">
        <f>+F224</f>
        <v>11316</v>
      </c>
      <c r="I224" s="20"/>
    </row>
    <row r="225" spans="1:9" s="21" customFormat="1" ht="11.25">
      <c r="A225" s="16" t="s">
        <v>2553</v>
      </c>
      <c r="B225" s="17" t="s">
        <v>2554</v>
      </c>
      <c r="C225" s="18">
        <v>0</v>
      </c>
      <c r="D225" s="18">
        <v>11018</v>
      </c>
      <c r="E225" s="18">
        <v>0</v>
      </c>
      <c r="F225" s="19">
        <f>+C225+D225-E225</f>
        <v>11018</v>
      </c>
      <c r="G225" s="18">
        <v>0</v>
      </c>
      <c r="H225" s="18">
        <f>+F225</f>
        <v>11018</v>
      </c>
      <c r="I225" s="20"/>
    </row>
    <row r="226" spans="1:9" s="21" customFormat="1" ht="11.25">
      <c r="A226" s="16" t="s">
        <v>2555</v>
      </c>
      <c r="B226" s="17" t="s">
        <v>2556</v>
      </c>
      <c r="C226" s="18">
        <v>0</v>
      </c>
      <c r="D226" s="18">
        <v>22633</v>
      </c>
      <c r="E226" s="18">
        <v>0</v>
      </c>
      <c r="F226" s="19">
        <f>+C226+D226-E226</f>
        <v>22633</v>
      </c>
      <c r="G226" s="18">
        <v>0</v>
      </c>
      <c r="H226" s="18">
        <f>+F226</f>
        <v>22633</v>
      </c>
      <c r="I226" s="20"/>
    </row>
    <row r="227" spans="1:9" s="15" customFormat="1" ht="11.25">
      <c r="A227" s="91" t="s">
        <v>2557</v>
      </c>
      <c r="B227" s="92" t="s">
        <v>2558</v>
      </c>
      <c r="C227" s="93">
        <f aca="true" t="shared" si="75" ref="C227:H227">+SUM(C228:C243)</f>
        <v>0</v>
      </c>
      <c r="D227" s="93">
        <f t="shared" si="75"/>
        <v>977851</v>
      </c>
      <c r="E227" s="93">
        <f t="shared" si="75"/>
        <v>45316</v>
      </c>
      <c r="F227" s="93">
        <f t="shared" si="75"/>
        <v>932535</v>
      </c>
      <c r="G227" s="93">
        <f t="shared" si="75"/>
        <v>0</v>
      </c>
      <c r="H227" s="93">
        <f t="shared" si="75"/>
        <v>932535</v>
      </c>
      <c r="I227" s="14"/>
    </row>
    <row r="228" spans="1:9" s="21" customFormat="1" ht="11.25">
      <c r="A228" s="16" t="s">
        <v>2559</v>
      </c>
      <c r="B228" s="17" t="s">
        <v>2560</v>
      </c>
      <c r="C228" s="18">
        <v>0</v>
      </c>
      <c r="D228" s="18">
        <v>11750</v>
      </c>
      <c r="E228" s="18">
        <v>0</v>
      </c>
      <c r="F228" s="19">
        <f>+C228+D228-E228</f>
        <v>11750</v>
      </c>
      <c r="G228" s="18">
        <v>0</v>
      </c>
      <c r="H228" s="18">
        <f>+F228</f>
        <v>11750</v>
      </c>
      <c r="I228" s="20"/>
    </row>
    <row r="229" spans="1:9" s="21" customFormat="1" ht="11.25">
      <c r="A229" s="16" t="s">
        <v>2561</v>
      </c>
      <c r="B229" s="17" t="s">
        <v>2562</v>
      </c>
      <c r="C229" s="18">
        <v>0</v>
      </c>
      <c r="D229" s="18">
        <v>9273</v>
      </c>
      <c r="E229" s="18">
        <v>9273</v>
      </c>
      <c r="F229" s="19">
        <f aca="true" t="shared" si="76" ref="F229:F242">+C229+D229-E229</f>
        <v>0</v>
      </c>
      <c r="G229" s="18">
        <v>0</v>
      </c>
      <c r="H229" s="18">
        <f aca="true" t="shared" si="77" ref="H229:H243">+F229</f>
        <v>0</v>
      </c>
      <c r="I229" s="20"/>
    </row>
    <row r="230" spans="1:9" s="21" customFormat="1" ht="11.25">
      <c r="A230" s="16" t="s">
        <v>2563</v>
      </c>
      <c r="B230" s="17" t="s">
        <v>2043</v>
      </c>
      <c r="C230" s="18">
        <v>0</v>
      </c>
      <c r="D230" s="18">
        <v>35587</v>
      </c>
      <c r="E230" s="18">
        <v>4789</v>
      </c>
      <c r="F230" s="19">
        <f t="shared" si="76"/>
        <v>30798</v>
      </c>
      <c r="G230" s="18">
        <v>0</v>
      </c>
      <c r="H230" s="18">
        <f t="shared" si="77"/>
        <v>30798</v>
      </c>
      <c r="I230" s="20"/>
    </row>
    <row r="231" spans="1:9" s="21" customFormat="1" ht="11.25">
      <c r="A231" s="16" t="s">
        <v>2564</v>
      </c>
      <c r="B231" s="17" t="s">
        <v>2565</v>
      </c>
      <c r="C231" s="18">
        <v>0</v>
      </c>
      <c r="D231" s="18">
        <v>42953</v>
      </c>
      <c r="E231" s="18">
        <v>1947</v>
      </c>
      <c r="F231" s="19">
        <f t="shared" si="76"/>
        <v>41006</v>
      </c>
      <c r="G231" s="18">
        <v>0</v>
      </c>
      <c r="H231" s="18">
        <f t="shared" si="77"/>
        <v>41006</v>
      </c>
      <c r="I231" s="20"/>
    </row>
    <row r="232" spans="1:9" s="21" customFormat="1" ht="11.25">
      <c r="A232" s="16" t="s">
        <v>2566</v>
      </c>
      <c r="B232" s="17" t="s">
        <v>2093</v>
      </c>
      <c r="C232" s="18">
        <v>0</v>
      </c>
      <c r="D232" s="18">
        <v>101913</v>
      </c>
      <c r="E232" s="18">
        <v>0</v>
      </c>
      <c r="F232" s="19">
        <f t="shared" si="76"/>
        <v>101913</v>
      </c>
      <c r="G232" s="18">
        <v>0</v>
      </c>
      <c r="H232" s="18">
        <f t="shared" si="77"/>
        <v>101913</v>
      </c>
      <c r="I232" s="20"/>
    </row>
    <row r="233" spans="1:9" s="21" customFormat="1" ht="11.25">
      <c r="A233" s="16" t="s">
        <v>2567</v>
      </c>
      <c r="B233" s="17" t="s">
        <v>2568</v>
      </c>
      <c r="C233" s="18">
        <v>0</v>
      </c>
      <c r="D233" s="18">
        <v>19659</v>
      </c>
      <c r="E233" s="18">
        <v>0</v>
      </c>
      <c r="F233" s="19">
        <f t="shared" si="76"/>
        <v>19659</v>
      </c>
      <c r="G233" s="18">
        <v>0</v>
      </c>
      <c r="H233" s="18">
        <f t="shared" si="77"/>
        <v>19659</v>
      </c>
      <c r="I233" s="20"/>
    </row>
    <row r="234" spans="1:9" s="21" customFormat="1" ht="11.25">
      <c r="A234" s="16" t="s">
        <v>2569</v>
      </c>
      <c r="B234" s="17" t="s">
        <v>2037</v>
      </c>
      <c r="C234" s="18">
        <v>0</v>
      </c>
      <c r="D234" s="18">
        <v>10716</v>
      </c>
      <c r="E234" s="18">
        <v>0</v>
      </c>
      <c r="F234" s="19">
        <f t="shared" si="76"/>
        <v>10716</v>
      </c>
      <c r="G234" s="18">
        <v>0</v>
      </c>
      <c r="H234" s="18">
        <f t="shared" si="77"/>
        <v>10716</v>
      </c>
      <c r="I234" s="20"/>
    </row>
    <row r="235" spans="1:9" s="21" customFormat="1" ht="11.25">
      <c r="A235" s="16" t="s">
        <v>2570</v>
      </c>
      <c r="B235" s="17" t="s">
        <v>2571</v>
      </c>
      <c r="C235" s="18">
        <v>0</v>
      </c>
      <c r="D235" s="18">
        <v>909</v>
      </c>
      <c r="E235" s="18">
        <v>0</v>
      </c>
      <c r="F235" s="19">
        <f t="shared" si="76"/>
        <v>909</v>
      </c>
      <c r="G235" s="18">
        <v>0</v>
      </c>
      <c r="H235" s="18">
        <f t="shared" si="77"/>
        <v>909</v>
      </c>
      <c r="I235" s="20"/>
    </row>
    <row r="236" spans="1:9" s="21" customFormat="1" ht="11.25">
      <c r="A236" s="16" t="s">
        <v>2572</v>
      </c>
      <c r="B236" s="17" t="s">
        <v>2573</v>
      </c>
      <c r="C236" s="18">
        <v>0</v>
      </c>
      <c r="D236" s="18">
        <v>35197</v>
      </c>
      <c r="E236" s="18">
        <v>0</v>
      </c>
      <c r="F236" s="19">
        <f t="shared" si="76"/>
        <v>35197</v>
      </c>
      <c r="G236" s="18">
        <v>0</v>
      </c>
      <c r="H236" s="18">
        <f t="shared" si="77"/>
        <v>35197</v>
      </c>
      <c r="I236" s="20"/>
    </row>
    <row r="237" spans="1:9" s="21" customFormat="1" ht="11.25">
      <c r="A237" s="16" t="s">
        <v>2574</v>
      </c>
      <c r="B237" s="17" t="s">
        <v>2575</v>
      </c>
      <c r="C237" s="18">
        <v>0</v>
      </c>
      <c r="D237" s="18">
        <v>47917</v>
      </c>
      <c r="E237" s="18">
        <v>0</v>
      </c>
      <c r="F237" s="19">
        <f t="shared" si="76"/>
        <v>47917</v>
      </c>
      <c r="G237" s="18">
        <v>0</v>
      </c>
      <c r="H237" s="18">
        <f t="shared" si="77"/>
        <v>47917</v>
      </c>
      <c r="I237" s="20"/>
    </row>
    <row r="238" spans="1:9" s="21" customFormat="1" ht="11.25">
      <c r="A238" s="16" t="s">
        <v>2576</v>
      </c>
      <c r="B238" s="17" t="s">
        <v>2577</v>
      </c>
      <c r="C238" s="18">
        <v>0</v>
      </c>
      <c r="D238" s="18">
        <v>15650</v>
      </c>
      <c r="E238" s="18">
        <v>0</v>
      </c>
      <c r="F238" s="19">
        <f t="shared" si="76"/>
        <v>15650</v>
      </c>
      <c r="G238" s="18">
        <v>0</v>
      </c>
      <c r="H238" s="18">
        <f t="shared" si="77"/>
        <v>15650</v>
      </c>
      <c r="I238" s="20"/>
    </row>
    <row r="239" spans="1:9" s="21" customFormat="1" ht="11.25">
      <c r="A239" s="16" t="s">
        <v>2578</v>
      </c>
      <c r="B239" s="17" t="s">
        <v>2579</v>
      </c>
      <c r="C239" s="18">
        <v>0</v>
      </c>
      <c r="D239" s="18">
        <v>22715</v>
      </c>
      <c r="E239" s="18">
        <v>0</v>
      </c>
      <c r="F239" s="19">
        <f t="shared" si="76"/>
        <v>22715</v>
      </c>
      <c r="G239" s="18">
        <v>0</v>
      </c>
      <c r="H239" s="18">
        <f t="shared" si="77"/>
        <v>22715</v>
      </c>
      <c r="I239" s="20"/>
    </row>
    <row r="240" spans="1:9" s="21" customFormat="1" ht="11.25">
      <c r="A240" s="16" t="s">
        <v>2580</v>
      </c>
      <c r="B240" s="17" t="s">
        <v>2581</v>
      </c>
      <c r="C240" s="18">
        <v>0</v>
      </c>
      <c r="D240" s="18">
        <v>5162</v>
      </c>
      <c r="E240" s="18">
        <v>0</v>
      </c>
      <c r="F240" s="19">
        <f t="shared" si="76"/>
        <v>5162</v>
      </c>
      <c r="G240" s="18">
        <v>0</v>
      </c>
      <c r="H240" s="18">
        <f t="shared" si="77"/>
        <v>5162</v>
      </c>
      <c r="I240" s="20"/>
    </row>
    <row r="241" spans="1:9" s="21" customFormat="1" ht="11.25">
      <c r="A241" s="16" t="s">
        <v>2582</v>
      </c>
      <c r="B241" s="17" t="s">
        <v>2583</v>
      </c>
      <c r="C241" s="18">
        <v>0</v>
      </c>
      <c r="D241" s="18">
        <v>510294</v>
      </c>
      <c r="E241" s="18">
        <v>0</v>
      </c>
      <c r="F241" s="19">
        <f t="shared" si="76"/>
        <v>510294</v>
      </c>
      <c r="G241" s="18">
        <v>0</v>
      </c>
      <c r="H241" s="18">
        <f t="shared" si="77"/>
        <v>510294</v>
      </c>
      <c r="I241" s="20"/>
    </row>
    <row r="242" spans="1:9" s="21" customFormat="1" ht="11.25">
      <c r="A242" s="16" t="s">
        <v>2584</v>
      </c>
      <c r="B242" s="17" t="s">
        <v>2585</v>
      </c>
      <c r="C242" s="18">
        <v>0</v>
      </c>
      <c r="D242" s="18">
        <v>106853</v>
      </c>
      <c r="E242" s="18">
        <v>29307</v>
      </c>
      <c r="F242" s="19">
        <f t="shared" si="76"/>
        <v>77546</v>
      </c>
      <c r="G242" s="18">
        <v>0</v>
      </c>
      <c r="H242" s="18">
        <f t="shared" si="77"/>
        <v>77546</v>
      </c>
      <c r="I242" s="20"/>
    </row>
    <row r="243" spans="1:9" s="21" customFormat="1" ht="11.25">
      <c r="A243" s="16" t="s">
        <v>2586</v>
      </c>
      <c r="B243" s="17" t="s">
        <v>2587</v>
      </c>
      <c r="C243" s="18">
        <v>0</v>
      </c>
      <c r="D243" s="18">
        <v>1303</v>
      </c>
      <c r="E243" s="18">
        <v>0</v>
      </c>
      <c r="F243" s="19">
        <v>1303</v>
      </c>
      <c r="G243" s="18">
        <v>0</v>
      </c>
      <c r="H243" s="18">
        <f t="shared" si="77"/>
        <v>1303</v>
      </c>
      <c r="I243" s="20"/>
    </row>
    <row r="244" spans="1:9" s="15" customFormat="1" ht="11.25">
      <c r="A244" s="91" t="s">
        <v>2588</v>
      </c>
      <c r="B244" s="92" t="s">
        <v>2589</v>
      </c>
      <c r="C244" s="93">
        <f aca="true" t="shared" si="78" ref="C244:H244">+C245+C247</f>
        <v>0</v>
      </c>
      <c r="D244" s="93">
        <f t="shared" si="78"/>
        <v>320249</v>
      </c>
      <c r="E244" s="93">
        <f t="shared" si="78"/>
        <v>0</v>
      </c>
      <c r="F244" s="93">
        <f t="shared" si="78"/>
        <v>320249</v>
      </c>
      <c r="G244" s="93">
        <f t="shared" si="78"/>
        <v>0</v>
      </c>
      <c r="H244" s="93">
        <f t="shared" si="78"/>
        <v>320249</v>
      </c>
      <c r="I244" s="14"/>
    </row>
    <row r="245" spans="1:9" s="15" customFormat="1" ht="11.25">
      <c r="A245" s="91" t="s">
        <v>2590</v>
      </c>
      <c r="B245" s="92" t="s">
        <v>2419</v>
      </c>
      <c r="C245" s="93">
        <f aca="true" t="shared" si="79" ref="C245:H245">+C246</f>
        <v>0</v>
      </c>
      <c r="D245" s="93">
        <f t="shared" si="79"/>
        <v>2087</v>
      </c>
      <c r="E245" s="93">
        <f t="shared" si="79"/>
        <v>0</v>
      </c>
      <c r="F245" s="93">
        <f t="shared" si="79"/>
        <v>2087</v>
      </c>
      <c r="G245" s="93">
        <f t="shared" si="79"/>
        <v>0</v>
      </c>
      <c r="H245" s="93">
        <f t="shared" si="79"/>
        <v>2087</v>
      </c>
      <c r="I245" s="14"/>
    </row>
    <row r="246" spans="1:9" s="21" customFormat="1" ht="11.25">
      <c r="A246" s="16" t="s">
        <v>2591</v>
      </c>
      <c r="B246" s="17" t="s">
        <v>2421</v>
      </c>
      <c r="C246" s="18">
        <v>0</v>
      </c>
      <c r="D246" s="18">
        <v>2087</v>
      </c>
      <c r="E246" s="18">
        <v>0</v>
      </c>
      <c r="F246" s="19">
        <f>+C246+D246-E246</f>
        <v>2087</v>
      </c>
      <c r="G246" s="18">
        <v>0</v>
      </c>
      <c r="H246" s="18">
        <f>+F246</f>
        <v>2087</v>
      </c>
      <c r="I246" s="20"/>
    </row>
    <row r="247" spans="1:9" s="15" customFormat="1" ht="11.25">
      <c r="A247" s="91" t="s">
        <v>2592</v>
      </c>
      <c r="B247" s="92" t="s">
        <v>2593</v>
      </c>
      <c r="C247" s="93">
        <f aca="true" t="shared" si="80" ref="C247:H247">+C248+C249+C250+C251+C252</f>
        <v>0</v>
      </c>
      <c r="D247" s="93">
        <f t="shared" si="80"/>
        <v>318162</v>
      </c>
      <c r="E247" s="93">
        <f t="shared" si="80"/>
        <v>0</v>
      </c>
      <c r="F247" s="93">
        <f t="shared" si="80"/>
        <v>318162</v>
      </c>
      <c r="G247" s="93">
        <f t="shared" si="80"/>
        <v>0</v>
      </c>
      <c r="H247" s="93">
        <f t="shared" si="80"/>
        <v>318162</v>
      </c>
      <c r="I247" s="14"/>
    </row>
    <row r="248" spans="1:9" s="21" customFormat="1" ht="11.25">
      <c r="A248" s="16" t="s">
        <v>2594</v>
      </c>
      <c r="B248" s="17" t="s">
        <v>1971</v>
      </c>
      <c r="C248" s="18">
        <v>0</v>
      </c>
      <c r="D248" s="18">
        <v>41227</v>
      </c>
      <c r="E248" s="18">
        <v>0</v>
      </c>
      <c r="F248" s="19">
        <f>+C248+D248-E248</f>
        <v>41227</v>
      </c>
      <c r="G248" s="18">
        <v>0</v>
      </c>
      <c r="H248" s="18">
        <f>+F248</f>
        <v>41227</v>
      </c>
      <c r="I248" s="20"/>
    </row>
    <row r="249" spans="1:9" s="21" customFormat="1" ht="11.25">
      <c r="A249" s="16" t="s">
        <v>2595</v>
      </c>
      <c r="B249" s="17" t="s">
        <v>1975</v>
      </c>
      <c r="C249" s="18">
        <v>0</v>
      </c>
      <c r="D249" s="18">
        <v>280</v>
      </c>
      <c r="E249" s="18">
        <v>0</v>
      </c>
      <c r="F249" s="19">
        <f>+C249+D249-E249</f>
        <v>280</v>
      </c>
      <c r="G249" s="18">
        <v>0</v>
      </c>
      <c r="H249" s="18">
        <f>+F249</f>
        <v>280</v>
      </c>
      <c r="I249" s="20"/>
    </row>
    <row r="250" spans="1:9" s="21" customFormat="1" ht="11.25">
      <c r="A250" s="16" t="s">
        <v>2596</v>
      </c>
      <c r="B250" s="17" t="s">
        <v>1977</v>
      </c>
      <c r="C250" s="18">
        <v>0</v>
      </c>
      <c r="D250" s="18">
        <v>1127</v>
      </c>
      <c r="E250" s="18">
        <v>0</v>
      </c>
      <c r="F250" s="19">
        <f>+C250+D250-E250</f>
        <v>1127</v>
      </c>
      <c r="G250" s="18">
        <v>0</v>
      </c>
      <c r="H250" s="18">
        <f>+F250</f>
        <v>1127</v>
      </c>
      <c r="I250" s="20"/>
    </row>
    <row r="251" spans="1:9" s="21" customFormat="1" ht="11.25">
      <c r="A251" s="16" t="s">
        <v>2597</v>
      </c>
      <c r="B251" s="17" t="s">
        <v>2598</v>
      </c>
      <c r="C251" s="18">
        <v>0</v>
      </c>
      <c r="D251" s="18">
        <v>259357</v>
      </c>
      <c r="E251" s="18">
        <v>0</v>
      </c>
      <c r="F251" s="19">
        <f>+C251+D251-E251</f>
        <v>259357</v>
      </c>
      <c r="G251" s="18">
        <v>0</v>
      </c>
      <c r="H251" s="18">
        <f>+F251</f>
        <v>259357</v>
      </c>
      <c r="I251" s="20"/>
    </row>
    <row r="252" spans="1:9" s="21" customFormat="1" ht="11.25">
      <c r="A252" s="16" t="s">
        <v>2599</v>
      </c>
      <c r="B252" s="17" t="s">
        <v>2600</v>
      </c>
      <c r="C252" s="18">
        <v>0</v>
      </c>
      <c r="D252" s="18">
        <v>16171</v>
      </c>
      <c r="E252" s="18">
        <v>0</v>
      </c>
      <c r="F252" s="19">
        <f>+C252+D252-E252</f>
        <v>16171</v>
      </c>
      <c r="G252" s="18">
        <v>0</v>
      </c>
      <c r="H252" s="18">
        <f>+F252</f>
        <v>16171</v>
      </c>
      <c r="I252" s="20"/>
    </row>
    <row r="253" spans="1:9" s="15" customFormat="1" ht="11.25">
      <c r="A253" s="91" t="s">
        <v>2601</v>
      </c>
      <c r="B253" s="92" t="s">
        <v>2602</v>
      </c>
      <c r="C253" s="93">
        <f aca="true" t="shared" si="81" ref="C253:H253">+C254+C258+C260</f>
        <v>0</v>
      </c>
      <c r="D253" s="93">
        <f t="shared" si="81"/>
        <v>4161280878</v>
      </c>
      <c r="E253" s="93">
        <f t="shared" si="81"/>
        <v>1061380831</v>
      </c>
      <c r="F253" s="93">
        <f t="shared" si="81"/>
        <v>3099900047</v>
      </c>
      <c r="G253" s="93">
        <f t="shared" si="81"/>
        <v>0</v>
      </c>
      <c r="H253" s="93">
        <f t="shared" si="81"/>
        <v>3099900047</v>
      </c>
      <c r="I253" s="14"/>
    </row>
    <row r="254" spans="1:9" s="15" customFormat="1" ht="11.25">
      <c r="A254" s="91" t="s">
        <v>2603</v>
      </c>
      <c r="B254" s="92" t="s">
        <v>2604</v>
      </c>
      <c r="C254" s="93">
        <f aca="true" t="shared" si="82" ref="C254:H254">+C255+C256+C257</f>
        <v>0</v>
      </c>
      <c r="D254" s="93">
        <f t="shared" si="82"/>
        <v>13643887</v>
      </c>
      <c r="E254" s="93">
        <f t="shared" si="82"/>
        <v>11738677</v>
      </c>
      <c r="F254" s="93">
        <f t="shared" si="82"/>
        <v>1905210</v>
      </c>
      <c r="G254" s="93">
        <f t="shared" si="82"/>
        <v>0</v>
      </c>
      <c r="H254" s="93">
        <f t="shared" si="82"/>
        <v>1905210</v>
      </c>
      <c r="I254" s="14"/>
    </row>
    <row r="255" spans="1:9" s="21" customFormat="1" ht="11.25">
      <c r="A255" s="16" t="s">
        <v>2605</v>
      </c>
      <c r="B255" s="17" t="s">
        <v>2606</v>
      </c>
      <c r="C255" s="18">
        <v>0</v>
      </c>
      <c r="D255" s="18">
        <v>216937</v>
      </c>
      <c r="E255" s="18">
        <v>216937</v>
      </c>
      <c r="F255" s="19">
        <f>+C255+D255-E255</f>
        <v>0</v>
      </c>
      <c r="G255" s="18">
        <v>0</v>
      </c>
      <c r="H255" s="18">
        <f>+F255</f>
        <v>0</v>
      </c>
      <c r="I255" s="20"/>
    </row>
    <row r="256" spans="1:9" s="21" customFormat="1" ht="11.25">
      <c r="A256" s="16" t="s">
        <v>2607</v>
      </c>
      <c r="B256" s="17" t="s">
        <v>2608</v>
      </c>
      <c r="C256" s="18">
        <v>0</v>
      </c>
      <c r="D256" s="18">
        <v>13319202</v>
      </c>
      <c r="E256" s="18">
        <v>11413992</v>
      </c>
      <c r="F256" s="19">
        <f>+C256+D256-E256</f>
        <v>1905210</v>
      </c>
      <c r="G256" s="18">
        <v>0</v>
      </c>
      <c r="H256" s="18">
        <f>+F256</f>
        <v>1905210</v>
      </c>
      <c r="I256" s="20"/>
    </row>
    <row r="257" spans="1:9" s="21" customFormat="1" ht="11.25">
      <c r="A257" s="16" t="s">
        <v>2609</v>
      </c>
      <c r="B257" s="17" t="s">
        <v>2610</v>
      </c>
      <c r="C257" s="18">
        <v>0</v>
      </c>
      <c r="D257" s="18">
        <v>107748</v>
      </c>
      <c r="E257" s="18">
        <v>107748</v>
      </c>
      <c r="F257" s="19">
        <f>+C257+D257-E257</f>
        <v>0</v>
      </c>
      <c r="G257" s="18">
        <v>0</v>
      </c>
      <c r="H257" s="18">
        <f>+F257</f>
        <v>0</v>
      </c>
      <c r="I257" s="20"/>
    </row>
    <row r="258" spans="1:9" s="15" customFormat="1" ht="11.25">
      <c r="A258" s="91" t="s">
        <v>2611</v>
      </c>
      <c r="B258" s="92" t="s">
        <v>2612</v>
      </c>
      <c r="C258" s="93">
        <f aca="true" t="shared" si="83" ref="C258:H258">+C259</f>
        <v>0</v>
      </c>
      <c r="D258" s="93">
        <f t="shared" si="83"/>
        <v>3111222976</v>
      </c>
      <c r="E258" s="93">
        <f t="shared" si="83"/>
        <v>767593275</v>
      </c>
      <c r="F258" s="93">
        <f t="shared" si="83"/>
        <v>2343629701</v>
      </c>
      <c r="G258" s="93">
        <f t="shared" si="83"/>
        <v>0</v>
      </c>
      <c r="H258" s="93">
        <f t="shared" si="83"/>
        <v>2343629701</v>
      </c>
      <c r="I258" s="14"/>
    </row>
    <row r="259" spans="1:9" s="21" customFormat="1" ht="11.25">
      <c r="A259" s="16" t="s">
        <v>2613</v>
      </c>
      <c r="B259" s="17" t="s">
        <v>2614</v>
      </c>
      <c r="C259" s="18">
        <v>0</v>
      </c>
      <c r="D259" s="18">
        <v>3111222976</v>
      </c>
      <c r="E259" s="18">
        <v>767593275</v>
      </c>
      <c r="F259" s="19">
        <f>+C259+D259-E259</f>
        <v>2343629701</v>
      </c>
      <c r="G259" s="18">
        <v>0</v>
      </c>
      <c r="H259" s="18">
        <f>+F259</f>
        <v>2343629701</v>
      </c>
      <c r="I259" s="20"/>
    </row>
    <row r="260" spans="1:9" s="15" customFormat="1" ht="11.25">
      <c r="A260" s="91" t="s">
        <v>2615</v>
      </c>
      <c r="B260" s="92" t="s">
        <v>2616</v>
      </c>
      <c r="C260" s="93">
        <f aca="true" t="shared" si="84" ref="C260:H260">+C261+C262+C263+C264</f>
        <v>0</v>
      </c>
      <c r="D260" s="93">
        <f t="shared" si="84"/>
        <v>1036414015</v>
      </c>
      <c r="E260" s="93">
        <f t="shared" si="84"/>
        <v>282048879</v>
      </c>
      <c r="F260" s="93">
        <f t="shared" si="84"/>
        <v>754365136</v>
      </c>
      <c r="G260" s="93">
        <f t="shared" si="84"/>
        <v>0</v>
      </c>
      <c r="H260" s="93">
        <f t="shared" si="84"/>
        <v>754365136</v>
      </c>
      <c r="I260" s="14"/>
    </row>
    <row r="261" spans="1:9" s="21" customFormat="1" ht="11.25">
      <c r="A261" s="16" t="s">
        <v>2617</v>
      </c>
      <c r="B261" s="17" t="s">
        <v>2618</v>
      </c>
      <c r="C261" s="18">
        <v>0</v>
      </c>
      <c r="D261" s="18">
        <v>349251775</v>
      </c>
      <c r="E261" s="18">
        <v>0</v>
      </c>
      <c r="F261" s="19">
        <f>+C261+D261-E261</f>
        <v>349251775</v>
      </c>
      <c r="G261" s="18">
        <v>0</v>
      </c>
      <c r="H261" s="18">
        <f>+F261</f>
        <v>349251775</v>
      </c>
      <c r="I261" s="20"/>
    </row>
    <row r="262" spans="1:9" s="21" customFormat="1" ht="11.25">
      <c r="A262" s="16" t="s">
        <v>2619</v>
      </c>
      <c r="B262" s="17" t="s">
        <v>2620</v>
      </c>
      <c r="C262" s="18">
        <v>0</v>
      </c>
      <c r="D262" s="18">
        <v>273884956</v>
      </c>
      <c r="E262" s="18">
        <v>273415493</v>
      </c>
      <c r="F262" s="19">
        <f>+C262+D262-E262</f>
        <v>469463</v>
      </c>
      <c r="G262" s="18">
        <v>0</v>
      </c>
      <c r="H262" s="18">
        <f>+F262</f>
        <v>469463</v>
      </c>
      <c r="I262" s="20"/>
    </row>
    <row r="263" spans="1:9" s="21" customFormat="1" ht="11.25">
      <c r="A263" s="16" t="s">
        <v>2621</v>
      </c>
      <c r="B263" s="17" t="s">
        <v>2622</v>
      </c>
      <c r="C263" s="18">
        <v>0</v>
      </c>
      <c r="D263" s="18">
        <v>413275842</v>
      </c>
      <c r="E263" s="18">
        <v>8631944</v>
      </c>
      <c r="F263" s="19">
        <f>+C263+D263-E263</f>
        <v>404643898</v>
      </c>
      <c r="G263" s="18">
        <v>0</v>
      </c>
      <c r="H263" s="18">
        <f>+F263</f>
        <v>404643898</v>
      </c>
      <c r="I263" s="20"/>
    </row>
    <row r="264" spans="1:9" s="21" customFormat="1" ht="11.25">
      <c r="A264" s="16" t="s">
        <v>2623</v>
      </c>
      <c r="B264" s="17" t="s">
        <v>2089</v>
      </c>
      <c r="C264" s="18">
        <v>0</v>
      </c>
      <c r="D264" s="18">
        <v>1442</v>
      </c>
      <c r="E264" s="18">
        <v>1442</v>
      </c>
      <c r="F264" s="19">
        <f>+C264+D264-E264</f>
        <v>0</v>
      </c>
      <c r="G264" s="18">
        <v>0</v>
      </c>
      <c r="H264" s="18">
        <f>+F264</f>
        <v>0</v>
      </c>
      <c r="I264" s="20"/>
    </row>
    <row r="265" spans="1:9" s="15" customFormat="1" ht="11.25">
      <c r="A265" s="91" t="s">
        <v>2624</v>
      </c>
      <c r="B265" s="92" t="s">
        <v>2625</v>
      </c>
      <c r="C265" s="93">
        <f aca="true" t="shared" si="85" ref="C265:H265">+C266+C273</f>
        <v>0</v>
      </c>
      <c r="D265" s="93">
        <f t="shared" si="85"/>
        <v>49208534</v>
      </c>
      <c r="E265" s="93">
        <f t="shared" si="85"/>
        <v>8168037</v>
      </c>
      <c r="F265" s="93">
        <f t="shared" si="85"/>
        <v>41040497</v>
      </c>
      <c r="G265" s="93">
        <f t="shared" si="85"/>
        <v>0</v>
      </c>
      <c r="H265" s="93">
        <f t="shared" si="85"/>
        <v>41040497</v>
      </c>
      <c r="I265" s="14"/>
    </row>
    <row r="266" spans="1:9" s="15" customFormat="1" ht="11.25">
      <c r="A266" s="91" t="s">
        <v>2626</v>
      </c>
      <c r="B266" s="92" t="s">
        <v>2627</v>
      </c>
      <c r="C266" s="93">
        <f aca="true" t="shared" si="86" ref="C266:H266">+C267+C268+C269+C270+C271+C272</f>
        <v>0</v>
      </c>
      <c r="D266" s="93">
        <f t="shared" si="86"/>
        <v>49206213</v>
      </c>
      <c r="E266" s="93">
        <f t="shared" si="86"/>
        <v>8165716</v>
      </c>
      <c r="F266" s="93">
        <f t="shared" si="86"/>
        <v>41040497</v>
      </c>
      <c r="G266" s="93">
        <f t="shared" si="86"/>
        <v>0</v>
      </c>
      <c r="H266" s="93">
        <f t="shared" si="86"/>
        <v>41040497</v>
      </c>
      <c r="I266" s="14"/>
    </row>
    <row r="267" spans="1:9" s="21" customFormat="1" ht="11.25">
      <c r="A267" s="16" t="s">
        <v>2628</v>
      </c>
      <c r="B267" s="17" t="s">
        <v>2629</v>
      </c>
      <c r="C267" s="18">
        <v>0</v>
      </c>
      <c r="D267" s="18">
        <v>40570</v>
      </c>
      <c r="E267" s="18">
        <v>0</v>
      </c>
      <c r="F267" s="19">
        <f aca="true" t="shared" si="87" ref="F267:F272">+C267+D267-E267</f>
        <v>40570</v>
      </c>
      <c r="G267" s="18">
        <v>0</v>
      </c>
      <c r="H267" s="18">
        <f aca="true" t="shared" si="88" ref="H267:H272">+F267</f>
        <v>40570</v>
      </c>
      <c r="I267" s="20"/>
    </row>
    <row r="268" spans="1:9" s="21" customFormat="1" ht="11.25">
      <c r="A268" s="16" t="s">
        <v>2630</v>
      </c>
      <c r="B268" s="17" t="s">
        <v>2631</v>
      </c>
      <c r="C268" s="18">
        <v>0</v>
      </c>
      <c r="D268" s="18">
        <v>4137</v>
      </c>
      <c r="E268" s="18">
        <v>0</v>
      </c>
      <c r="F268" s="19">
        <f t="shared" si="87"/>
        <v>4137</v>
      </c>
      <c r="G268" s="18">
        <v>0</v>
      </c>
      <c r="H268" s="18">
        <f t="shared" si="88"/>
        <v>4137</v>
      </c>
      <c r="I268" s="20"/>
    </row>
    <row r="269" spans="1:9" s="21" customFormat="1" ht="11.25">
      <c r="A269" s="16" t="s">
        <v>2632</v>
      </c>
      <c r="B269" s="17" t="s">
        <v>2633</v>
      </c>
      <c r="C269" s="18">
        <v>0</v>
      </c>
      <c r="D269" s="18">
        <v>7578</v>
      </c>
      <c r="E269" s="18">
        <v>0</v>
      </c>
      <c r="F269" s="19">
        <f t="shared" si="87"/>
        <v>7578</v>
      </c>
      <c r="G269" s="18">
        <v>0</v>
      </c>
      <c r="H269" s="18">
        <f t="shared" si="88"/>
        <v>7578</v>
      </c>
      <c r="I269" s="20"/>
    </row>
    <row r="270" spans="1:9" s="21" customFormat="1" ht="11.25">
      <c r="A270" s="16" t="s">
        <v>2634</v>
      </c>
      <c r="B270" s="17" t="s">
        <v>2635</v>
      </c>
      <c r="C270" s="18">
        <v>0</v>
      </c>
      <c r="D270" s="18">
        <v>3304</v>
      </c>
      <c r="E270" s="18">
        <v>0</v>
      </c>
      <c r="F270" s="19">
        <f t="shared" si="87"/>
        <v>3304</v>
      </c>
      <c r="G270" s="18">
        <v>0</v>
      </c>
      <c r="H270" s="18">
        <f t="shared" si="88"/>
        <v>3304</v>
      </c>
      <c r="I270" s="20"/>
    </row>
    <row r="271" spans="1:9" s="21" customFormat="1" ht="11.25">
      <c r="A271" s="16" t="s">
        <v>2636</v>
      </c>
      <c r="B271" s="17" t="s">
        <v>2637</v>
      </c>
      <c r="C271" s="18">
        <v>0</v>
      </c>
      <c r="D271" s="18">
        <v>47899451</v>
      </c>
      <c r="E271" s="18">
        <v>8165716</v>
      </c>
      <c r="F271" s="19">
        <f t="shared" si="87"/>
        <v>39733735</v>
      </c>
      <c r="G271" s="18">
        <v>0</v>
      </c>
      <c r="H271" s="18">
        <f t="shared" si="88"/>
        <v>39733735</v>
      </c>
      <c r="I271" s="20"/>
    </row>
    <row r="272" spans="1:9" s="21" customFormat="1" ht="11.25">
      <c r="A272" s="16" t="s">
        <v>2638</v>
      </c>
      <c r="B272" s="17" t="s">
        <v>2639</v>
      </c>
      <c r="C272" s="18">
        <v>0</v>
      </c>
      <c r="D272" s="18">
        <v>1251173</v>
      </c>
      <c r="E272" s="18">
        <v>0</v>
      </c>
      <c r="F272" s="19">
        <f t="shared" si="87"/>
        <v>1251173</v>
      </c>
      <c r="G272" s="18">
        <v>0</v>
      </c>
      <c r="H272" s="18">
        <f t="shared" si="88"/>
        <v>1251173</v>
      </c>
      <c r="I272" s="20"/>
    </row>
    <row r="273" spans="1:9" s="15" customFormat="1" ht="11.25">
      <c r="A273" s="91" t="s">
        <v>2640</v>
      </c>
      <c r="B273" s="92" t="s">
        <v>2641</v>
      </c>
      <c r="C273" s="93">
        <f aca="true" t="shared" si="89" ref="C273:H273">+C274</f>
        <v>0</v>
      </c>
      <c r="D273" s="93">
        <f t="shared" si="89"/>
        <v>2321</v>
      </c>
      <c r="E273" s="93">
        <f t="shared" si="89"/>
        <v>2321</v>
      </c>
      <c r="F273" s="93">
        <f t="shared" si="89"/>
        <v>0</v>
      </c>
      <c r="G273" s="93">
        <f t="shared" si="89"/>
        <v>0</v>
      </c>
      <c r="H273" s="93">
        <f t="shared" si="89"/>
        <v>0</v>
      </c>
      <c r="I273" s="14"/>
    </row>
    <row r="274" spans="1:9" s="21" customFormat="1" ht="11.25">
      <c r="A274" s="16" t="s">
        <v>2642</v>
      </c>
      <c r="B274" s="17" t="s">
        <v>2637</v>
      </c>
      <c r="C274" s="18">
        <v>0</v>
      </c>
      <c r="D274" s="18">
        <v>2321</v>
      </c>
      <c r="E274" s="18">
        <v>2321</v>
      </c>
      <c r="F274" s="19">
        <f>+C274-D274+E274</f>
        <v>0</v>
      </c>
      <c r="G274" s="18">
        <v>0</v>
      </c>
      <c r="H274" s="18">
        <f>+F274</f>
        <v>0</v>
      </c>
      <c r="I274" s="20"/>
    </row>
    <row r="275" spans="1:9" s="15" customFormat="1" ht="11.25">
      <c r="A275" s="91" t="s">
        <v>2643</v>
      </c>
      <c r="B275" s="92" t="s">
        <v>2461</v>
      </c>
      <c r="C275" s="93">
        <f aca="true" t="shared" si="90" ref="C275:H275">+C276+C278</f>
        <v>0</v>
      </c>
      <c r="D275" s="93">
        <f t="shared" si="90"/>
        <v>233427</v>
      </c>
      <c r="E275" s="93">
        <f t="shared" si="90"/>
        <v>33470</v>
      </c>
      <c r="F275" s="93">
        <f t="shared" si="90"/>
        <v>199957</v>
      </c>
      <c r="G275" s="93">
        <f t="shared" si="90"/>
        <v>0</v>
      </c>
      <c r="H275" s="93">
        <f t="shared" si="90"/>
        <v>199957</v>
      </c>
      <c r="I275" s="14"/>
    </row>
    <row r="276" spans="1:9" s="15" customFormat="1" ht="11.25">
      <c r="A276" s="91" t="s">
        <v>2644</v>
      </c>
      <c r="B276" s="92" t="s">
        <v>2645</v>
      </c>
      <c r="C276" s="93">
        <f aca="true" t="shared" si="91" ref="C276:H276">+C277</f>
        <v>0</v>
      </c>
      <c r="D276" s="93">
        <f t="shared" si="91"/>
        <v>33470</v>
      </c>
      <c r="E276" s="93">
        <f t="shared" si="91"/>
        <v>33470</v>
      </c>
      <c r="F276" s="93">
        <f t="shared" si="91"/>
        <v>0</v>
      </c>
      <c r="G276" s="93">
        <f t="shared" si="91"/>
        <v>0</v>
      </c>
      <c r="H276" s="93">
        <f t="shared" si="91"/>
        <v>0</v>
      </c>
      <c r="I276" s="14"/>
    </row>
    <row r="277" spans="1:9" s="21" customFormat="1" ht="11.25">
      <c r="A277" s="16" t="s">
        <v>2646</v>
      </c>
      <c r="B277" s="17" t="s">
        <v>2465</v>
      </c>
      <c r="C277" s="18">
        <v>0</v>
      </c>
      <c r="D277" s="18">
        <v>33470</v>
      </c>
      <c r="E277" s="18">
        <v>33470</v>
      </c>
      <c r="F277" s="19">
        <f>+C277+D277-E277</f>
        <v>0</v>
      </c>
      <c r="G277" s="18">
        <v>0</v>
      </c>
      <c r="H277" s="18">
        <f>+F277</f>
        <v>0</v>
      </c>
      <c r="I277" s="20"/>
    </row>
    <row r="278" spans="1:9" s="15" customFormat="1" ht="11.25">
      <c r="A278" s="91" t="s">
        <v>2647</v>
      </c>
      <c r="B278" s="92" t="s">
        <v>2648</v>
      </c>
      <c r="C278" s="93">
        <f aca="true" t="shared" si="92" ref="C278:H278">+C279</f>
        <v>0</v>
      </c>
      <c r="D278" s="93">
        <f t="shared" si="92"/>
        <v>199957</v>
      </c>
      <c r="E278" s="93">
        <f t="shared" si="92"/>
        <v>0</v>
      </c>
      <c r="F278" s="93">
        <f t="shared" si="92"/>
        <v>199957</v>
      </c>
      <c r="G278" s="93">
        <f t="shared" si="92"/>
        <v>0</v>
      </c>
      <c r="H278" s="93">
        <f t="shared" si="92"/>
        <v>199957</v>
      </c>
      <c r="I278" s="14"/>
    </row>
    <row r="279" spans="1:9" s="21" customFormat="1" ht="11.25">
      <c r="A279" s="16" t="s">
        <v>2649</v>
      </c>
      <c r="B279" s="17" t="s">
        <v>2650</v>
      </c>
      <c r="C279" s="18">
        <v>0</v>
      </c>
      <c r="D279" s="18">
        <v>199957</v>
      </c>
      <c r="E279" s="18">
        <v>0</v>
      </c>
      <c r="F279" s="19">
        <f>+C279+D279-E279</f>
        <v>199957</v>
      </c>
      <c r="G279" s="18">
        <v>0</v>
      </c>
      <c r="H279" s="18">
        <f>+F279</f>
        <v>199957</v>
      </c>
      <c r="I279" s="20"/>
    </row>
    <row r="280" spans="1:9" s="15" customFormat="1" ht="11.25">
      <c r="A280" s="91" t="s">
        <v>2651</v>
      </c>
      <c r="B280" s="92" t="s">
        <v>2652</v>
      </c>
      <c r="C280" s="93">
        <f aca="true" t="shared" si="93" ref="C280:H280">+C281+C283+C285</f>
        <v>0</v>
      </c>
      <c r="D280" s="93">
        <f t="shared" si="93"/>
        <v>32450563</v>
      </c>
      <c r="E280" s="93">
        <f t="shared" si="93"/>
        <v>579</v>
      </c>
      <c r="F280" s="93">
        <f t="shared" si="93"/>
        <v>32449984</v>
      </c>
      <c r="G280" s="93">
        <f t="shared" si="93"/>
        <v>0</v>
      </c>
      <c r="H280" s="93">
        <f t="shared" si="93"/>
        <v>32449984</v>
      </c>
      <c r="I280" s="14"/>
    </row>
    <row r="281" spans="1:9" s="15" customFormat="1" ht="11.25">
      <c r="A281" s="91" t="s">
        <v>2653</v>
      </c>
      <c r="B281" s="92" t="s">
        <v>2654</v>
      </c>
      <c r="C281" s="93">
        <f aca="true" t="shared" si="94" ref="C281:H281">+C282</f>
        <v>0</v>
      </c>
      <c r="D281" s="93">
        <f t="shared" si="94"/>
        <v>1908</v>
      </c>
      <c r="E281" s="93">
        <f t="shared" si="94"/>
        <v>579</v>
      </c>
      <c r="F281" s="93">
        <f t="shared" si="94"/>
        <v>1329</v>
      </c>
      <c r="G281" s="93">
        <f t="shared" si="94"/>
        <v>0</v>
      </c>
      <c r="H281" s="93">
        <f t="shared" si="94"/>
        <v>1329</v>
      </c>
      <c r="I281" s="14"/>
    </row>
    <row r="282" spans="1:9" s="21" customFormat="1" ht="11.25">
      <c r="A282" s="16" t="s">
        <v>2655</v>
      </c>
      <c r="B282" s="17" t="s">
        <v>2656</v>
      </c>
      <c r="C282" s="18">
        <v>0</v>
      </c>
      <c r="D282" s="18">
        <v>1908</v>
      </c>
      <c r="E282" s="18">
        <v>579</v>
      </c>
      <c r="F282" s="19">
        <f>+C282+D282-E282</f>
        <v>1329</v>
      </c>
      <c r="G282" s="18">
        <v>0</v>
      </c>
      <c r="H282" s="18">
        <f>+F282</f>
        <v>1329</v>
      </c>
      <c r="I282" s="20"/>
    </row>
    <row r="283" spans="1:9" s="15" customFormat="1" ht="11.25">
      <c r="A283" s="91" t="s">
        <v>2657</v>
      </c>
      <c r="B283" s="92" t="s">
        <v>2493</v>
      </c>
      <c r="C283" s="93">
        <f aca="true" t="shared" si="95" ref="C283:H283">+C284</f>
        <v>0</v>
      </c>
      <c r="D283" s="93">
        <f t="shared" si="95"/>
        <v>5</v>
      </c>
      <c r="E283" s="93">
        <f t="shared" si="95"/>
        <v>0</v>
      </c>
      <c r="F283" s="93">
        <f t="shared" si="95"/>
        <v>5</v>
      </c>
      <c r="G283" s="93">
        <f t="shared" si="95"/>
        <v>0</v>
      </c>
      <c r="H283" s="93">
        <f t="shared" si="95"/>
        <v>5</v>
      </c>
      <c r="I283" s="14"/>
    </row>
    <row r="284" spans="1:9" s="21" customFormat="1" ht="11.25">
      <c r="A284" s="16" t="s">
        <v>2658</v>
      </c>
      <c r="B284" s="17" t="s">
        <v>2659</v>
      </c>
      <c r="C284" s="18">
        <v>0</v>
      </c>
      <c r="D284" s="18">
        <v>5</v>
      </c>
      <c r="E284" s="18">
        <v>0</v>
      </c>
      <c r="F284" s="19">
        <f>+C284+D284-E284</f>
        <v>5</v>
      </c>
      <c r="G284" s="18">
        <v>0</v>
      </c>
      <c r="H284" s="18">
        <f>+F284</f>
        <v>5</v>
      </c>
      <c r="I284" s="20"/>
    </row>
    <row r="285" spans="1:9" s="15" customFormat="1" ht="11.25">
      <c r="A285" s="91" t="s">
        <v>2660</v>
      </c>
      <c r="B285" s="92" t="s">
        <v>2661</v>
      </c>
      <c r="C285" s="93">
        <f aca="true" t="shared" si="96" ref="C285:H285">+C286+C287</f>
        <v>0</v>
      </c>
      <c r="D285" s="93">
        <f t="shared" si="96"/>
        <v>32448650</v>
      </c>
      <c r="E285" s="93">
        <f t="shared" si="96"/>
        <v>0</v>
      </c>
      <c r="F285" s="93">
        <f t="shared" si="96"/>
        <v>32448650</v>
      </c>
      <c r="G285" s="93">
        <f t="shared" si="96"/>
        <v>0</v>
      </c>
      <c r="H285" s="93">
        <f t="shared" si="96"/>
        <v>32448650</v>
      </c>
      <c r="I285" s="14"/>
    </row>
    <row r="286" spans="1:9" s="21" customFormat="1" ht="11.25">
      <c r="A286" s="16" t="s">
        <v>2662</v>
      </c>
      <c r="B286" s="17" t="s">
        <v>2663</v>
      </c>
      <c r="C286" s="18">
        <v>0</v>
      </c>
      <c r="D286" s="18">
        <v>20914614</v>
      </c>
      <c r="E286" s="18">
        <v>0</v>
      </c>
      <c r="F286" s="19">
        <f>+C286+D286-E286</f>
        <v>20914614</v>
      </c>
      <c r="G286" s="18">
        <v>0</v>
      </c>
      <c r="H286" s="18">
        <f>+F286</f>
        <v>20914614</v>
      </c>
      <c r="I286" s="20"/>
    </row>
    <row r="287" spans="1:9" s="21" customFormat="1" ht="11.25">
      <c r="A287" s="16" t="s">
        <v>2664</v>
      </c>
      <c r="B287" s="17" t="s">
        <v>2665</v>
      </c>
      <c r="C287" s="18">
        <v>0</v>
      </c>
      <c r="D287" s="18">
        <v>11534036</v>
      </c>
      <c r="E287" s="18">
        <v>0</v>
      </c>
      <c r="F287" s="19">
        <f>+C287+D287-E287</f>
        <v>11534036</v>
      </c>
      <c r="G287" s="18">
        <v>0</v>
      </c>
      <c r="H287" s="18">
        <f>+F287</f>
        <v>11534036</v>
      </c>
      <c r="I287" s="20"/>
    </row>
    <row r="288" spans="1:9" s="15" customFormat="1" ht="11.25">
      <c r="A288" s="91" t="s">
        <v>2666</v>
      </c>
      <c r="B288" s="92" t="s">
        <v>2667</v>
      </c>
      <c r="C288" s="93">
        <f aca="true" t="shared" si="97" ref="C288:H288">+C289+C294+C299</f>
        <v>-2</v>
      </c>
      <c r="D288" s="93">
        <f t="shared" si="97"/>
        <v>246862430</v>
      </c>
      <c r="E288" s="93">
        <f t="shared" si="97"/>
        <v>246862428</v>
      </c>
      <c r="F288" s="93">
        <f t="shared" si="97"/>
        <v>0</v>
      </c>
      <c r="G288" s="93">
        <f t="shared" si="97"/>
        <v>0</v>
      </c>
      <c r="H288" s="93">
        <f t="shared" si="97"/>
        <v>0</v>
      </c>
      <c r="I288" s="14"/>
    </row>
    <row r="289" spans="1:9" s="15" customFormat="1" ht="11.25">
      <c r="A289" s="91" t="s">
        <v>2668</v>
      </c>
      <c r="B289" s="92" t="s">
        <v>2669</v>
      </c>
      <c r="C289" s="93">
        <f aca="true" t="shared" si="98" ref="C289:H289">+C290+C292</f>
        <v>-2455862758</v>
      </c>
      <c r="D289" s="93">
        <f t="shared" si="98"/>
        <v>246272611</v>
      </c>
      <c r="E289" s="93">
        <f t="shared" si="98"/>
        <v>587211</v>
      </c>
      <c r="F289" s="93">
        <f t="shared" si="98"/>
        <v>-2210177358</v>
      </c>
      <c r="G289" s="93">
        <f t="shared" si="98"/>
        <v>0</v>
      </c>
      <c r="H289" s="93">
        <f t="shared" si="98"/>
        <v>-2210177358</v>
      </c>
      <c r="I289" s="14"/>
    </row>
    <row r="290" spans="1:9" s="15" customFormat="1" ht="11.25">
      <c r="A290" s="91" t="s">
        <v>2670</v>
      </c>
      <c r="B290" s="92" t="s">
        <v>2671</v>
      </c>
      <c r="C290" s="93">
        <f aca="true" t="shared" si="99" ref="C290:H290">+C291</f>
        <v>-1981437588</v>
      </c>
      <c r="D290" s="93">
        <f t="shared" si="99"/>
        <v>15550326</v>
      </c>
      <c r="E290" s="93">
        <f t="shared" si="99"/>
        <v>5452</v>
      </c>
      <c r="F290" s="93">
        <f t="shared" si="99"/>
        <v>-1965892714</v>
      </c>
      <c r="G290" s="93">
        <f t="shared" si="99"/>
        <v>0</v>
      </c>
      <c r="H290" s="93">
        <f t="shared" si="99"/>
        <v>-1965892714</v>
      </c>
      <c r="I290" s="14"/>
    </row>
    <row r="291" spans="1:9" s="21" customFormat="1" ht="11.25">
      <c r="A291" s="16" t="s">
        <v>2672</v>
      </c>
      <c r="B291" s="17" t="s">
        <v>2673</v>
      </c>
      <c r="C291" s="18">
        <v>-1981437588</v>
      </c>
      <c r="D291" s="18">
        <v>15550326</v>
      </c>
      <c r="E291" s="18">
        <v>5452</v>
      </c>
      <c r="F291" s="19">
        <f>+C291+D291-E291</f>
        <v>-1965892714</v>
      </c>
      <c r="G291" s="18">
        <v>0</v>
      </c>
      <c r="H291" s="18">
        <f>+F291</f>
        <v>-1965892714</v>
      </c>
      <c r="I291" s="20"/>
    </row>
    <row r="292" spans="1:9" s="15" customFormat="1" ht="11.25">
      <c r="A292" s="91" t="s">
        <v>2674</v>
      </c>
      <c r="B292" s="92" t="s">
        <v>2675</v>
      </c>
      <c r="C292" s="93">
        <f aca="true" t="shared" si="100" ref="C292:H292">+C293</f>
        <v>-474425170</v>
      </c>
      <c r="D292" s="93">
        <f t="shared" si="100"/>
        <v>230722285</v>
      </c>
      <c r="E292" s="93">
        <f t="shared" si="100"/>
        <v>581759</v>
      </c>
      <c r="F292" s="93">
        <f t="shared" si="100"/>
        <v>-244284644</v>
      </c>
      <c r="G292" s="93">
        <f t="shared" si="100"/>
        <v>0</v>
      </c>
      <c r="H292" s="93">
        <f t="shared" si="100"/>
        <v>-244284644</v>
      </c>
      <c r="I292" s="14"/>
    </row>
    <row r="293" spans="1:9" s="21" customFormat="1" ht="11.25">
      <c r="A293" s="16" t="s">
        <v>2676</v>
      </c>
      <c r="B293" s="17" t="s">
        <v>2677</v>
      </c>
      <c r="C293" s="18">
        <v>-474425170</v>
      </c>
      <c r="D293" s="18">
        <v>230722285</v>
      </c>
      <c r="E293" s="18">
        <v>581759</v>
      </c>
      <c r="F293" s="19">
        <f>+C293+D293-E293</f>
        <v>-244284644</v>
      </c>
      <c r="G293" s="18">
        <v>0</v>
      </c>
      <c r="H293" s="18">
        <f>+F293</f>
        <v>-244284644</v>
      </c>
      <c r="I293" s="20"/>
    </row>
    <row r="294" spans="1:9" s="15" customFormat="1" ht="11.25">
      <c r="A294" s="91" t="s">
        <v>2678</v>
      </c>
      <c r="B294" s="92" t="s">
        <v>2679</v>
      </c>
      <c r="C294" s="93">
        <f aca="true" t="shared" si="101" ref="C294:H294">+C295+C297</f>
        <v>-890755</v>
      </c>
      <c r="D294" s="93">
        <f t="shared" si="101"/>
        <v>1303</v>
      </c>
      <c r="E294" s="93">
        <f t="shared" si="101"/>
        <v>1303</v>
      </c>
      <c r="F294" s="93">
        <f t="shared" si="101"/>
        <v>-890755</v>
      </c>
      <c r="G294" s="93">
        <f t="shared" si="101"/>
        <v>0</v>
      </c>
      <c r="H294" s="93">
        <f t="shared" si="101"/>
        <v>-890755</v>
      </c>
      <c r="I294" s="14"/>
    </row>
    <row r="295" spans="1:9" s="15" customFormat="1" ht="11.25">
      <c r="A295" s="91" t="s">
        <v>2680</v>
      </c>
      <c r="B295" s="92" t="s">
        <v>2681</v>
      </c>
      <c r="C295" s="93">
        <f aca="true" t="shared" si="102" ref="C295:H295">+C296</f>
        <v>-890755</v>
      </c>
      <c r="D295" s="93">
        <f t="shared" si="102"/>
        <v>0</v>
      </c>
      <c r="E295" s="93">
        <f t="shared" si="102"/>
        <v>0</v>
      </c>
      <c r="F295" s="93">
        <f t="shared" si="102"/>
        <v>-890755</v>
      </c>
      <c r="G295" s="93">
        <f t="shared" si="102"/>
        <v>0</v>
      </c>
      <c r="H295" s="93">
        <f t="shared" si="102"/>
        <v>-890755</v>
      </c>
      <c r="I295" s="14"/>
    </row>
    <row r="296" spans="1:9" s="21" customFormat="1" ht="11.25">
      <c r="A296" s="16" t="s">
        <v>2682</v>
      </c>
      <c r="B296" s="17" t="s">
        <v>2683</v>
      </c>
      <c r="C296" s="18">
        <v>-890755</v>
      </c>
      <c r="D296" s="18">
        <v>0</v>
      </c>
      <c r="E296" s="18">
        <v>0</v>
      </c>
      <c r="F296" s="19">
        <f>+C296+D296-E296</f>
        <v>-890755</v>
      </c>
      <c r="G296" s="18">
        <v>0</v>
      </c>
      <c r="H296" s="18">
        <f>+F296</f>
        <v>-890755</v>
      </c>
      <c r="I296" s="20"/>
    </row>
    <row r="297" spans="1:9" s="15" customFormat="1" ht="11.25">
      <c r="A297" s="91" t="s">
        <v>2684</v>
      </c>
      <c r="B297" s="92" t="s">
        <v>2685</v>
      </c>
      <c r="C297" s="93">
        <f aca="true" t="shared" si="103" ref="C297:H297">+C298</f>
        <v>0</v>
      </c>
      <c r="D297" s="93">
        <f t="shared" si="103"/>
        <v>1303</v>
      </c>
      <c r="E297" s="93">
        <f t="shared" si="103"/>
        <v>1303</v>
      </c>
      <c r="F297" s="93">
        <f t="shared" si="103"/>
        <v>0</v>
      </c>
      <c r="G297" s="93">
        <f t="shared" si="103"/>
        <v>0</v>
      </c>
      <c r="H297" s="93">
        <f t="shared" si="103"/>
        <v>0</v>
      </c>
      <c r="I297" s="14"/>
    </row>
    <row r="298" spans="1:9" s="21" customFormat="1" ht="11.25">
      <c r="A298" s="16" t="s">
        <v>2686</v>
      </c>
      <c r="B298" s="17" t="s">
        <v>2687</v>
      </c>
      <c r="C298" s="18">
        <v>0</v>
      </c>
      <c r="D298" s="18">
        <v>1303</v>
      </c>
      <c r="E298" s="18">
        <v>1303</v>
      </c>
      <c r="F298" s="19">
        <f>+C298+D298-E298</f>
        <v>0</v>
      </c>
      <c r="G298" s="18">
        <v>0</v>
      </c>
      <c r="H298" s="18">
        <f>+F298</f>
        <v>0</v>
      </c>
      <c r="I298" s="20"/>
    </row>
    <row r="299" spans="1:9" s="15" customFormat="1" ht="11.25">
      <c r="A299" s="91" t="s">
        <v>2688</v>
      </c>
      <c r="B299" s="92" t="s">
        <v>2689</v>
      </c>
      <c r="C299" s="93">
        <f aca="true" t="shared" si="104" ref="C299:H299">+C300+C303</f>
        <v>2456753511</v>
      </c>
      <c r="D299" s="93">
        <f t="shared" si="104"/>
        <v>588516</v>
      </c>
      <c r="E299" s="93">
        <f t="shared" si="104"/>
        <v>246273914</v>
      </c>
      <c r="F299" s="93">
        <f t="shared" si="104"/>
        <v>2211068113</v>
      </c>
      <c r="G299" s="93">
        <f t="shared" si="104"/>
        <v>0</v>
      </c>
      <c r="H299" s="93">
        <f t="shared" si="104"/>
        <v>2211068113</v>
      </c>
      <c r="I299" s="14"/>
    </row>
    <row r="300" spans="1:9" s="15" customFormat="1" ht="11.25">
      <c r="A300" s="91" t="s">
        <v>2690</v>
      </c>
      <c r="B300" s="92" t="s">
        <v>2691</v>
      </c>
      <c r="C300" s="93">
        <f aca="true" t="shared" si="105" ref="C300:H300">+C301+C302</f>
        <v>2455862756</v>
      </c>
      <c r="D300" s="93">
        <f t="shared" si="105"/>
        <v>587213</v>
      </c>
      <c r="E300" s="93">
        <f t="shared" si="105"/>
        <v>246272611</v>
      </c>
      <c r="F300" s="93">
        <f t="shared" si="105"/>
        <v>2210177358</v>
      </c>
      <c r="G300" s="93">
        <f t="shared" si="105"/>
        <v>0</v>
      </c>
      <c r="H300" s="93">
        <f t="shared" si="105"/>
        <v>2210177358</v>
      </c>
      <c r="I300" s="14"/>
    </row>
    <row r="301" spans="1:9" s="21" customFormat="1" ht="11.25">
      <c r="A301" s="16" t="s">
        <v>2692</v>
      </c>
      <c r="B301" s="17" t="s">
        <v>2693</v>
      </c>
      <c r="C301" s="18">
        <v>1981437587</v>
      </c>
      <c r="D301" s="18">
        <v>5453</v>
      </c>
      <c r="E301" s="18">
        <v>15550326</v>
      </c>
      <c r="F301" s="19">
        <f>+C301+D301-E301</f>
        <v>1965892714</v>
      </c>
      <c r="G301" s="18">
        <v>0</v>
      </c>
      <c r="H301" s="18">
        <f>+F301</f>
        <v>1965892714</v>
      </c>
      <c r="I301" s="20"/>
    </row>
    <row r="302" spans="1:9" s="21" customFormat="1" ht="11.25">
      <c r="A302" s="16" t="s">
        <v>2694</v>
      </c>
      <c r="B302" s="17" t="s">
        <v>2695</v>
      </c>
      <c r="C302" s="18">
        <v>474425169</v>
      </c>
      <c r="D302" s="18">
        <v>581760</v>
      </c>
      <c r="E302" s="18">
        <v>230722285</v>
      </c>
      <c r="F302" s="19">
        <f>+C302+D302-E302</f>
        <v>244284644</v>
      </c>
      <c r="G302" s="18">
        <v>0</v>
      </c>
      <c r="H302" s="18">
        <f>+F302</f>
        <v>244284644</v>
      </c>
      <c r="I302" s="20"/>
    </row>
    <row r="303" spans="1:9" s="15" customFormat="1" ht="11.25">
      <c r="A303" s="91" t="s">
        <v>2696</v>
      </c>
      <c r="B303" s="92" t="s">
        <v>2697</v>
      </c>
      <c r="C303" s="93">
        <f aca="true" t="shared" si="106" ref="C303:H303">+C304+C305</f>
        <v>890755</v>
      </c>
      <c r="D303" s="93">
        <f t="shared" si="106"/>
        <v>1303</v>
      </c>
      <c r="E303" s="93">
        <f t="shared" si="106"/>
        <v>1303</v>
      </c>
      <c r="F303" s="93">
        <f t="shared" si="106"/>
        <v>890755</v>
      </c>
      <c r="G303" s="93">
        <f t="shared" si="106"/>
        <v>0</v>
      </c>
      <c r="H303" s="93">
        <f t="shared" si="106"/>
        <v>890755</v>
      </c>
      <c r="I303" s="14"/>
    </row>
    <row r="304" spans="1:9" s="21" customFormat="1" ht="11.25">
      <c r="A304" s="16" t="s">
        <v>2698</v>
      </c>
      <c r="B304" s="17" t="s">
        <v>2699</v>
      </c>
      <c r="C304" s="18">
        <v>890755</v>
      </c>
      <c r="D304" s="18">
        <v>0</v>
      </c>
      <c r="E304" s="18">
        <v>0</v>
      </c>
      <c r="F304" s="19">
        <f>+C304+D304-E304</f>
        <v>890755</v>
      </c>
      <c r="G304" s="18">
        <v>0</v>
      </c>
      <c r="H304" s="18">
        <f>+F304</f>
        <v>890755</v>
      </c>
      <c r="I304" s="20"/>
    </row>
    <row r="305" spans="1:9" s="21" customFormat="1" ht="11.25">
      <c r="A305" s="16" t="s">
        <v>2700</v>
      </c>
      <c r="B305" s="17" t="s">
        <v>2687</v>
      </c>
      <c r="C305" s="18">
        <v>0</v>
      </c>
      <c r="D305" s="18">
        <v>1303</v>
      </c>
      <c r="E305" s="18">
        <v>1303</v>
      </c>
      <c r="F305" s="19">
        <f>+C305+D305-E305</f>
        <v>0</v>
      </c>
      <c r="G305" s="18">
        <v>0</v>
      </c>
      <c r="H305" s="18">
        <f>+F305</f>
        <v>0</v>
      </c>
      <c r="I305" s="20"/>
    </row>
    <row r="306" spans="1:9" s="15" customFormat="1" ht="11.25">
      <c r="A306" s="91" t="s">
        <v>2701</v>
      </c>
      <c r="B306" s="92" t="s">
        <v>2702</v>
      </c>
      <c r="C306" s="93">
        <f aca="true" t="shared" si="107" ref="C306:H306">+C307+C462+C479+C489+C496</f>
        <v>0</v>
      </c>
      <c r="D306" s="93">
        <f t="shared" si="107"/>
        <v>22369668470</v>
      </c>
      <c r="E306" s="93">
        <f t="shared" si="107"/>
        <v>22369668470</v>
      </c>
      <c r="F306" s="93">
        <f t="shared" si="107"/>
        <v>0</v>
      </c>
      <c r="G306" s="93">
        <f t="shared" si="107"/>
        <v>0</v>
      </c>
      <c r="H306" s="93">
        <f t="shared" si="107"/>
        <v>0</v>
      </c>
      <c r="I306" s="14"/>
    </row>
    <row r="307" spans="1:9" s="15" customFormat="1" ht="11.25">
      <c r="A307" s="91" t="s">
        <v>2703</v>
      </c>
      <c r="B307" s="92" t="s">
        <v>2704</v>
      </c>
      <c r="C307" s="93">
        <f aca="true" t="shared" si="108" ref="C307:H307">+C308+C322+C335+C345+C359+C372+C382+C395+C404+C412+C423+C427+C435+C447+C453</f>
        <v>0</v>
      </c>
      <c r="D307" s="93">
        <f t="shared" si="108"/>
        <v>20946355407</v>
      </c>
      <c r="E307" s="93">
        <f t="shared" si="108"/>
        <v>20946355408</v>
      </c>
      <c r="F307" s="93">
        <f t="shared" si="108"/>
        <v>-1</v>
      </c>
      <c r="G307" s="93">
        <f t="shared" si="108"/>
        <v>0</v>
      </c>
      <c r="H307" s="93">
        <f t="shared" si="108"/>
        <v>-1</v>
      </c>
      <c r="I307" s="14"/>
    </row>
    <row r="308" spans="1:9" s="15" customFormat="1" ht="11.25">
      <c r="A308" s="91" t="s">
        <v>2705</v>
      </c>
      <c r="B308" s="92" t="s">
        <v>2706</v>
      </c>
      <c r="C308" s="93">
        <f aca="true" t="shared" si="109" ref="C308:H308">+SUM(C309:C321)</f>
        <v>0</v>
      </c>
      <c r="D308" s="93">
        <f t="shared" si="109"/>
        <v>140000</v>
      </c>
      <c r="E308" s="93">
        <f t="shared" si="109"/>
        <v>18195936</v>
      </c>
      <c r="F308" s="93">
        <f t="shared" si="109"/>
        <v>-18055936</v>
      </c>
      <c r="G308" s="93">
        <f t="shared" si="109"/>
        <v>0</v>
      </c>
      <c r="H308" s="93">
        <f t="shared" si="109"/>
        <v>-18055936</v>
      </c>
      <c r="I308" s="14"/>
    </row>
    <row r="309" spans="1:9" s="21" customFormat="1" ht="11.25">
      <c r="A309" s="16" t="s">
        <v>2707</v>
      </c>
      <c r="B309" s="25" t="s">
        <v>2708</v>
      </c>
      <c r="C309" s="18">
        <v>0</v>
      </c>
      <c r="D309" s="18">
        <v>0</v>
      </c>
      <c r="E309" s="18">
        <v>9188530</v>
      </c>
      <c r="F309" s="19">
        <f>+C309+D309-E309</f>
        <v>-9188530</v>
      </c>
      <c r="G309" s="18">
        <v>0</v>
      </c>
      <c r="H309" s="18">
        <f>+F309</f>
        <v>-9188530</v>
      </c>
      <c r="I309" s="20"/>
    </row>
    <row r="310" spans="1:9" s="21" customFormat="1" ht="11.25">
      <c r="A310" s="16" t="s">
        <v>2709</v>
      </c>
      <c r="B310" s="17" t="s">
        <v>2710</v>
      </c>
      <c r="C310" s="18">
        <v>0</v>
      </c>
      <c r="D310" s="18">
        <v>0</v>
      </c>
      <c r="E310" s="18">
        <v>1859885</v>
      </c>
      <c r="F310" s="19">
        <f aca="true" t="shared" si="110" ref="F310:F321">+C310+D310-E310</f>
        <v>-1859885</v>
      </c>
      <c r="G310" s="18">
        <v>0</v>
      </c>
      <c r="H310" s="18">
        <f aca="true" t="shared" si="111" ref="H310:H321">+F310</f>
        <v>-1859885</v>
      </c>
      <c r="I310" s="20"/>
    </row>
    <row r="311" spans="1:9" s="21" customFormat="1" ht="11.25">
      <c r="A311" s="16" t="s">
        <v>2711</v>
      </c>
      <c r="B311" s="17" t="s">
        <v>2712</v>
      </c>
      <c r="C311" s="18">
        <v>0</v>
      </c>
      <c r="D311" s="18">
        <v>0</v>
      </c>
      <c r="E311" s="18">
        <v>2699727</v>
      </c>
      <c r="F311" s="19">
        <f t="shared" si="110"/>
        <v>-2699727</v>
      </c>
      <c r="G311" s="18">
        <v>0</v>
      </c>
      <c r="H311" s="18">
        <f t="shared" si="111"/>
        <v>-2699727</v>
      </c>
      <c r="I311" s="20"/>
    </row>
    <row r="312" spans="1:9" s="21" customFormat="1" ht="18">
      <c r="A312" s="16" t="s">
        <v>2713</v>
      </c>
      <c r="B312" s="24" t="s">
        <v>2714</v>
      </c>
      <c r="C312" s="18">
        <v>0</v>
      </c>
      <c r="D312" s="18">
        <v>0</v>
      </c>
      <c r="E312" s="18">
        <v>142842</v>
      </c>
      <c r="F312" s="19">
        <f t="shared" si="110"/>
        <v>-142842</v>
      </c>
      <c r="G312" s="18">
        <v>0</v>
      </c>
      <c r="H312" s="18">
        <f t="shared" si="111"/>
        <v>-142842</v>
      </c>
      <c r="I312" s="20"/>
    </row>
    <row r="313" spans="1:9" s="21" customFormat="1" ht="11.25">
      <c r="A313" s="16" t="s">
        <v>2715</v>
      </c>
      <c r="B313" s="24" t="s">
        <v>2716</v>
      </c>
      <c r="C313" s="18">
        <v>0</v>
      </c>
      <c r="D313" s="18">
        <v>0</v>
      </c>
      <c r="E313" s="18">
        <v>100237</v>
      </c>
      <c r="F313" s="19">
        <f t="shared" si="110"/>
        <v>-100237</v>
      </c>
      <c r="G313" s="18">
        <v>0</v>
      </c>
      <c r="H313" s="18">
        <f t="shared" si="111"/>
        <v>-100237</v>
      </c>
      <c r="I313" s="20"/>
    </row>
    <row r="314" spans="1:9" s="21" customFormat="1" ht="11.25">
      <c r="A314" s="16" t="s">
        <v>2717</v>
      </c>
      <c r="B314" s="17" t="s">
        <v>2718</v>
      </c>
      <c r="C314" s="18">
        <v>0</v>
      </c>
      <c r="D314" s="18">
        <v>0</v>
      </c>
      <c r="E314" s="18">
        <v>100000</v>
      </c>
      <c r="F314" s="19">
        <f t="shared" si="110"/>
        <v>-100000</v>
      </c>
      <c r="G314" s="18">
        <v>0</v>
      </c>
      <c r="H314" s="18">
        <f t="shared" si="111"/>
        <v>-100000</v>
      </c>
      <c r="I314" s="20"/>
    </row>
    <row r="315" spans="1:9" s="21" customFormat="1" ht="11.25">
      <c r="A315" s="16" t="s">
        <v>2719</v>
      </c>
      <c r="B315" s="24" t="s">
        <v>2720</v>
      </c>
      <c r="C315" s="18">
        <v>0</v>
      </c>
      <c r="D315" s="18">
        <v>140000</v>
      </c>
      <c r="E315" s="18">
        <v>282089</v>
      </c>
      <c r="F315" s="19">
        <f>+C315+D315-E315</f>
        <v>-142089</v>
      </c>
      <c r="G315" s="18">
        <v>0</v>
      </c>
      <c r="H315" s="18">
        <f t="shared" si="111"/>
        <v>-142089</v>
      </c>
      <c r="I315" s="20"/>
    </row>
    <row r="316" spans="1:9" s="21" customFormat="1" ht="11.25">
      <c r="A316" s="16" t="s">
        <v>2721</v>
      </c>
      <c r="B316" s="24" t="s">
        <v>2722</v>
      </c>
      <c r="C316" s="18">
        <v>0</v>
      </c>
      <c r="D316" s="18">
        <v>0</v>
      </c>
      <c r="E316" s="18">
        <v>1627758</v>
      </c>
      <c r="F316" s="19">
        <f t="shared" si="110"/>
        <v>-1627758</v>
      </c>
      <c r="G316" s="18">
        <v>0</v>
      </c>
      <c r="H316" s="18">
        <f t="shared" si="111"/>
        <v>-1627758</v>
      </c>
      <c r="I316" s="20"/>
    </row>
    <row r="317" spans="1:9" s="21" customFormat="1" ht="11.25">
      <c r="A317" s="16" t="s">
        <v>2723</v>
      </c>
      <c r="B317" s="24" t="s">
        <v>2724</v>
      </c>
      <c r="C317" s="18">
        <v>0</v>
      </c>
      <c r="D317" s="18">
        <v>0</v>
      </c>
      <c r="E317" s="18">
        <v>1643214</v>
      </c>
      <c r="F317" s="19">
        <f t="shared" si="110"/>
        <v>-1643214</v>
      </c>
      <c r="G317" s="18">
        <v>0</v>
      </c>
      <c r="H317" s="18">
        <f t="shared" si="111"/>
        <v>-1643214</v>
      </c>
      <c r="I317" s="20"/>
    </row>
    <row r="318" spans="1:9" s="21" customFormat="1" ht="11.25">
      <c r="A318" s="16" t="s">
        <v>2725</v>
      </c>
      <c r="B318" s="17" t="s">
        <v>2726</v>
      </c>
      <c r="C318" s="18">
        <v>0</v>
      </c>
      <c r="D318" s="18">
        <v>0</v>
      </c>
      <c r="E318" s="18">
        <v>330993</v>
      </c>
      <c r="F318" s="19">
        <f t="shared" si="110"/>
        <v>-330993</v>
      </c>
      <c r="G318" s="18">
        <v>0</v>
      </c>
      <c r="H318" s="18">
        <f t="shared" si="111"/>
        <v>-330993</v>
      </c>
      <c r="I318" s="20"/>
    </row>
    <row r="319" spans="1:9" s="21" customFormat="1" ht="11.25">
      <c r="A319" s="16" t="s">
        <v>2727</v>
      </c>
      <c r="B319" s="17" t="s">
        <v>2728</v>
      </c>
      <c r="C319" s="18">
        <v>0</v>
      </c>
      <c r="D319" s="18">
        <v>0</v>
      </c>
      <c r="E319" s="18">
        <v>55165</v>
      </c>
      <c r="F319" s="19">
        <f t="shared" si="110"/>
        <v>-55165</v>
      </c>
      <c r="G319" s="18">
        <v>0</v>
      </c>
      <c r="H319" s="18">
        <f t="shared" si="111"/>
        <v>-55165</v>
      </c>
      <c r="I319" s="20"/>
    </row>
    <row r="320" spans="1:9" s="21" customFormat="1" ht="11.25">
      <c r="A320" s="16" t="s">
        <v>2729</v>
      </c>
      <c r="B320" s="17" t="s">
        <v>2730</v>
      </c>
      <c r="C320" s="18">
        <v>0</v>
      </c>
      <c r="D320" s="18">
        <v>0</v>
      </c>
      <c r="E320" s="18">
        <v>55165</v>
      </c>
      <c r="F320" s="19">
        <f t="shared" si="110"/>
        <v>-55165</v>
      </c>
      <c r="G320" s="18">
        <v>0</v>
      </c>
      <c r="H320" s="18">
        <f t="shared" si="111"/>
        <v>-55165</v>
      </c>
      <c r="I320" s="20"/>
    </row>
    <row r="321" spans="1:9" s="21" customFormat="1" ht="18">
      <c r="A321" s="16" t="s">
        <v>2731</v>
      </c>
      <c r="B321" s="24" t="s">
        <v>2732</v>
      </c>
      <c r="C321" s="18">
        <v>0</v>
      </c>
      <c r="D321" s="18">
        <v>0</v>
      </c>
      <c r="E321" s="18">
        <v>110331</v>
      </c>
      <c r="F321" s="19">
        <f t="shared" si="110"/>
        <v>-110331</v>
      </c>
      <c r="G321" s="18">
        <v>0</v>
      </c>
      <c r="H321" s="18">
        <f t="shared" si="111"/>
        <v>-110331</v>
      </c>
      <c r="I321" s="20"/>
    </row>
    <row r="322" spans="1:9" s="15" customFormat="1" ht="11.25">
      <c r="A322" s="91" t="s">
        <v>2733</v>
      </c>
      <c r="B322" s="92" t="s">
        <v>2734</v>
      </c>
      <c r="C322" s="93">
        <f aca="true" t="shared" si="112" ref="C322:H322">+SUM(C323:C334)</f>
        <v>0</v>
      </c>
      <c r="D322" s="93">
        <f t="shared" si="112"/>
        <v>0</v>
      </c>
      <c r="E322" s="93">
        <f t="shared" si="112"/>
        <v>2653931</v>
      </c>
      <c r="F322" s="93">
        <f t="shared" si="112"/>
        <v>-2653931</v>
      </c>
      <c r="G322" s="93">
        <f t="shared" si="112"/>
        <v>0</v>
      </c>
      <c r="H322" s="93">
        <f t="shared" si="112"/>
        <v>-2653931</v>
      </c>
      <c r="I322" s="14"/>
    </row>
    <row r="323" spans="1:9" s="21" customFormat="1" ht="11.25">
      <c r="A323" s="16" t="s">
        <v>2735</v>
      </c>
      <c r="B323" s="17" t="s">
        <v>2736</v>
      </c>
      <c r="C323" s="18">
        <v>0</v>
      </c>
      <c r="D323" s="18">
        <v>0</v>
      </c>
      <c r="E323" s="18">
        <v>37334</v>
      </c>
      <c r="F323" s="19">
        <f>+C323+D323-E323</f>
        <v>-37334</v>
      </c>
      <c r="G323" s="18">
        <v>0</v>
      </c>
      <c r="H323" s="18">
        <f>+F323</f>
        <v>-37334</v>
      </c>
      <c r="I323" s="20"/>
    </row>
    <row r="324" spans="1:9" s="21" customFormat="1" ht="11.25">
      <c r="A324" s="16" t="s">
        <v>2737</v>
      </c>
      <c r="B324" s="17" t="s">
        <v>2738</v>
      </c>
      <c r="C324" s="18">
        <v>0</v>
      </c>
      <c r="D324" s="18">
        <v>0</v>
      </c>
      <c r="E324" s="18">
        <v>20000</v>
      </c>
      <c r="F324" s="19">
        <f aca="true" t="shared" si="113" ref="F324:F334">+C324+D324-E324</f>
        <v>-20000</v>
      </c>
      <c r="G324" s="18">
        <v>0</v>
      </c>
      <c r="H324" s="18">
        <f aca="true" t="shared" si="114" ref="H324:H334">+F324</f>
        <v>-20000</v>
      </c>
      <c r="I324" s="20"/>
    </row>
    <row r="325" spans="1:9" s="21" customFormat="1" ht="11.25">
      <c r="A325" s="16" t="s">
        <v>2739</v>
      </c>
      <c r="B325" s="17" t="s">
        <v>2740</v>
      </c>
      <c r="C325" s="18">
        <v>0</v>
      </c>
      <c r="D325" s="18">
        <v>0</v>
      </c>
      <c r="E325" s="18">
        <v>320020</v>
      </c>
      <c r="F325" s="19">
        <f t="shared" si="113"/>
        <v>-320020</v>
      </c>
      <c r="G325" s="18">
        <v>0</v>
      </c>
      <c r="H325" s="18">
        <f t="shared" si="114"/>
        <v>-320020</v>
      </c>
      <c r="I325" s="20"/>
    </row>
    <row r="326" spans="1:9" s="21" customFormat="1" ht="11.25">
      <c r="A326" s="16" t="s">
        <v>2741</v>
      </c>
      <c r="B326" s="17" t="s">
        <v>2742</v>
      </c>
      <c r="C326" s="18">
        <v>0</v>
      </c>
      <c r="D326" s="18">
        <v>0</v>
      </c>
      <c r="E326" s="18">
        <v>639780</v>
      </c>
      <c r="F326" s="19">
        <f t="shared" si="113"/>
        <v>-639780</v>
      </c>
      <c r="G326" s="18">
        <v>0</v>
      </c>
      <c r="H326" s="18">
        <f t="shared" si="114"/>
        <v>-639780</v>
      </c>
      <c r="I326" s="20"/>
    </row>
    <row r="327" spans="1:9" s="21" customFormat="1" ht="11.25">
      <c r="A327" s="16" t="s">
        <v>2743</v>
      </c>
      <c r="B327" s="17" t="s">
        <v>2744</v>
      </c>
      <c r="C327" s="18">
        <v>0</v>
      </c>
      <c r="D327" s="18">
        <v>0</v>
      </c>
      <c r="E327" s="18">
        <v>52131</v>
      </c>
      <c r="F327" s="19">
        <f t="shared" si="113"/>
        <v>-52131</v>
      </c>
      <c r="G327" s="18">
        <v>0</v>
      </c>
      <c r="H327" s="18">
        <f t="shared" si="114"/>
        <v>-52131</v>
      </c>
      <c r="I327" s="20"/>
    </row>
    <row r="328" spans="1:9" s="21" customFormat="1" ht="11.25">
      <c r="A328" s="16" t="s">
        <v>2745</v>
      </c>
      <c r="B328" s="17" t="s">
        <v>2746</v>
      </c>
      <c r="C328" s="18">
        <v>0</v>
      </c>
      <c r="D328" s="18">
        <v>0</v>
      </c>
      <c r="E328" s="18">
        <v>82000</v>
      </c>
      <c r="F328" s="19">
        <f t="shared" si="113"/>
        <v>-82000</v>
      </c>
      <c r="G328" s="18">
        <v>0</v>
      </c>
      <c r="H328" s="18">
        <f t="shared" si="114"/>
        <v>-82000</v>
      </c>
      <c r="I328" s="20"/>
    </row>
    <row r="329" spans="1:9" s="21" customFormat="1" ht="11.25">
      <c r="A329" s="16" t="s">
        <v>2747</v>
      </c>
      <c r="B329" s="17" t="s">
        <v>2748</v>
      </c>
      <c r="C329" s="18">
        <v>0</v>
      </c>
      <c r="D329" s="18">
        <v>0</v>
      </c>
      <c r="E329" s="18">
        <v>860000</v>
      </c>
      <c r="F329" s="19">
        <f t="shared" si="113"/>
        <v>-860000</v>
      </c>
      <c r="G329" s="18">
        <v>0</v>
      </c>
      <c r="H329" s="18">
        <f t="shared" si="114"/>
        <v>-860000</v>
      </c>
      <c r="I329" s="20"/>
    </row>
    <row r="330" spans="1:9" s="21" customFormat="1" ht="11.25">
      <c r="A330" s="16" t="s">
        <v>2749</v>
      </c>
      <c r="B330" s="17" t="s">
        <v>2750</v>
      </c>
      <c r="C330" s="18">
        <v>0</v>
      </c>
      <c r="D330" s="18">
        <v>0</v>
      </c>
      <c r="E330" s="18">
        <v>200000</v>
      </c>
      <c r="F330" s="19">
        <f t="shared" si="113"/>
        <v>-200000</v>
      </c>
      <c r="G330" s="18">
        <v>0</v>
      </c>
      <c r="H330" s="18">
        <f t="shared" si="114"/>
        <v>-200000</v>
      </c>
      <c r="I330" s="20"/>
    </row>
    <row r="331" spans="1:9" s="21" customFormat="1" ht="11.25">
      <c r="A331" s="16" t="s">
        <v>2751</v>
      </c>
      <c r="B331" s="17" t="s">
        <v>2752</v>
      </c>
      <c r="C331" s="18">
        <v>0</v>
      </c>
      <c r="D331" s="18">
        <v>0</v>
      </c>
      <c r="E331" s="18">
        <v>150000</v>
      </c>
      <c r="F331" s="19">
        <f t="shared" si="113"/>
        <v>-150000</v>
      </c>
      <c r="G331" s="18">
        <v>0</v>
      </c>
      <c r="H331" s="18">
        <f t="shared" si="114"/>
        <v>-150000</v>
      </c>
      <c r="I331" s="20"/>
    </row>
    <row r="332" spans="1:9" s="21" customFormat="1" ht="11.25">
      <c r="A332" s="16" t="s">
        <v>2753</v>
      </c>
      <c r="B332" s="17" t="s">
        <v>2754</v>
      </c>
      <c r="C332" s="18">
        <v>0</v>
      </c>
      <c r="D332" s="18">
        <v>0</v>
      </c>
      <c r="E332" s="18">
        <v>10000</v>
      </c>
      <c r="F332" s="19">
        <f t="shared" si="113"/>
        <v>-10000</v>
      </c>
      <c r="G332" s="18">
        <v>0</v>
      </c>
      <c r="H332" s="18">
        <f t="shared" si="114"/>
        <v>-10000</v>
      </c>
      <c r="I332" s="20"/>
    </row>
    <row r="333" spans="1:9" s="21" customFormat="1" ht="11.25" customHeight="1">
      <c r="A333" s="16" t="s">
        <v>2755</v>
      </c>
      <c r="B333" s="24" t="s">
        <v>2756</v>
      </c>
      <c r="C333" s="18">
        <v>0</v>
      </c>
      <c r="D333" s="18">
        <v>0</v>
      </c>
      <c r="E333" s="18">
        <v>200000</v>
      </c>
      <c r="F333" s="19">
        <f t="shared" si="113"/>
        <v>-200000</v>
      </c>
      <c r="G333" s="18">
        <v>0</v>
      </c>
      <c r="H333" s="18">
        <f t="shared" si="114"/>
        <v>-200000</v>
      </c>
      <c r="I333" s="20"/>
    </row>
    <row r="334" spans="1:9" s="21" customFormat="1" ht="11.25" customHeight="1">
      <c r="A334" s="16" t="s">
        <v>2757</v>
      </c>
      <c r="B334" s="24" t="s">
        <v>2758</v>
      </c>
      <c r="C334" s="18">
        <v>0</v>
      </c>
      <c r="D334" s="18">
        <v>0</v>
      </c>
      <c r="E334" s="18">
        <v>82666</v>
      </c>
      <c r="F334" s="19">
        <f t="shared" si="113"/>
        <v>-82666</v>
      </c>
      <c r="G334" s="18">
        <v>0</v>
      </c>
      <c r="H334" s="18">
        <f t="shared" si="114"/>
        <v>-82666</v>
      </c>
      <c r="I334" s="20"/>
    </row>
    <row r="335" spans="1:9" s="15" customFormat="1" ht="11.25">
      <c r="A335" s="91" t="s">
        <v>2759</v>
      </c>
      <c r="B335" s="92" t="s">
        <v>2760</v>
      </c>
      <c r="C335" s="93">
        <f aca="true" t="shared" si="115" ref="C335:H335">+SUM(C336:C344)</f>
        <v>0</v>
      </c>
      <c r="D335" s="93">
        <f t="shared" si="115"/>
        <v>717386556</v>
      </c>
      <c r="E335" s="93">
        <f t="shared" si="115"/>
        <v>13548199394</v>
      </c>
      <c r="F335" s="93">
        <f t="shared" si="115"/>
        <v>-12830812838</v>
      </c>
      <c r="G335" s="93">
        <f t="shared" si="115"/>
        <v>0</v>
      </c>
      <c r="H335" s="93">
        <f t="shared" si="115"/>
        <v>-12830812838</v>
      </c>
      <c r="I335" s="14"/>
    </row>
    <row r="336" spans="1:9" s="21" customFormat="1" ht="11.25">
      <c r="A336" s="16" t="s">
        <v>2761</v>
      </c>
      <c r="B336" s="17" t="s">
        <v>2762</v>
      </c>
      <c r="C336" s="18">
        <v>0</v>
      </c>
      <c r="D336" s="18">
        <v>0</v>
      </c>
      <c r="E336" s="18">
        <v>7258130</v>
      </c>
      <c r="F336" s="19">
        <f>+C336+D336-E336</f>
        <v>-7258130</v>
      </c>
      <c r="G336" s="18">
        <v>0</v>
      </c>
      <c r="H336" s="18">
        <f>+F336</f>
        <v>-7258130</v>
      </c>
      <c r="I336" s="20"/>
    </row>
    <row r="337" spans="1:9" s="21" customFormat="1" ht="11.25">
      <c r="A337" s="16" t="s">
        <v>2763</v>
      </c>
      <c r="B337" s="17" t="s">
        <v>2764</v>
      </c>
      <c r="C337" s="18">
        <v>0</v>
      </c>
      <c r="D337" s="18">
        <v>0</v>
      </c>
      <c r="E337" s="18">
        <v>1564033337</v>
      </c>
      <c r="F337" s="19">
        <f aca="true" t="shared" si="116" ref="F337:F344">+C337+D337-E337</f>
        <v>-1564033337</v>
      </c>
      <c r="G337" s="18">
        <v>0</v>
      </c>
      <c r="H337" s="18">
        <f aca="true" t="shared" si="117" ref="H337:H344">+F337</f>
        <v>-1564033337</v>
      </c>
      <c r="I337" s="20"/>
    </row>
    <row r="338" spans="1:9" s="21" customFormat="1" ht="11.25">
      <c r="A338" s="16" t="s">
        <v>2765</v>
      </c>
      <c r="B338" s="24" t="s">
        <v>2766</v>
      </c>
      <c r="C338" s="18">
        <v>0</v>
      </c>
      <c r="D338" s="18">
        <v>0</v>
      </c>
      <c r="E338" s="18">
        <v>2338858</v>
      </c>
      <c r="F338" s="19">
        <f t="shared" si="116"/>
        <v>-2338858</v>
      </c>
      <c r="G338" s="18">
        <v>0</v>
      </c>
      <c r="H338" s="18">
        <f t="shared" si="117"/>
        <v>-2338858</v>
      </c>
      <c r="I338" s="20"/>
    </row>
    <row r="339" spans="1:9" s="21" customFormat="1" ht="18">
      <c r="A339" s="16" t="s">
        <v>2767</v>
      </c>
      <c r="B339" s="24" t="s">
        <v>2768</v>
      </c>
      <c r="C339" s="18">
        <v>0</v>
      </c>
      <c r="D339" s="18">
        <v>0</v>
      </c>
      <c r="E339" s="18">
        <v>10577356</v>
      </c>
      <c r="F339" s="19">
        <f t="shared" si="116"/>
        <v>-10577356</v>
      </c>
      <c r="G339" s="18">
        <v>0</v>
      </c>
      <c r="H339" s="18">
        <f t="shared" si="117"/>
        <v>-10577356</v>
      </c>
      <c r="I339" s="20"/>
    </row>
    <row r="340" spans="1:9" s="21" customFormat="1" ht="11.25">
      <c r="A340" s="16" t="s">
        <v>2769</v>
      </c>
      <c r="B340" s="17" t="s">
        <v>2770</v>
      </c>
      <c r="C340" s="18">
        <v>0</v>
      </c>
      <c r="D340" s="18">
        <v>0</v>
      </c>
      <c r="E340" s="18">
        <v>648390</v>
      </c>
      <c r="F340" s="19">
        <f t="shared" si="116"/>
        <v>-648390</v>
      </c>
      <c r="G340" s="18">
        <v>0</v>
      </c>
      <c r="H340" s="18">
        <f t="shared" si="117"/>
        <v>-648390</v>
      </c>
      <c r="I340" s="20"/>
    </row>
    <row r="341" spans="1:9" s="21" customFormat="1" ht="11.25">
      <c r="A341" s="16" t="s">
        <v>2771</v>
      </c>
      <c r="B341" s="24" t="s">
        <v>2772</v>
      </c>
      <c r="C341" s="18">
        <v>0</v>
      </c>
      <c r="D341" s="18">
        <v>0</v>
      </c>
      <c r="E341" s="18">
        <v>154438853</v>
      </c>
      <c r="F341" s="19">
        <f t="shared" si="116"/>
        <v>-154438853</v>
      </c>
      <c r="G341" s="18">
        <v>0</v>
      </c>
      <c r="H341" s="18">
        <f t="shared" si="117"/>
        <v>-154438853</v>
      </c>
      <c r="I341" s="20"/>
    </row>
    <row r="342" spans="1:9" s="21" customFormat="1" ht="11.25">
      <c r="A342" s="16" t="s">
        <v>2773</v>
      </c>
      <c r="B342" s="17" t="s">
        <v>2774</v>
      </c>
      <c r="C342" s="18">
        <v>0</v>
      </c>
      <c r="D342" s="18">
        <v>0</v>
      </c>
      <c r="E342" s="18">
        <v>1932257385</v>
      </c>
      <c r="F342" s="19">
        <f t="shared" si="116"/>
        <v>-1932257385</v>
      </c>
      <c r="G342" s="18">
        <v>0</v>
      </c>
      <c r="H342" s="18">
        <f t="shared" si="117"/>
        <v>-1932257385</v>
      </c>
      <c r="I342" s="20"/>
    </row>
    <row r="343" spans="1:9" s="21" customFormat="1" ht="11.25">
      <c r="A343" s="16" t="s">
        <v>2775</v>
      </c>
      <c r="B343" s="24" t="s">
        <v>2776</v>
      </c>
      <c r="C343" s="18">
        <v>0</v>
      </c>
      <c r="D343" s="18">
        <v>717386556</v>
      </c>
      <c r="E343" s="18">
        <v>9871647085</v>
      </c>
      <c r="F343" s="19">
        <f t="shared" si="116"/>
        <v>-9154260529</v>
      </c>
      <c r="G343" s="18">
        <v>0</v>
      </c>
      <c r="H343" s="18">
        <f t="shared" si="117"/>
        <v>-9154260529</v>
      </c>
      <c r="I343" s="20"/>
    </row>
    <row r="344" spans="1:9" s="21" customFormat="1" ht="11.25">
      <c r="A344" s="16" t="s">
        <v>2777</v>
      </c>
      <c r="B344" s="17" t="s">
        <v>2778</v>
      </c>
      <c r="C344" s="18">
        <v>0</v>
      </c>
      <c r="D344" s="18">
        <v>0</v>
      </c>
      <c r="E344" s="18">
        <v>5000000</v>
      </c>
      <c r="F344" s="19">
        <f t="shared" si="116"/>
        <v>-5000000</v>
      </c>
      <c r="G344" s="18">
        <v>0</v>
      </c>
      <c r="H344" s="18">
        <f t="shared" si="117"/>
        <v>-5000000</v>
      </c>
      <c r="I344" s="20"/>
    </row>
    <row r="345" spans="1:9" s="15" customFormat="1" ht="11.25">
      <c r="A345" s="91" t="s">
        <v>2779</v>
      </c>
      <c r="B345" s="92" t="s">
        <v>2780</v>
      </c>
      <c r="C345" s="93">
        <f aca="true" t="shared" si="118" ref="C345:H345">+SUM(C346:C358)</f>
        <v>0</v>
      </c>
      <c r="D345" s="93">
        <f t="shared" si="118"/>
        <v>18195929</v>
      </c>
      <c r="E345" s="93">
        <f t="shared" si="118"/>
        <v>3409577</v>
      </c>
      <c r="F345" s="93">
        <f t="shared" si="118"/>
        <v>14786352</v>
      </c>
      <c r="G345" s="93">
        <f t="shared" si="118"/>
        <v>0</v>
      </c>
      <c r="H345" s="93">
        <f t="shared" si="118"/>
        <v>14786352</v>
      </c>
      <c r="I345" s="14"/>
    </row>
    <row r="346" spans="1:9" s="21" customFormat="1" ht="11.25" customHeight="1">
      <c r="A346" s="16" t="s">
        <v>2781</v>
      </c>
      <c r="B346" s="24" t="s">
        <v>2708</v>
      </c>
      <c r="C346" s="18">
        <v>0</v>
      </c>
      <c r="D346" s="18">
        <v>9188530</v>
      </c>
      <c r="E346" s="18">
        <v>1791076</v>
      </c>
      <c r="F346" s="19">
        <f>+C346+D346-E346</f>
        <v>7397454</v>
      </c>
      <c r="G346" s="18">
        <v>0</v>
      </c>
      <c r="H346" s="18">
        <f>+F346</f>
        <v>7397454</v>
      </c>
      <c r="I346" s="20"/>
    </row>
    <row r="347" spans="1:9" s="21" customFormat="1" ht="11.25">
      <c r="A347" s="16" t="s">
        <v>2782</v>
      </c>
      <c r="B347" s="17" t="s">
        <v>2710</v>
      </c>
      <c r="C347" s="18">
        <v>0</v>
      </c>
      <c r="D347" s="18">
        <v>1859885</v>
      </c>
      <c r="E347" s="18">
        <v>373691</v>
      </c>
      <c r="F347" s="19">
        <f aca="true" t="shared" si="119" ref="F347:F358">+C347+D347-E347</f>
        <v>1486194</v>
      </c>
      <c r="G347" s="18">
        <v>0</v>
      </c>
      <c r="H347" s="18">
        <f aca="true" t="shared" si="120" ref="H347:H358">+F347</f>
        <v>1486194</v>
      </c>
      <c r="I347" s="20"/>
    </row>
    <row r="348" spans="1:9" s="21" customFormat="1" ht="11.25">
      <c r="A348" s="16" t="s">
        <v>2783</v>
      </c>
      <c r="B348" s="17" t="s">
        <v>2712</v>
      </c>
      <c r="C348" s="18">
        <v>0</v>
      </c>
      <c r="D348" s="18">
        <v>2699726</v>
      </c>
      <c r="E348" s="18">
        <v>176271</v>
      </c>
      <c r="F348" s="19">
        <f t="shared" si="119"/>
        <v>2523455</v>
      </c>
      <c r="G348" s="18">
        <v>0</v>
      </c>
      <c r="H348" s="18">
        <f t="shared" si="120"/>
        <v>2523455</v>
      </c>
      <c r="I348" s="20"/>
    </row>
    <row r="349" spans="1:9" s="21" customFormat="1" ht="18">
      <c r="A349" s="16" t="s">
        <v>2784</v>
      </c>
      <c r="B349" s="24" t="s">
        <v>2714</v>
      </c>
      <c r="C349" s="18">
        <v>0</v>
      </c>
      <c r="D349" s="18">
        <v>142841</v>
      </c>
      <c r="E349" s="18">
        <v>29703</v>
      </c>
      <c r="F349" s="19">
        <f t="shared" si="119"/>
        <v>113138</v>
      </c>
      <c r="G349" s="18">
        <v>0</v>
      </c>
      <c r="H349" s="18">
        <f t="shared" si="120"/>
        <v>113138</v>
      </c>
      <c r="I349" s="20"/>
    </row>
    <row r="350" spans="1:9" s="21" customFormat="1" ht="11.25">
      <c r="A350" s="16" t="s">
        <v>2785</v>
      </c>
      <c r="B350" s="24" t="s">
        <v>2716</v>
      </c>
      <c r="C350" s="18">
        <v>0</v>
      </c>
      <c r="D350" s="18">
        <v>100237</v>
      </c>
      <c r="E350" s="18">
        <v>71846</v>
      </c>
      <c r="F350" s="19">
        <f t="shared" si="119"/>
        <v>28391</v>
      </c>
      <c r="G350" s="18">
        <v>0</v>
      </c>
      <c r="H350" s="18">
        <f t="shared" si="120"/>
        <v>28391</v>
      </c>
      <c r="I350" s="20"/>
    </row>
    <row r="351" spans="1:9" s="21" customFormat="1" ht="11.25">
      <c r="A351" s="16" t="s">
        <v>2786</v>
      </c>
      <c r="B351" s="17" t="s">
        <v>2718</v>
      </c>
      <c r="C351" s="18">
        <v>0</v>
      </c>
      <c r="D351" s="18">
        <v>100000</v>
      </c>
      <c r="E351" s="18">
        <v>0</v>
      </c>
      <c r="F351" s="19">
        <f t="shared" si="119"/>
        <v>100000</v>
      </c>
      <c r="G351" s="18">
        <v>0</v>
      </c>
      <c r="H351" s="18">
        <f t="shared" si="120"/>
        <v>100000</v>
      </c>
      <c r="I351" s="20"/>
    </row>
    <row r="352" spans="1:9" s="21" customFormat="1" ht="11.25">
      <c r="A352" s="16" t="s">
        <v>2787</v>
      </c>
      <c r="B352" s="24" t="s">
        <v>2720</v>
      </c>
      <c r="C352" s="18">
        <v>0</v>
      </c>
      <c r="D352" s="18">
        <v>282088</v>
      </c>
      <c r="E352" s="18">
        <v>155000</v>
      </c>
      <c r="F352" s="19">
        <f t="shared" si="119"/>
        <v>127088</v>
      </c>
      <c r="G352" s="18">
        <v>0</v>
      </c>
      <c r="H352" s="18">
        <f t="shared" si="120"/>
        <v>127088</v>
      </c>
      <c r="I352" s="20"/>
    </row>
    <row r="353" spans="1:9" s="21" customFormat="1" ht="11.25">
      <c r="A353" s="16" t="s">
        <v>2788</v>
      </c>
      <c r="B353" s="24" t="s">
        <v>2722</v>
      </c>
      <c r="C353" s="18">
        <v>0</v>
      </c>
      <c r="D353" s="18">
        <v>1627757</v>
      </c>
      <c r="E353" s="18">
        <v>374836</v>
      </c>
      <c r="F353" s="19">
        <f t="shared" si="119"/>
        <v>1252921</v>
      </c>
      <c r="G353" s="18">
        <v>0</v>
      </c>
      <c r="H353" s="18">
        <f t="shared" si="120"/>
        <v>1252921</v>
      </c>
      <c r="I353" s="20"/>
    </row>
    <row r="354" spans="1:9" s="21" customFormat="1" ht="11.25">
      <c r="A354" s="16" t="s">
        <v>2789</v>
      </c>
      <c r="B354" s="24" t="s">
        <v>2724</v>
      </c>
      <c r="C354" s="18">
        <v>0</v>
      </c>
      <c r="D354" s="18">
        <v>1643213</v>
      </c>
      <c r="E354" s="18">
        <v>329478</v>
      </c>
      <c r="F354" s="19">
        <f t="shared" si="119"/>
        <v>1313735</v>
      </c>
      <c r="G354" s="18">
        <v>0</v>
      </c>
      <c r="H354" s="18">
        <f t="shared" si="120"/>
        <v>1313735</v>
      </c>
      <c r="I354" s="20"/>
    </row>
    <row r="355" spans="1:9" s="21" customFormat="1" ht="11.25">
      <c r="A355" s="16" t="s">
        <v>2790</v>
      </c>
      <c r="B355" s="17" t="s">
        <v>2726</v>
      </c>
      <c r="C355" s="18">
        <v>0</v>
      </c>
      <c r="D355" s="18">
        <v>330992</v>
      </c>
      <c r="E355" s="18">
        <v>64607</v>
      </c>
      <c r="F355" s="19">
        <f t="shared" si="119"/>
        <v>266385</v>
      </c>
      <c r="G355" s="18">
        <v>0</v>
      </c>
      <c r="H355" s="18">
        <f t="shared" si="120"/>
        <v>266385</v>
      </c>
      <c r="I355" s="20"/>
    </row>
    <row r="356" spans="1:9" s="21" customFormat="1" ht="11.25">
      <c r="A356" s="16" t="s">
        <v>2791</v>
      </c>
      <c r="B356" s="17" t="s">
        <v>2728</v>
      </c>
      <c r="C356" s="18">
        <v>0</v>
      </c>
      <c r="D356" s="18">
        <v>55165</v>
      </c>
      <c r="E356" s="18">
        <v>10767</v>
      </c>
      <c r="F356" s="19">
        <f t="shared" si="119"/>
        <v>44398</v>
      </c>
      <c r="G356" s="18">
        <v>0</v>
      </c>
      <c r="H356" s="18">
        <f t="shared" si="120"/>
        <v>44398</v>
      </c>
      <c r="I356" s="20"/>
    </row>
    <row r="357" spans="1:9" s="21" customFormat="1" ht="11.25">
      <c r="A357" s="16" t="s">
        <v>2792</v>
      </c>
      <c r="B357" s="17" t="s">
        <v>2730</v>
      </c>
      <c r="C357" s="18">
        <v>0</v>
      </c>
      <c r="D357" s="18">
        <v>55165</v>
      </c>
      <c r="E357" s="18">
        <v>10767</v>
      </c>
      <c r="F357" s="19">
        <f t="shared" si="119"/>
        <v>44398</v>
      </c>
      <c r="G357" s="18">
        <v>0</v>
      </c>
      <c r="H357" s="18">
        <f t="shared" si="120"/>
        <v>44398</v>
      </c>
      <c r="I357" s="20"/>
    </row>
    <row r="358" spans="1:9" s="21" customFormat="1" ht="18">
      <c r="A358" s="16" t="s">
        <v>2793</v>
      </c>
      <c r="B358" s="24" t="s">
        <v>2732</v>
      </c>
      <c r="C358" s="18">
        <v>0</v>
      </c>
      <c r="D358" s="18">
        <v>110330</v>
      </c>
      <c r="E358" s="18">
        <v>21535</v>
      </c>
      <c r="F358" s="19">
        <f t="shared" si="119"/>
        <v>88795</v>
      </c>
      <c r="G358" s="18">
        <v>0</v>
      </c>
      <c r="H358" s="18">
        <f t="shared" si="120"/>
        <v>88795</v>
      </c>
      <c r="I358" s="20"/>
    </row>
    <row r="359" spans="1:9" s="15" customFormat="1" ht="11.25">
      <c r="A359" s="91" t="s">
        <v>2794</v>
      </c>
      <c r="B359" s="92" t="s">
        <v>2795</v>
      </c>
      <c r="C359" s="93">
        <f aca="true" t="shared" si="121" ref="C359:H359">+SUM(C360:C371)</f>
        <v>0</v>
      </c>
      <c r="D359" s="93">
        <f t="shared" si="121"/>
        <v>2653939</v>
      </c>
      <c r="E359" s="93">
        <f t="shared" si="121"/>
        <v>278168</v>
      </c>
      <c r="F359" s="93">
        <f t="shared" si="121"/>
        <v>2375771</v>
      </c>
      <c r="G359" s="93">
        <f t="shared" si="121"/>
        <v>0</v>
      </c>
      <c r="H359" s="93">
        <f t="shared" si="121"/>
        <v>2375771</v>
      </c>
      <c r="I359" s="14"/>
    </row>
    <row r="360" spans="1:9" s="21" customFormat="1" ht="11.25">
      <c r="A360" s="16" t="s">
        <v>2796</v>
      </c>
      <c r="B360" s="17" t="s">
        <v>2736</v>
      </c>
      <c r="C360" s="18">
        <v>0</v>
      </c>
      <c r="D360" s="18">
        <v>37333</v>
      </c>
      <c r="E360" s="18">
        <v>0</v>
      </c>
      <c r="F360" s="19">
        <f>+C360+D360-E360</f>
        <v>37333</v>
      </c>
      <c r="G360" s="18">
        <v>0</v>
      </c>
      <c r="H360" s="18">
        <f>+F360</f>
        <v>37333</v>
      </c>
      <c r="I360" s="20"/>
    </row>
    <row r="361" spans="1:9" s="21" customFormat="1" ht="11.25">
      <c r="A361" s="16" t="s">
        <v>2797</v>
      </c>
      <c r="B361" s="17" t="s">
        <v>2738</v>
      </c>
      <c r="C361" s="18">
        <v>0</v>
      </c>
      <c r="D361" s="18">
        <v>20000</v>
      </c>
      <c r="E361" s="18">
        <v>0</v>
      </c>
      <c r="F361" s="19">
        <f aca="true" t="shared" si="122" ref="F361:F371">+C361+D361-E361</f>
        <v>20000</v>
      </c>
      <c r="G361" s="18">
        <v>0</v>
      </c>
      <c r="H361" s="18">
        <f aca="true" t="shared" si="123" ref="H361:H371">+F361</f>
        <v>20000</v>
      </c>
      <c r="I361" s="20"/>
    </row>
    <row r="362" spans="1:9" s="21" customFormat="1" ht="11.25">
      <c r="A362" s="16" t="s">
        <v>2798</v>
      </c>
      <c r="B362" s="17" t="s">
        <v>2740</v>
      </c>
      <c r="C362" s="18">
        <v>0</v>
      </c>
      <c r="D362" s="18">
        <v>320020</v>
      </c>
      <c r="E362" s="18">
        <v>15000</v>
      </c>
      <c r="F362" s="19">
        <f t="shared" si="122"/>
        <v>305020</v>
      </c>
      <c r="G362" s="18">
        <v>0</v>
      </c>
      <c r="H362" s="18">
        <f t="shared" si="123"/>
        <v>305020</v>
      </c>
      <c r="I362" s="20"/>
    </row>
    <row r="363" spans="1:9" s="21" customFormat="1" ht="11.25">
      <c r="A363" s="16" t="s">
        <v>2799</v>
      </c>
      <c r="B363" s="17" t="s">
        <v>2742</v>
      </c>
      <c r="C363" s="18">
        <v>0</v>
      </c>
      <c r="D363" s="18">
        <v>639780</v>
      </c>
      <c r="E363" s="18">
        <v>35820</v>
      </c>
      <c r="F363" s="19">
        <f t="shared" si="122"/>
        <v>603960</v>
      </c>
      <c r="G363" s="18">
        <v>0</v>
      </c>
      <c r="H363" s="18">
        <f t="shared" si="123"/>
        <v>603960</v>
      </c>
      <c r="I363" s="20"/>
    </row>
    <row r="364" spans="1:9" s="21" customFormat="1" ht="11.25">
      <c r="A364" s="16" t="s">
        <v>2800</v>
      </c>
      <c r="B364" s="17" t="s">
        <v>2744</v>
      </c>
      <c r="C364" s="18">
        <v>0</v>
      </c>
      <c r="D364" s="18">
        <v>52130</v>
      </c>
      <c r="E364" s="18">
        <v>908</v>
      </c>
      <c r="F364" s="19">
        <f t="shared" si="122"/>
        <v>51222</v>
      </c>
      <c r="G364" s="18">
        <v>0</v>
      </c>
      <c r="H364" s="18">
        <f t="shared" si="123"/>
        <v>51222</v>
      </c>
      <c r="I364" s="20"/>
    </row>
    <row r="365" spans="1:9" s="21" customFormat="1" ht="11.25">
      <c r="A365" s="16" t="s">
        <v>2801</v>
      </c>
      <c r="B365" s="17" t="s">
        <v>2746</v>
      </c>
      <c r="C365" s="18">
        <v>0</v>
      </c>
      <c r="D365" s="18">
        <v>82000</v>
      </c>
      <c r="E365" s="18">
        <v>1822</v>
      </c>
      <c r="F365" s="19">
        <f t="shared" si="122"/>
        <v>80178</v>
      </c>
      <c r="G365" s="18">
        <v>0</v>
      </c>
      <c r="H365" s="18">
        <f t="shared" si="123"/>
        <v>80178</v>
      </c>
      <c r="I365" s="20"/>
    </row>
    <row r="366" spans="1:9" s="21" customFormat="1" ht="11.25">
      <c r="A366" s="16" t="s">
        <v>2802</v>
      </c>
      <c r="B366" s="17" t="s">
        <v>2748</v>
      </c>
      <c r="C366" s="18">
        <v>0</v>
      </c>
      <c r="D366" s="18">
        <v>860000</v>
      </c>
      <c r="E366" s="18">
        <v>101912</v>
      </c>
      <c r="F366" s="19">
        <f t="shared" si="122"/>
        <v>758088</v>
      </c>
      <c r="G366" s="18">
        <v>0</v>
      </c>
      <c r="H366" s="18">
        <f t="shared" si="123"/>
        <v>758088</v>
      </c>
      <c r="I366" s="20"/>
    </row>
    <row r="367" spans="1:9" s="21" customFormat="1" ht="11.25">
      <c r="A367" s="16" t="s">
        <v>2803</v>
      </c>
      <c r="B367" s="17" t="s">
        <v>2750</v>
      </c>
      <c r="C367" s="18">
        <v>0</v>
      </c>
      <c r="D367" s="18">
        <v>200000</v>
      </c>
      <c r="E367" s="18">
        <v>61050</v>
      </c>
      <c r="F367" s="19">
        <f t="shared" si="122"/>
        <v>138950</v>
      </c>
      <c r="G367" s="18">
        <v>0</v>
      </c>
      <c r="H367" s="18">
        <f t="shared" si="123"/>
        <v>138950</v>
      </c>
      <c r="I367" s="20"/>
    </row>
    <row r="368" spans="1:9" s="21" customFormat="1" ht="11.25">
      <c r="A368" s="16" t="s">
        <v>2804</v>
      </c>
      <c r="B368" s="17" t="s">
        <v>2752</v>
      </c>
      <c r="C368" s="18">
        <v>0</v>
      </c>
      <c r="D368" s="18">
        <v>150010</v>
      </c>
      <c r="E368" s="18">
        <v>28697</v>
      </c>
      <c r="F368" s="19">
        <f t="shared" si="122"/>
        <v>121313</v>
      </c>
      <c r="G368" s="18">
        <v>0</v>
      </c>
      <c r="H368" s="18">
        <f t="shared" si="123"/>
        <v>121313</v>
      </c>
      <c r="I368" s="20"/>
    </row>
    <row r="369" spans="1:9" s="21" customFormat="1" ht="11.25" customHeight="1">
      <c r="A369" s="16" t="s">
        <v>2805</v>
      </c>
      <c r="B369" s="17" t="s">
        <v>2754</v>
      </c>
      <c r="C369" s="18">
        <v>0</v>
      </c>
      <c r="D369" s="18">
        <v>10000</v>
      </c>
      <c r="E369" s="18">
        <v>0</v>
      </c>
      <c r="F369" s="19">
        <f t="shared" si="122"/>
        <v>10000</v>
      </c>
      <c r="G369" s="18">
        <v>0</v>
      </c>
      <c r="H369" s="18">
        <f t="shared" si="123"/>
        <v>10000</v>
      </c>
      <c r="I369" s="20"/>
    </row>
    <row r="370" spans="1:9" s="21" customFormat="1" ht="11.25" customHeight="1">
      <c r="A370" s="16" t="s">
        <v>2806</v>
      </c>
      <c r="B370" s="24" t="s">
        <v>2756</v>
      </c>
      <c r="C370" s="18">
        <v>0</v>
      </c>
      <c r="D370" s="18">
        <v>200000</v>
      </c>
      <c r="E370" s="18">
        <v>31289</v>
      </c>
      <c r="F370" s="19">
        <f t="shared" si="122"/>
        <v>168711</v>
      </c>
      <c r="G370" s="18">
        <v>0</v>
      </c>
      <c r="H370" s="18">
        <f t="shared" si="123"/>
        <v>168711</v>
      </c>
      <c r="I370" s="20"/>
    </row>
    <row r="371" spans="1:9" s="21" customFormat="1" ht="11.25" customHeight="1">
      <c r="A371" s="16" t="s">
        <v>2807</v>
      </c>
      <c r="B371" s="24" t="s">
        <v>2758</v>
      </c>
      <c r="C371" s="18">
        <v>0</v>
      </c>
      <c r="D371" s="18">
        <v>82666</v>
      </c>
      <c r="E371" s="18">
        <v>1670</v>
      </c>
      <c r="F371" s="19">
        <f t="shared" si="122"/>
        <v>80996</v>
      </c>
      <c r="G371" s="18">
        <v>0</v>
      </c>
      <c r="H371" s="18">
        <f t="shared" si="123"/>
        <v>80996</v>
      </c>
      <c r="I371" s="20"/>
    </row>
    <row r="372" spans="1:9" s="15" customFormat="1" ht="11.25">
      <c r="A372" s="91" t="s">
        <v>2808</v>
      </c>
      <c r="B372" s="92" t="s">
        <v>2809</v>
      </c>
      <c r="C372" s="93">
        <f aca="true" t="shared" si="124" ref="C372:H372">+SUM(C373:C381)</f>
        <v>0</v>
      </c>
      <c r="D372" s="93">
        <f t="shared" si="124"/>
        <v>13548199390</v>
      </c>
      <c r="E372" s="93">
        <f t="shared" si="124"/>
        <v>4629177213</v>
      </c>
      <c r="F372" s="93">
        <f t="shared" si="124"/>
        <v>8919022177</v>
      </c>
      <c r="G372" s="93">
        <f t="shared" si="124"/>
        <v>0</v>
      </c>
      <c r="H372" s="93">
        <f t="shared" si="124"/>
        <v>8919022177</v>
      </c>
      <c r="I372" s="14"/>
    </row>
    <row r="373" spans="1:9" s="21" customFormat="1" ht="11.25">
      <c r="A373" s="16" t="s">
        <v>2810</v>
      </c>
      <c r="B373" s="17" t="s">
        <v>2762</v>
      </c>
      <c r="C373" s="18">
        <v>0</v>
      </c>
      <c r="D373" s="18">
        <v>7258130</v>
      </c>
      <c r="E373" s="18">
        <v>3247442</v>
      </c>
      <c r="F373" s="19">
        <f>+C373+D373-E373</f>
        <v>4010688</v>
      </c>
      <c r="G373" s="18">
        <v>0</v>
      </c>
      <c r="H373" s="18">
        <f>+F373</f>
        <v>4010688</v>
      </c>
      <c r="I373" s="20"/>
    </row>
    <row r="374" spans="1:9" s="21" customFormat="1" ht="11.25">
      <c r="A374" s="16" t="s">
        <v>2811</v>
      </c>
      <c r="B374" s="17" t="s">
        <v>2764</v>
      </c>
      <c r="C374" s="18">
        <v>0</v>
      </c>
      <c r="D374" s="18">
        <v>1564033337</v>
      </c>
      <c r="E374" s="18">
        <v>368473192</v>
      </c>
      <c r="F374" s="19">
        <f aca="true" t="shared" si="125" ref="F374:F381">+C374+D374-E374</f>
        <v>1195560145</v>
      </c>
      <c r="G374" s="18">
        <v>0</v>
      </c>
      <c r="H374" s="18">
        <f aca="true" t="shared" si="126" ref="H374:H381">+F374</f>
        <v>1195560145</v>
      </c>
      <c r="I374" s="20"/>
    </row>
    <row r="375" spans="1:9" s="21" customFormat="1" ht="11.25">
      <c r="A375" s="16" t="s">
        <v>2812</v>
      </c>
      <c r="B375" s="24" t="s">
        <v>2766</v>
      </c>
      <c r="C375" s="18">
        <v>0</v>
      </c>
      <c r="D375" s="18">
        <v>2338857</v>
      </c>
      <c r="E375" s="18">
        <v>566335</v>
      </c>
      <c r="F375" s="19">
        <f t="shared" si="125"/>
        <v>1772522</v>
      </c>
      <c r="G375" s="18">
        <v>0</v>
      </c>
      <c r="H375" s="18">
        <f t="shared" si="126"/>
        <v>1772522</v>
      </c>
      <c r="I375" s="20"/>
    </row>
    <row r="376" spans="1:9" s="21" customFormat="1" ht="18">
      <c r="A376" s="16" t="s">
        <v>2813</v>
      </c>
      <c r="B376" s="24" t="s">
        <v>2768</v>
      </c>
      <c r="C376" s="18">
        <v>0</v>
      </c>
      <c r="D376" s="18">
        <v>10577356</v>
      </c>
      <c r="E376" s="18">
        <v>2104410</v>
      </c>
      <c r="F376" s="19">
        <f t="shared" si="125"/>
        <v>8472946</v>
      </c>
      <c r="G376" s="18">
        <v>0</v>
      </c>
      <c r="H376" s="18">
        <f t="shared" si="126"/>
        <v>8472946</v>
      </c>
      <c r="I376" s="20"/>
    </row>
    <row r="377" spans="1:9" s="21" customFormat="1" ht="11.25">
      <c r="A377" s="16" t="s">
        <v>2814</v>
      </c>
      <c r="B377" s="17" t="s">
        <v>2770</v>
      </c>
      <c r="C377" s="18">
        <v>0</v>
      </c>
      <c r="D377" s="18">
        <v>648389</v>
      </c>
      <c r="E377" s="18">
        <v>0</v>
      </c>
      <c r="F377" s="19">
        <f t="shared" si="125"/>
        <v>648389</v>
      </c>
      <c r="G377" s="18">
        <v>0</v>
      </c>
      <c r="H377" s="18">
        <f t="shared" si="126"/>
        <v>648389</v>
      </c>
      <c r="I377" s="20"/>
    </row>
    <row r="378" spans="1:9" s="21" customFormat="1" ht="11.25">
      <c r="A378" s="16" t="s">
        <v>2815</v>
      </c>
      <c r="B378" s="24" t="s">
        <v>2772</v>
      </c>
      <c r="C378" s="18">
        <v>0</v>
      </c>
      <c r="D378" s="18">
        <v>154438852</v>
      </c>
      <c r="E378" s="18">
        <v>37654597</v>
      </c>
      <c r="F378" s="19">
        <f t="shared" si="125"/>
        <v>116784255</v>
      </c>
      <c r="G378" s="18">
        <v>0</v>
      </c>
      <c r="H378" s="18">
        <f t="shared" si="126"/>
        <v>116784255</v>
      </c>
      <c r="I378" s="20"/>
    </row>
    <row r="379" spans="1:9" s="21" customFormat="1" ht="11.25">
      <c r="A379" s="16" t="s">
        <v>2816</v>
      </c>
      <c r="B379" s="17" t="s">
        <v>2774</v>
      </c>
      <c r="C379" s="18">
        <v>0</v>
      </c>
      <c r="D379" s="18">
        <v>1932257384</v>
      </c>
      <c r="E379" s="18">
        <v>311597177</v>
      </c>
      <c r="F379" s="19">
        <f t="shared" si="125"/>
        <v>1620660207</v>
      </c>
      <c r="G379" s="18">
        <v>0</v>
      </c>
      <c r="H379" s="18">
        <f t="shared" si="126"/>
        <v>1620660207</v>
      </c>
      <c r="I379" s="20"/>
    </row>
    <row r="380" spans="1:9" s="21" customFormat="1" ht="11.25">
      <c r="A380" s="16" t="s">
        <v>2817</v>
      </c>
      <c r="B380" s="24" t="s">
        <v>2776</v>
      </c>
      <c r="C380" s="18">
        <v>0</v>
      </c>
      <c r="D380" s="18">
        <v>9871647085</v>
      </c>
      <c r="E380" s="18">
        <v>3905531974</v>
      </c>
      <c r="F380" s="19">
        <f t="shared" si="125"/>
        <v>5966115111</v>
      </c>
      <c r="G380" s="18">
        <v>0</v>
      </c>
      <c r="H380" s="18">
        <f t="shared" si="126"/>
        <v>5966115111</v>
      </c>
      <c r="I380" s="20"/>
    </row>
    <row r="381" spans="1:9" s="21" customFormat="1" ht="11.25">
      <c r="A381" s="16" t="s">
        <v>2818</v>
      </c>
      <c r="B381" s="17" t="s">
        <v>2778</v>
      </c>
      <c r="C381" s="18">
        <v>0</v>
      </c>
      <c r="D381" s="18">
        <v>5000000</v>
      </c>
      <c r="E381" s="18">
        <v>2086</v>
      </c>
      <c r="F381" s="19">
        <f t="shared" si="125"/>
        <v>4997914</v>
      </c>
      <c r="G381" s="18">
        <v>0</v>
      </c>
      <c r="H381" s="18">
        <f t="shared" si="126"/>
        <v>4997914</v>
      </c>
      <c r="I381" s="20"/>
    </row>
    <row r="382" spans="1:9" s="15" customFormat="1" ht="11.25">
      <c r="A382" s="91" t="s">
        <v>2819</v>
      </c>
      <c r="B382" s="92" t="s">
        <v>2820</v>
      </c>
      <c r="C382" s="93">
        <f aca="true" t="shared" si="127" ref="C382:H382">+SUM(C383:C394)</f>
        <v>0</v>
      </c>
      <c r="D382" s="93">
        <f t="shared" si="127"/>
        <v>939014</v>
      </c>
      <c r="E382" s="93">
        <f t="shared" si="127"/>
        <v>924014</v>
      </c>
      <c r="F382" s="93">
        <f t="shared" si="127"/>
        <v>15000</v>
      </c>
      <c r="G382" s="93">
        <f t="shared" si="127"/>
        <v>0</v>
      </c>
      <c r="H382" s="93">
        <f t="shared" si="127"/>
        <v>15000</v>
      </c>
      <c r="I382" s="14"/>
    </row>
    <row r="383" spans="1:9" s="21" customFormat="1" ht="11.25" customHeight="1">
      <c r="A383" s="16" t="s">
        <v>2821</v>
      </c>
      <c r="B383" s="24" t="s">
        <v>2708</v>
      </c>
      <c r="C383" s="18">
        <v>0</v>
      </c>
      <c r="D383" s="18">
        <v>482115</v>
      </c>
      <c r="E383" s="18">
        <v>482115</v>
      </c>
      <c r="F383" s="19">
        <f>+C383+D383-E383</f>
        <v>0</v>
      </c>
      <c r="G383" s="18">
        <v>0</v>
      </c>
      <c r="H383" s="18">
        <f>+F383</f>
        <v>0</v>
      </c>
      <c r="I383" s="20"/>
    </row>
    <row r="384" spans="1:9" s="21" customFormat="1" ht="11.25">
      <c r="A384" s="16" t="s">
        <v>2822</v>
      </c>
      <c r="B384" s="17" t="s">
        <v>2710</v>
      </c>
      <c r="C384" s="18">
        <v>0</v>
      </c>
      <c r="D384" s="18">
        <v>109947</v>
      </c>
      <c r="E384" s="18">
        <v>109947</v>
      </c>
      <c r="F384" s="19">
        <f aca="true" t="shared" si="128" ref="F384:F394">+C384+D384-E384</f>
        <v>0</v>
      </c>
      <c r="G384" s="18">
        <v>0</v>
      </c>
      <c r="H384" s="18">
        <f aca="true" t="shared" si="129" ref="H384:H394">+F384</f>
        <v>0</v>
      </c>
      <c r="I384" s="20"/>
    </row>
    <row r="385" spans="1:9" s="21" customFormat="1" ht="11.25">
      <c r="A385" s="16" t="s">
        <v>2823</v>
      </c>
      <c r="B385" s="17" t="s">
        <v>2712</v>
      </c>
      <c r="C385" s="18">
        <v>0</v>
      </c>
      <c r="D385" s="18">
        <v>55615</v>
      </c>
      <c r="E385" s="18">
        <v>55615</v>
      </c>
      <c r="F385" s="19">
        <f t="shared" si="128"/>
        <v>0</v>
      </c>
      <c r="G385" s="18">
        <v>0</v>
      </c>
      <c r="H385" s="18">
        <f t="shared" si="129"/>
        <v>0</v>
      </c>
      <c r="I385" s="20"/>
    </row>
    <row r="386" spans="1:9" s="21" customFormat="1" ht="18">
      <c r="A386" s="16" t="s">
        <v>2824</v>
      </c>
      <c r="B386" s="24" t="s">
        <v>2714</v>
      </c>
      <c r="C386" s="18">
        <v>0</v>
      </c>
      <c r="D386" s="18">
        <v>2560</v>
      </c>
      <c r="E386" s="18">
        <v>2560</v>
      </c>
      <c r="F386" s="19">
        <f t="shared" si="128"/>
        <v>0</v>
      </c>
      <c r="G386" s="18">
        <v>0</v>
      </c>
      <c r="H386" s="18">
        <f t="shared" si="129"/>
        <v>0</v>
      </c>
      <c r="I386" s="20"/>
    </row>
    <row r="387" spans="1:9" s="21" customFormat="1" ht="11.25">
      <c r="A387" s="16" t="s">
        <v>2825</v>
      </c>
      <c r="B387" s="24" t="s">
        <v>2716</v>
      </c>
      <c r="C387" s="18">
        <v>0</v>
      </c>
      <c r="D387" s="18">
        <v>24498</v>
      </c>
      <c r="E387" s="18">
        <v>24498</v>
      </c>
      <c r="F387" s="19">
        <f t="shared" si="128"/>
        <v>0</v>
      </c>
      <c r="G387" s="18">
        <v>0</v>
      </c>
      <c r="H387" s="18">
        <f t="shared" si="129"/>
        <v>0</v>
      </c>
      <c r="I387" s="20"/>
    </row>
    <row r="388" spans="1:9" s="21" customFormat="1" ht="11.25">
      <c r="A388" s="16" t="s">
        <v>2826</v>
      </c>
      <c r="B388" s="24" t="s">
        <v>2720</v>
      </c>
      <c r="C388" s="18">
        <v>0</v>
      </c>
      <c r="D388" s="18">
        <v>15000</v>
      </c>
      <c r="E388" s="18">
        <v>0</v>
      </c>
      <c r="F388" s="19">
        <f t="shared" si="128"/>
        <v>15000</v>
      </c>
      <c r="G388" s="18">
        <v>0</v>
      </c>
      <c r="H388" s="18">
        <f t="shared" si="129"/>
        <v>15000</v>
      </c>
      <c r="I388" s="20"/>
    </row>
    <row r="389" spans="1:9" s="21" customFormat="1" ht="11.25">
      <c r="A389" s="16" t="s">
        <v>2827</v>
      </c>
      <c r="B389" s="24" t="s">
        <v>2722</v>
      </c>
      <c r="C389" s="18">
        <v>0</v>
      </c>
      <c r="D389" s="18">
        <v>119204</v>
      </c>
      <c r="E389" s="18">
        <v>119204</v>
      </c>
      <c r="F389" s="19">
        <f t="shared" si="128"/>
        <v>0</v>
      </c>
      <c r="G389" s="18">
        <v>0</v>
      </c>
      <c r="H389" s="18">
        <f t="shared" si="129"/>
        <v>0</v>
      </c>
      <c r="I389" s="20"/>
    </row>
    <row r="390" spans="1:9" s="21" customFormat="1" ht="11.25">
      <c r="A390" s="16" t="s">
        <v>2828</v>
      </c>
      <c r="B390" s="24" t="s">
        <v>2724</v>
      </c>
      <c r="C390" s="18">
        <v>0</v>
      </c>
      <c r="D390" s="18">
        <v>95481</v>
      </c>
      <c r="E390" s="18">
        <v>95481</v>
      </c>
      <c r="F390" s="19">
        <f t="shared" si="128"/>
        <v>0</v>
      </c>
      <c r="G390" s="18">
        <v>0</v>
      </c>
      <c r="H390" s="18">
        <f t="shared" si="129"/>
        <v>0</v>
      </c>
      <c r="I390" s="20"/>
    </row>
    <row r="391" spans="1:9" s="21" customFormat="1" ht="11.25">
      <c r="A391" s="16" t="s">
        <v>2829</v>
      </c>
      <c r="B391" s="17" t="s">
        <v>2726</v>
      </c>
      <c r="C391" s="18">
        <v>0</v>
      </c>
      <c r="D391" s="18">
        <v>20757</v>
      </c>
      <c r="E391" s="18">
        <v>20757</v>
      </c>
      <c r="F391" s="19">
        <f t="shared" si="128"/>
        <v>0</v>
      </c>
      <c r="G391" s="18">
        <v>0</v>
      </c>
      <c r="H391" s="18">
        <f t="shared" si="129"/>
        <v>0</v>
      </c>
      <c r="I391" s="20"/>
    </row>
    <row r="392" spans="1:9" s="21" customFormat="1" ht="11.25">
      <c r="A392" s="16" t="s">
        <v>2830</v>
      </c>
      <c r="B392" s="17" t="s">
        <v>2728</v>
      </c>
      <c r="C392" s="18">
        <v>0</v>
      </c>
      <c r="D392" s="18">
        <v>3459</v>
      </c>
      <c r="E392" s="18">
        <v>3459</v>
      </c>
      <c r="F392" s="19">
        <f t="shared" si="128"/>
        <v>0</v>
      </c>
      <c r="G392" s="18">
        <v>0</v>
      </c>
      <c r="H392" s="18">
        <f t="shared" si="129"/>
        <v>0</v>
      </c>
      <c r="I392" s="20"/>
    </row>
    <row r="393" spans="1:9" s="21" customFormat="1" ht="11.25">
      <c r="A393" s="16" t="s">
        <v>2831</v>
      </c>
      <c r="B393" s="17" t="s">
        <v>2730</v>
      </c>
      <c r="C393" s="18">
        <v>0</v>
      </c>
      <c r="D393" s="18">
        <v>3459</v>
      </c>
      <c r="E393" s="18">
        <v>3459</v>
      </c>
      <c r="F393" s="19">
        <f t="shared" si="128"/>
        <v>0</v>
      </c>
      <c r="G393" s="18">
        <v>0</v>
      </c>
      <c r="H393" s="18">
        <f t="shared" si="129"/>
        <v>0</v>
      </c>
      <c r="I393" s="20"/>
    </row>
    <row r="394" spans="1:9" s="21" customFormat="1" ht="18">
      <c r="A394" s="16" t="s">
        <v>2832</v>
      </c>
      <c r="B394" s="24" t="s">
        <v>2732</v>
      </c>
      <c r="C394" s="18">
        <v>0</v>
      </c>
      <c r="D394" s="18">
        <v>6919</v>
      </c>
      <c r="E394" s="18">
        <v>6919</v>
      </c>
      <c r="F394" s="19">
        <f t="shared" si="128"/>
        <v>0</v>
      </c>
      <c r="G394" s="18">
        <v>0</v>
      </c>
      <c r="H394" s="18">
        <f t="shared" si="129"/>
        <v>0</v>
      </c>
      <c r="I394" s="20"/>
    </row>
    <row r="395" spans="1:9" s="15" customFormat="1" ht="11.25">
      <c r="A395" s="91" t="s">
        <v>2833</v>
      </c>
      <c r="B395" s="92" t="s">
        <v>2834</v>
      </c>
      <c r="C395" s="93">
        <f aca="true" t="shared" si="130" ref="C395:H395">+SUM(C396:C403)</f>
        <v>0</v>
      </c>
      <c r="D395" s="93">
        <f t="shared" si="130"/>
        <v>169602</v>
      </c>
      <c r="E395" s="93">
        <f t="shared" si="130"/>
        <v>59474</v>
      </c>
      <c r="F395" s="93">
        <f t="shared" si="130"/>
        <v>110128</v>
      </c>
      <c r="G395" s="93">
        <f t="shared" si="130"/>
        <v>0</v>
      </c>
      <c r="H395" s="93">
        <f t="shared" si="130"/>
        <v>110128</v>
      </c>
      <c r="I395" s="14"/>
    </row>
    <row r="396" spans="1:9" s="21" customFormat="1" ht="11.25">
      <c r="A396" s="16" t="s">
        <v>2835</v>
      </c>
      <c r="B396" s="17" t="s">
        <v>2740</v>
      </c>
      <c r="C396" s="18">
        <v>0</v>
      </c>
      <c r="D396" s="18">
        <v>15000</v>
      </c>
      <c r="E396" s="18">
        <v>0</v>
      </c>
      <c r="F396" s="19">
        <f>+C396+D396-E396</f>
        <v>15000</v>
      </c>
      <c r="G396" s="18">
        <v>0</v>
      </c>
      <c r="H396" s="18">
        <f>+F396</f>
        <v>15000</v>
      </c>
      <c r="I396" s="20"/>
    </row>
    <row r="397" spans="1:9" s="21" customFormat="1" ht="11.25">
      <c r="A397" s="16" t="s">
        <v>2836</v>
      </c>
      <c r="B397" s="17" t="s">
        <v>2742</v>
      </c>
      <c r="C397" s="18">
        <v>0</v>
      </c>
      <c r="D397" s="18">
        <v>35820</v>
      </c>
      <c r="E397" s="18">
        <v>0</v>
      </c>
      <c r="F397" s="19">
        <f>+C397+D397-E397</f>
        <v>35820</v>
      </c>
      <c r="G397" s="18">
        <v>0</v>
      </c>
      <c r="H397" s="18">
        <f aca="true" t="shared" si="131" ref="H397:H403">+F397</f>
        <v>35820</v>
      </c>
      <c r="I397" s="20"/>
    </row>
    <row r="398" spans="1:9" s="21" customFormat="1" ht="11.25">
      <c r="A398" s="16" t="s">
        <v>2837</v>
      </c>
      <c r="B398" s="17" t="s">
        <v>2746</v>
      </c>
      <c r="C398" s="18">
        <v>0</v>
      </c>
      <c r="D398" s="18">
        <v>433</v>
      </c>
      <c r="E398" s="18">
        <v>433</v>
      </c>
      <c r="F398" s="19">
        <f aca="true" t="shared" si="132" ref="F398:F403">+C398+D398-E398</f>
        <v>0</v>
      </c>
      <c r="G398" s="18">
        <v>0</v>
      </c>
      <c r="H398" s="18">
        <f t="shared" si="131"/>
        <v>0</v>
      </c>
      <c r="I398" s="20"/>
    </row>
    <row r="399" spans="1:9" s="21" customFormat="1" ht="11.25">
      <c r="A399" s="16" t="s">
        <v>2838</v>
      </c>
      <c r="B399" s="17" t="s">
        <v>2748</v>
      </c>
      <c r="C399" s="18">
        <v>0</v>
      </c>
      <c r="D399" s="18">
        <v>56488</v>
      </c>
      <c r="E399" s="18">
        <v>56488</v>
      </c>
      <c r="F399" s="19">
        <f t="shared" si="132"/>
        <v>0</v>
      </c>
      <c r="G399" s="18">
        <v>0</v>
      </c>
      <c r="H399" s="18">
        <f t="shared" si="131"/>
        <v>0</v>
      </c>
      <c r="I399" s="20"/>
    </row>
    <row r="400" spans="1:9" s="21" customFormat="1" ht="11.25">
      <c r="A400" s="16" t="s">
        <v>2839</v>
      </c>
      <c r="B400" s="17" t="s">
        <v>2750</v>
      </c>
      <c r="C400" s="18">
        <v>0</v>
      </c>
      <c r="D400" s="18">
        <v>205</v>
      </c>
      <c r="E400" s="18">
        <v>0</v>
      </c>
      <c r="F400" s="19">
        <f t="shared" si="132"/>
        <v>205</v>
      </c>
      <c r="G400" s="18">
        <v>0</v>
      </c>
      <c r="H400" s="18">
        <f t="shared" si="131"/>
        <v>205</v>
      </c>
      <c r="I400" s="20"/>
    </row>
    <row r="401" spans="1:9" s="21" customFormat="1" ht="11.25">
      <c r="A401" s="16" t="s">
        <v>2840</v>
      </c>
      <c r="B401" s="17" t="s">
        <v>2752</v>
      </c>
      <c r="C401" s="18">
        <v>0</v>
      </c>
      <c r="D401" s="18">
        <v>28697</v>
      </c>
      <c r="E401" s="18">
        <v>2553</v>
      </c>
      <c r="F401" s="19">
        <f t="shared" si="132"/>
        <v>26144</v>
      </c>
      <c r="G401" s="18">
        <v>0</v>
      </c>
      <c r="H401" s="18">
        <f t="shared" si="131"/>
        <v>26144</v>
      </c>
      <c r="I401" s="20"/>
    </row>
    <row r="402" spans="1:9" s="21" customFormat="1" ht="11.25" customHeight="1">
      <c r="A402" s="16" t="s">
        <v>2841</v>
      </c>
      <c r="B402" s="24" t="s">
        <v>2756</v>
      </c>
      <c r="C402" s="18">
        <v>0</v>
      </c>
      <c r="D402" s="18">
        <v>31289</v>
      </c>
      <c r="E402" s="18">
        <v>0</v>
      </c>
      <c r="F402" s="19">
        <f t="shared" si="132"/>
        <v>31289</v>
      </c>
      <c r="G402" s="18">
        <v>0</v>
      </c>
      <c r="H402" s="18">
        <f t="shared" si="131"/>
        <v>31289</v>
      </c>
      <c r="I402" s="20"/>
    </row>
    <row r="403" spans="1:9" s="21" customFormat="1" ht="11.25" customHeight="1">
      <c r="A403" s="16" t="s">
        <v>2842</v>
      </c>
      <c r="B403" s="24" t="s">
        <v>2758</v>
      </c>
      <c r="C403" s="18">
        <v>0</v>
      </c>
      <c r="D403" s="18">
        <v>1670</v>
      </c>
      <c r="E403" s="18">
        <v>0</v>
      </c>
      <c r="F403" s="19">
        <f t="shared" si="132"/>
        <v>1670</v>
      </c>
      <c r="G403" s="18">
        <v>0</v>
      </c>
      <c r="H403" s="18">
        <f t="shared" si="131"/>
        <v>1670</v>
      </c>
      <c r="I403" s="20"/>
    </row>
    <row r="404" spans="1:9" s="15" customFormat="1" ht="11.25">
      <c r="A404" s="91" t="s">
        <v>2843</v>
      </c>
      <c r="B404" s="92" t="s">
        <v>2844</v>
      </c>
      <c r="C404" s="93">
        <f aca="true" t="shared" si="133" ref="C404:H404">+SUM(C405:C411)</f>
        <v>0</v>
      </c>
      <c r="D404" s="93">
        <f t="shared" si="133"/>
        <v>1035575861</v>
      </c>
      <c r="E404" s="93">
        <f t="shared" si="133"/>
        <v>954959039</v>
      </c>
      <c r="F404" s="93">
        <f t="shared" si="133"/>
        <v>80616822</v>
      </c>
      <c r="G404" s="93">
        <f t="shared" si="133"/>
        <v>0</v>
      </c>
      <c r="H404" s="93">
        <f t="shared" si="133"/>
        <v>80616822</v>
      </c>
      <c r="I404" s="14"/>
    </row>
    <row r="405" spans="1:9" s="21" customFormat="1" ht="11.25">
      <c r="A405" s="16" t="s">
        <v>2845</v>
      </c>
      <c r="B405" s="17" t="s">
        <v>2762</v>
      </c>
      <c r="C405" s="18">
        <v>0</v>
      </c>
      <c r="D405" s="18">
        <v>3246870</v>
      </c>
      <c r="E405" s="18">
        <v>0</v>
      </c>
      <c r="F405" s="19">
        <f>+C405+D405-E405</f>
        <v>3246870</v>
      </c>
      <c r="G405" s="18">
        <v>0</v>
      </c>
      <c r="H405" s="18">
        <f>+F405</f>
        <v>3246870</v>
      </c>
      <c r="I405" s="20"/>
    </row>
    <row r="406" spans="1:9" s="21" customFormat="1" ht="11.25">
      <c r="A406" s="16" t="s">
        <v>2846</v>
      </c>
      <c r="B406" s="17" t="s">
        <v>2764</v>
      </c>
      <c r="C406" s="18">
        <v>0</v>
      </c>
      <c r="D406" s="18">
        <v>90010118</v>
      </c>
      <c r="E406" s="18">
        <v>89881159</v>
      </c>
      <c r="F406" s="19">
        <f aca="true" t="shared" si="134" ref="F406:F411">+C406+D406-E406</f>
        <v>128959</v>
      </c>
      <c r="G406" s="18">
        <v>0</v>
      </c>
      <c r="H406" s="18">
        <f aca="true" t="shared" si="135" ref="H406:H411">+F406</f>
        <v>128959</v>
      </c>
      <c r="I406" s="20"/>
    </row>
    <row r="407" spans="1:9" s="21" customFormat="1" ht="11.25">
      <c r="A407" s="16" t="s">
        <v>2847</v>
      </c>
      <c r="B407" s="24" t="s">
        <v>2766</v>
      </c>
      <c r="C407" s="18">
        <v>0</v>
      </c>
      <c r="D407" s="18">
        <v>377989</v>
      </c>
      <c r="E407" s="18">
        <v>59437</v>
      </c>
      <c r="F407" s="19">
        <f t="shared" si="134"/>
        <v>318552</v>
      </c>
      <c r="G407" s="18">
        <v>0</v>
      </c>
      <c r="H407" s="18">
        <f t="shared" si="135"/>
        <v>318552</v>
      </c>
      <c r="I407" s="20"/>
    </row>
    <row r="408" spans="1:9" s="21" customFormat="1" ht="18">
      <c r="A408" s="16" t="s">
        <v>2848</v>
      </c>
      <c r="B408" s="24" t="s">
        <v>2768</v>
      </c>
      <c r="C408" s="18">
        <v>0</v>
      </c>
      <c r="D408" s="18">
        <v>644237</v>
      </c>
      <c r="E408" s="18">
        <v>644237</v>
      </c>
      <c r="F408" s="19">
        <f t="shared" si="134"/>
        <v>0</v>
      </c>
      <c r="G408" s="18">
        <v>0</v>
      </c>
      <c r="H408" s="18">
        <f t="shared" si="135"/>
        <v>0</v>
      </c>
      <c r="I408" s="20"/>
    </row>
    <row r="409" spans="1:9" s="21" customFormat="1" ht="11.25">
      <c r="A409" s="16" t="s">
        <v>2849</v>
      </c>
      <c r="B409" s="24" t="s">
        <v>2772</v>
      </c>
      <c r="C409" s="18">
        <v>0</v>
      </c>
      <c r="D409" s="18">
        <v>9266331</v>
      </c>
      <c r="E409" s="18">
        <v>9266331</v>
      </c>
      <c r="F409" s="19">
        <f t="shared" si="134"/>
        <v>0</v>
      </c>
      <c r="G409" s="18">
        <v>0</v>
      </c>
      <c r="H409" s="18">
        <f t="shared" si="135"/>
        <v>0</v>
      </c>
      <c r="I409" s="20"/>
    </row>
    <row r="410" spans="1:9" s="21" customFormat="1" ht="11.25">
      <c r="A410" s="16" t="s">
        <v>2850</v>
      </c>
      <c r="B410" s="17" t="s">
        <v>2774</v>
      </c>
      <c r="C410" s="18">
        <v>0</v>
      </c>
      <c r="D410" s="18">
        <v>77899294</v>
      </c>
      <c r="E410" s="18">
        <v>77899294</v>
      </c>
      <c r="F410" s="19">
        <f t="shared" si="134"/>
        <v>0</v>
      </c>
      <c r="G410" s="18">
        <v>0</v>
      </c>
      <c r="H410" s="18">
        <f t="shared" si="135"/>
        <v>0</v>
      </c>
      <c r="I410" s="20"/>
    </row>
    <row r="411" spans="1:9" s="21" customFormat="1" ht="11.25">
      <c r="A411" s="16" t="s">
        <v>2851</v>
      </c>
      <c r="B411" s="24" t="s">
        <v>2776</v>
      </c>
      <c r="C411" s="18">
        <v>0</v>
      </c>
      <c r="D411" s="18">
        <v>854131022</v>
      </c>
      <c r="E411" s="18">
        <v>777208581</v>
      </c>
      <c r="F411" s="19">
        <f t="shared" si="134"/>
        <v>76922441</v>
      </c>
      <c r="G411" s="18">
        <v>0</v>
      </c>
      <c r="H411" s="18">
        <f t="shared" si="135"/>
        <v>76922441</v>
      </c>
      <c r="I411" s="20"/>
    </row>
    <row r="412" spans="1:9" s="15" customFormat="1" ht="11.25">
      <c r="A412" s="91" t="s">
        <v>2852</v>
      </c>
      <c r="B412" s="92" t="s">
        <v>2853</v>
      </c>
      <c r="C412" s="93">
        <f aca="true" t="shared" si="136" ref="C412:H412">+SUM(C413:C422)</f>
        <v>0</v>
      </c>
      <c r="D412" s="93">
        <f t="shared" si="136"/>
        <v>924014</v>
      </c>
      <c r="E412" s="93">
        <f t="shared" si="136"/>
        <v>924014</v>
      </c>
      <c r="F412" s="93">
        <f t="shared" si="136"/>
        <v>0</v>
      </c>
      <c r="G412" s="93">
        <f t="shared" si="136"/>
        <v>0</v>
      </c>
      <c r="H412" s="93">
        <f t="shared" si="136"/>
        <v>0</v>
      </c>
      <c r="I412" s="14"/>
    </row>
    <row r="413" spans="1:9" s="21" customFormat="1" ht="11.25" customHeight="1">
      <c r="A413" s="16" t="s">
        <v>2854</v>
      </c>
      <c r="B413" s="24" t="s">
        <v>2708</v>
      </c>
      <c r="C413" s="18">
        <v>0</v>
      </c>
      <c r="D413" s="18">
        <v>482115</v>
      </c>
      <c r="E413" s="18">
        <v>482115</v>
      </c>
      <c r="F413" s="19">
        <f>+C413+D413-E413</f>
        <v>0</v>
      </c>
      <c r="G413" s="18">
        <v>0</v>
      </c>
      <c r="H413" s="18">
        <f>+F413</f>
        <v>0</v>
      </c>
      <c r="I413" s="20"/>
    </row>
    <row r="414" spans="1:9" s="21" customFormat="1" ht="11.25">
      <c r="A414" s="16" t="s">
        <v>2855</v>
      </c>
      <c r="B414" s="17" t="s">
        <v>2710</v>
      </c>
      <c r="C414" s="18">
        <v>0</v>
      </c>
      <c r="D414" s="18">
        <v>109947</v>
      </c>
      <c r="E414" s="18">
        <v>109947</v>
      </c>
      <c r="F414" s="19">
        <f aca="true" t="shared" si="137" ref="F414:F422">+C414+D414-E414</f>
        <v>0</v>
      </c>
      <c r="G414" s="18">
        <v>0</v>
      </c>
      <c r="H414" s="18">
        <f aca="true" t="shared" si="138" ref="H414:H422">+F414</f>
        <v>0</v>
      </c>
      <c r="I414" s="20"/>
    </row>
    <row r="415" spans="1:9" s="21" customFormat="1" ht="11.25">
      <c r="A415" s="16" t="s">
        <v>2856</v>
      </c>
      <c r="B415" s="17" t="s">
        <v>2712</v>
      </c>
      <c r="C415" s="18">
        <v>0</v>
      </c>
      <c r="D415" s="18">
        <v>58175</v>
      </c>
      <c r="E415" s="18">
        <v>58175</v>
      </c>
      <c r="F415" s="19">
        <f t="shared" si="137"/>
        <v>0</v>
      </c>
      <c r="G415" s="18">
        <v>0</v>
      </c>
      <c r="H415" s="18">
        <f t="shared" si="138"/>
        <v>0</v>
      </c>
      <c r="I415" s="20"/>
    </row>
    <row r="416" spans="1:9" s="21" customFormat="1" ht="11.25">
      <c r="A416" s="16" t="s">
        <v>2857</v>
      </c>
      <c r="B416" s="24" t="s">
        <v>2716</v>
      </c>
      <c r="C416" s="18">
        <v>0</v>
      </c>
      <c r="D416" s="18">
        <v>24498</v>
      </c>
      <c r="E416" s="18">
        <v>24498</v>
      </c>
      <c r="F416" s="19">
        <f t="shared" si="137"/>
        <v>0</v>
      </c>
      <c r="G416" s="18">
        <v>0</v>
      </c>
      <c r="H416" s="18">
        <f t="shared" si="138"/>
        <v>0</v>
      </c>
      <c r="I416" s="20"/>
    </row>
    <row r="417" spans="1:9" s="21" customFormat="1" ht="11.25">
      <c r="A417" s="16" t="s">
        <v>2858</v>
      </c>
      <c r="B417" s="24" t="s">
        <v>2722</v>
      </c>
      <c r="C417" s="18">
        <v>0</v>
      </c>
      <c r="D417" s="18">
        <v>119204</v>
      </c>
      <c r="E417" s="18">
        <v>119204</v>
      </c>
      <c r="F417" s="19">
        <f t="shared" si="137"/>
        <v>0</v>
      </c>
      <c r="G417" s="18">
        <v>0</v>
      </c>
      <c r="H417" s="18">
        <f t="shared" si="138"/>
        <v>0</v>
      </c>
      <c r="I417" s="20"/>
    </row>
    <row r="418" spans="1:9" s="21" customFormat="1" ht="11.25">
      <c r="A418" s="16" t="s">
        <v>2859</v>
      </c>
      <c r="B418" s="24" t="s">
        <v>2724</v>
      </c>
      <c r="C418" s="18">
        <v>0</v>
      </c>
      <c r="D418" s="18">
        <v>95481</v>
      </c>
      <c r="E418" s="18">
        <v>95481</v>
      </c>
      <c r="F418" s="19">
        <f t="shared" si="137"/>
        <v>0</v>
      </c>
      <c r="G418" s="18">
        <v>0</v>
      </c>
      <c r="H418" s="18">
        <f t="shared" si="138"/>
        <v>0</v>
      </c>
      <c r="I418" s="20"/>
    </row>
    <row r="419" spans="1:9" s="21" customFormat="1" ht="11.25">
      <c r="A419" s="16" t="s">
        <v>2860</v>
      </c>
      <c r="B419" s="17" t="s">
        <v>2726</v>
      </c>
      <c r="C419" s="18">
        <v>0</v>
      </c>
      <c r="D419" s="18">
        <v>20757</v>
      </c>
      <c r="E419" s="18">
        <v>20757</v>
      </c>
      <c r="F419" s="19">
        <f t="shared" si="137"/>
        <v>0</v>
      </c>
      <c r="G419" s="18">
        <v>0</v>
      </c>
      <c r="H419" s="18">
        <f t="shared" si="138"/>
        <v>0</v>
      </c>
      <c r="I419" s="20"/>
    </row>
    <row r="420" spans="1:9" s="21" customFormat="1" ht="11.25">
      <c r="A420" s="16" t="s">
        <v>2861</v>
      </c>
      <c r="B420" s="17" t="s">
        <v>2728</v>
      </c>
      <c r="C420" s="18">
        <v>0</v>
      </c>
      <c r="D420" s="18">
        <v>3459</v>
      </c>
      <c r="E420" s="18">
        <v>3459</v>
      </c>
      <c r="F420" s="19">
        <f t="shared" si="137"/>
        <v>0</v>
      </c>
      <c r="G420" s="18">
        <v>0</v>
      </c>
      <c r="H420" s="18">
        <f t="shared" si="138"/>
        <v>0</v>
      </c>
      <c r="I420" s="20"/>
    </row>
    <row r="421" spans="1:9" s="21" customFormat="1" ht="11.25">
      <c r="A421" s="16" t="s">
        <v>2862</v>
      </c>
      <c r="B421" s="17" t="s">
        <v>2730</v>
      </c>
      <c r="C421" s="18">
        <v>0</v>
      </c>
      <c r="D421" s="18">
        <v>3459</v>
      </c>
      <c r="E421" s="18">
        <v>3459</v>
      </c>
      <c r="F421" s="19">
        <f t="shared" si="137"/>
        <v>0</v>
      </c>
      <c r="G421" s="18">
        <v>0</v>
      </c>
      <c r="H421" s="18">
        <f t="shared" si="138"/>
        <v>0</v>
      </c>
      <c r="I421" s="20"/>
    </row>
    <row r="422" spans="1:9" s="21" customFormat="1" ht="18">
      <c r="A422" s="16" t="s">
        <v>2863</v>
      </c>
      <c r="B422" s="24" t="s">
        <v>2732</v>
      </c>
      <c r="C422" s="18">
        <v>0</v>
      </c>
      <c r="D422" s="18">
        <v>6919</v>
      </c>
      <c r="E422" s="18">
        <v>6919</v>
      </c>
      <c r="F422" s="19">
        <f t="shared" si="137"/>
        <v>0</v>
      </c>
      <c r="G422" s="18">
        <v>0</v>
      </c>
      <c r="H422" s="18">
        <f t="shared" si="138"/>
        <v>0</v>
      </c>
      <c r="I422" s="20"/>
    </row>
    <row r="423" spans="1:9" s="15" customFormat="1" ht="11.25">
      <c r="A423" s="91" t="s">
        <v>2864</v>
      </c>
      <c r="B423" s="92" t="s">
        <v>2865</v>
      </c>
      <c r="C423" s="93">
        <f aca="true" t="shared" si="139" ref="C423:H423">+C424+C425+C426</f>
        <v>0</v>
      </c>
      <c r="D423" s="93">
        <f t="shared" si="139"/>
        <v>58913</v>
      </c>
      <c r="E423" s="93">
        <f t="shared" si="139"/>
        <v>58913</v>
      </c>
      <c r="F423" s="93">
        <f t="shared" si="139"/>
        <v>0</v>
      </c>
      <c r="G423" s="93">
        <f t="shared" si="139"/>
        <v>0</v>
      </c>
      <c r="H423" s="93">
        <f t="shared" si="139"/>
        <v>0</v>
      </c>
      <c r="I423" s="14"/>
    </row>
    <row r="424" spans="1:9" s="21" customFormat="1" ht="11.25">
      <c r="A424" s="16" t="s">
        <v>2866</v>
      </c>
      <c r="B424" s="17" t="s">
        <v>2746</v>
      </c>
      <c r="C424" s="18">
        <v>0</v>
      </c>
      <c r="D424" s="18">
        <v>1389</v>
      </c>
      <c r="E424" s="18">
        <v>1389</v>
      </c>
      <c r="F424" s="19">
        <f>+C424+D424-E424</f>
        <v>0</v>
      </c>
      <c r="G424" s="18">
        <v>0</v>
      </c>
      <c r="H424" s="18">
        <f>+F424</f>
        <v>0</v>
      </c>
      <c r="I424" s="20"/>
    </row>
    <row r="425" spans="1:9" s="21" customFormat="1" ht="11.25">
      <c r="A425" s="16" t="s">
        <v>2867</v>
      </c>
      <c r="B425" s="17" t="s">
        <v>2748</v>
      </c>
      <c r="C425" s="18">
        <v>0</v>
      </c>
      <c r="D425" s="18">
        <v>56488</v>
      </c>
      <c r="E425" s="18">
        <v>56488</v>
      </c>
      <c r="F425" s="19">
        <f>+C425+D425-E425</f>
        <v>0</v>
      </c>
      <c r="G425" s="18">
        <v>0</v>
      </c>
      <c r="H425" s="18">
        <f>+F425</f>
        <v>0</v>
      </c>
      <c r="I425" s="20"/>
    </row>
    <row r="426" spans="1:9" s="21" customFormat="1" ht="11.25">
      <c r="A426" s="16" t="s">
        <v>2868</v>
      </c>
      <c r="B426" s="17" t="s">
        <v>2752</v>
      </c>
      <c r="C426" s="18">
        <v>0</v>
      </c>
      <c r="D426" s="18">
        <v>1036</v>
      </c>
      <c r="E426" s="18">
        <v>1036</v>
      </c>
      <c r="F426" s="19">
        <f>+C426+D426-E426</f>
        <v>0</v>
      </c>
      <c r="G426" s="18">
        <v>0</v>
      </c>
      <c r="H426" s="18">
        <f>+F426</f>
        <v>0</v>
      </c>
      <c r="I426" s="20"/>
    </row>
    <row r="427" spans="1:9" s="15" customFormat="1" ht="11.25">
      <c r="A427" s="91" t="s">
        <v>2869</v>
      </c>
      <c r="B427" s="92" t="s">
        <v>2870</v>
      </c>
      <c r="C427" s="93">
        <f aca="true" t="shared" si="140" ref="C427:H427">+SUM(C428:C434)</f>
        <v>0</v>
      </c>
      <c r="D427" s="93">
        <f t="shared" si="140"/>
        <v>1787515735</v>
      </c>
      <c r="E427" s="93">
        <f t="shared" si="140"/>
        <v>1787515735</v>
      </c>
      <c r="F427" s="93">
        <f t="shared" si="140"/>
        <v>0</v>
      </c>
      <c r="G427" s="93">
        <f t="shared" si="140"/>
        <v>0</v>
      </c>
      <c r="H427" s="93">
        <f t="shared" si="140"/>
        <v>0</v>
      </c>
      <c r="I427" s="14"/>
    </row>
    <row r="428" spans="1:9" s="21" customFormat="1" ht="11.25">
      <c r="A428" s="16" t="s">
        <v>2871</v>
      </c>
      <c r="B428" s="17" t="s">
        <v>2764</v>
      </c>
      <c r="C428" s="18">
        <v>0</v>
      </c>
      <c r="D428" s="18">
        <v>89888301</v>
      </c>
      <c r="E428" s="18">
        <v>89888301</v>
      </c>
      <c r="F428" s="19">
        <f>+C428+D428-E428</f>
        <v>0</v>
      </c>
      <c r="G428" s="18">
        <v>0</v>
      </c>
      <c r="H428" s="18">
        <f>+F428</f>
        <v>0</v>
      </c>
      <c r="I428" s="20"/>
    </row>
    <row r="429" spans="1:9" s="21" customFormat="1" ht="11.25">
      <c r="A429" s="16" t="s">
        <v>2872</v>
      </c>
      <c r="B429" s="24" t="s">
        <v>2766</v>
      </c>
      <c r="C429" s="18">
        <v>0</v>
      </c>
      <c r="D429" s="18">
        <v>9207</v>
      </c>
      <c r="E429" s="18">
        <v>9207</v>
      </c>
      <c r="F429" s="19">
        <f aca="true" t="shared" si="141" ref="F429:F434">+C429+D429-E429</f>
        <v>0</v>
      </c>
      <c r="G429" s="18">
        <v>0</v>
      </c>
      <c r="H429" s="18">
        <f aca="true" t="shared" si="142" ref="H429:H434">+F429</f>
        <v>0</v>
      </c>
      <c r="I429" s="20"/>
    </row>
    <row r="430" spans="1:9" s="21" customFormat="1" ht="18">
      <c r="A430" s="16" t="s">
        <v>2873</v>
      </c>
      <c r="B430" s="24" t="s">
        <v>2768</v>
      </c>
      <c r="C430" s="18">
        <v>0</v>
      </c>
      <c r="D430" s="18">
        <v>644237</v>
      </c>
      <c r="E430" s="18">
        <v>644237</v>
      </c>
      <c r="F430" s="19">
        <f t="shared" si="141"/>
        <v>0</v>
      </c>
      <c r="G430" s="18">
        <v>0</v>
      </c>
      <c r="H430" s="18">
        <f t="shared" si="142"/>
        <v>0</v>
      </c>
      <c r="I430" s="20"/>
    </row>
    <row r="431" spans="1:9" s="21" customFormat="1" ht="11.25">
      <c r="A431" s="16" t="s">
        <v>2874</v>
      </c>
      <c r="B431" s="24" t="s">
        <v>2772</v>
      </c>
      <c r="C431" s="18">
        <v>0</v>
      </c>
      <c r="D431" s="18">
        <v>9266331</v>
      </c>
      <c r="E431" s="18">
        <v>9266331</v>
      </c>
      <c r="F431" s="19">
        <f t="shared" si="141"/>
        <v>0</v>
      </c>
      <c r="G431" s="18">
        <v>0</v>
      </c>
      <c r="H431" s="18">
        <f t="shared" si="142"/>
        <v>0</v>
      </c>
      <c r="I431" s="20"/>
    </row>
    <row r="432" spans="1:9" s="21" customFormat="1" ht="11.25">
      <c r="A432" s="16" t="s">
        <v>2875</v>
      </c>
      <c r="B432" s="17" t="s">
        <v>2774</v>
      </c>
      <c r="C432" s="18">
        <v>0</v>
      </c>
      <c r="D432" s="18">
        <v>155798588</v>
      </c>
      <c r="E432" s="18">
        <v>155798588</v>
      </c>
      <c r="F432" s="19">
        <f t="shared" si="141"/>
        <v>0</v>
      </c>
      <c r="G432" s="18">
        <v>0</v>
      </c>
      <c r="H432" s="18">
        <f t="shared" si="142"/>
        <v>0</v>
      </c>
      <c r="I432" s="20"/>
    </row>
    <row r="433" spans="1:9" s="21" customFormat="1" ht="11.25">
      <c r="A433" s="16" t="s">
        <v>2876</v>
      </c>
      <c r="B433" s="24" t="s">
        <v>2776</v>
      </c>
      <c r="C433" s="18">
        <v>0</v>
      </c>
      <c r="D433" s="18">
        <v>1531906985</v>
      </c>
      <c r="E433" s="18">
        <v>1531906985</v>
      </c>
      <c r="F433" s="19">
        <f t="shared" si="141"/>
        <v>0</v>
      </c>
      <c r="G433" s="18">
        <v>0</v>
      </c>
      <c r="H433" s="18">
        <f t="shared" si="142"/>
        <v>0</v>
      </c>
      <c r="I433" s="20"/>
    </row>
    <row r="434" spans="1:9" s="21" customFormat="1" ht="11.25">
      <c r="A434" s="16" t="s">
        <v>2877</v>
      </c>
      <c r="B434" s="17" t="s">
        <v>2778</v>
      </c>
      <c r="C434" s="18">
        <v>0</v>
      </c>
      <c r="D434" s="18">
        <v>2086</v>
      </c>
      <c r="E434" s="18">
        <v>2086</v>
      </c>
      <c r="F434" s="19">
        <f t="shared" si="141"/>
        <v>0</v>
      </c>
      <c r="G434" s="18">
        <v>0</v>
      </c>
      <c r="H434" s="18">
        <f t="shared" si="142"/>
        <v>0</v>
      </c>
      <c r="I434" s="20"/>
    </row>
    <row r="435" spans="1:9" s="15" customFormat="1" ht="11.25">
      <c r="A435" s="91" t="s">
        <v>2878</v>
      </c>
      <c r="B435" s="92" t="s">
        <v>2879</v>
      </c>
      <c r="C435" s="93">
        <f aca="true" t="shared" si="143" ref="C435:H435">+SUM(C436:C446)</f>
        <v>0</v>
      </c>
      <c r="D435" s="93">
        <f t="shared" si="143"/>
        <v>3254584</v>
      </c>
      <c r="E435" s="93">
        <f t="shared" si="143"/>
        <v>0</v>
      </c>
      <c r="F435" s="93">
        <f t="shared" si="143"/>
        <v>3254584</v>
      </c>
      <c r="G435" s="93">
        <f t="shared" si="143"/>
        <v>0</v>
      </c>
      <c r="H435" s="93">
        <f t="shared" si="143"/>
        <v>3254584</v>
      </c>
      <c r="I435" s="14"/>
    </row>
    <row r="436" spans="1:9" s="21" customFormat="1" ht="11.25" customHeight="1">
      <c r="A436" s="16" t="s">
        <v>2880</v>
      </c>
      <c r="B436" s="24" t="s">
        <v>2708</v>
      </c>
      <c r="C436" s="18">
        <v>0</v>
      </c>
      <c r="D436" s="18">
        <v>1791076</v>
      </c>
      <c r="E436" s="18">
        <v>0</v>
      </c>
      <c r="F436" s="19">
        <f>+C436+D436-E436</f>
        <v>1791076</v>
      </c>
      <c r="G436" s="18">
        <v>0</v>
      </c>
      <c r="H436" s="18">
        <f>+F436</f>
        <v>1791076</v>
      </c>
      <c r="I436" s="20"/>
    </row>
    <row r="437" spans="1:9" s="21" customFormat="1" ht="11.25">
      <c r="A437" s="16" t="s">
        <v>2881</v>
      </c>
      <c r="B437" s="17" t="s">
        <v>2710</v>
      </c>
      <c r="C437" s="18">
        <v>0</v>
      </c>
      <c r="D437" s="18">
        <v>373692</v>
      </c>
      <c r="E437" s="18">
        <v>0</v>
      </c>
      <c r="F437" s="19">
        <f aca="true" t="shared" si="144" ref="F437:F446">+C437+D437-E437</f>
        <v>373692</v>
      </c>
      <c r="G437" s="18">
        <v>0</v>
      </c>
      <c r="H437" s="18">
        <f aca="true" t="shared" si="145" ref="H437:H446">+F437</f>
        <v>373692</v>
      </c>
      <c r="I437" s="20"/>
    </row>
    <row r="438" spans="1:9" s="21" customFormat="1" ht="11.25">
      <c r="A438" s="16" t="s">
        <v>2882</v>
      </c>
      <c r="B438" s="17" t="s">
        <v>2712</v>
      </c>
      <c r="C438" s="18">
        <v>0</v>
      </c>
      <c r="D438" s="18">
        <v>176271</v>
      </c>
      <c r="E438" s="18">
        <v>0</v>
      </c>
      <c r="F438" s="19">
        <f t="shared" si="144"/>
        <v>176271</v>
      </c>
      <c r="G438" s="18">
        <v>0</v>
      </c>
      <c r="H438" s="18">
        <f t="shared" si="145"/>
        <v>176271</v>
      </c>
      <c r="I438" s="20"/>
    </row>
    <row r="439" spans="1:9" s="21" customFormat="1" ht="18">
      <c r="A439" s="16" t="s">
        <v>2883</v>
      </c>
      <c r="B439" s="24" t="s">
        <v>2714</v>
      </c>
      <c r="C439" s="18">
        <v>0</v>
      </c>
      <c r="D439" s="18">
        <v>29704</v>
      </c>
      <c r="E439" s="18">
        <v>0</v>
      </c>
      <c r="F439" s="19">
        <f t="shared" si="144"/>
        <v>29704</v>
      </c>
      <c r="G439" s="18">
        <v>0</v>
      </c>
      <c r="H439" s="18">
        <f t="shared" si="145"/>
        <v>29704</v>
      </c>
      <c r="I439" s="20"/>
    </row>
    <row r="440" spans="1:9" s="21" customFormat="1" ht="11.25">
      <c r="A440" s="16" t="s">
        <v>2884</v>
      </c>
      <c r="B440" s="24" t="s">
        <v>2716</v>
      </c>
      <c r="C440" s="18">
        <v>0</v>
      </c>
      <c r="D440" s="18">
        <v>71846</v>
      </c>
      <c r="E440" s="18">
        <v>0</v>
      </c>
      <c r="F440" s="19">
        <f t="shared" si="144"/>
        <v>71846</v>
      </c>
      <c r="G440" s="18">
        <v>0</v>
      </c>
      <c r="H440" s="18">
        <f t="shared" si="145"/>
        <v>71846</v>
      </c>
      <c r="I440" s="20"/>
    </row>
    <row r="441" spans="1:9" s="21" customFormat="1" ht="11.25">
      <c r="A441" s="16" t="s">
        <v>2885</v>
      </c>
      <c r="B441" s="24" t="s">
        <v>2722</v>
      </c>
      <c r="C441" s="18">
        <v>0</v>
      </c>
      <c r="D441" s="18">
        <v>374836</v>
      </c>
      <c r="E441" s="18">
        <v>0</v>
      </c>
      <c r="F441" s="19">
        <f t="shared" si="144"/>
        <v>374836</v>
      </c>
      <c r="G441" s="18">
        <v>0</v>
      </c>
      <c r="H441" s="18">
        <f t="shared" si="145"/>
        <v>374836</v>
      </c>
      <c r="I441" s="20"/>
    </row>
    <row r="442" spans="1:9" s="21" customFormat="1" ht="11.25">
      <c r="A442" s="16" t="s">
        <v>2886</v>
      </c>
      <c r="B442" s="24" t="s">
        <v>2724</v>
      </c>
      <c r="C442" s="18">
        <v>0</v>
      </c>
      <c r="D442" s="18">
        <v>329479</v>
      </c>
      <c r="E442" s="18">
        <v>0</v>
      </c>
      <c r="F442" s="19">
        <f t="shared" si="144"/>
        <v>329479</v>
      </c>
      <c r="G442" s="18">
        <v>0</v>
      </c>
      <c r="H442" s="18">
        <f t="shared" si="145"/>
        <v>329479</v>
      </c>
      <c r="I442" s="20"/>
    </row>
    <row r="443" spans="1:9" s="21" customFormat="1" ht="11.25">
      <c r="A443" s="16" t="s">
        <v>2887</v>
      </c>
      <c r="B443" s="17" t="s">
        <v>2726</v>
      </c>
      <c r="C443" s="18">
        <v>0</v>
      </c>
      <c r="D443" s="18">
        <v>64608</v>
      </c>
      <c r="E443" s="18">
        <v>0</v>
      </c>
      <c r="F443" s="19">
        <f t="shared" si="144"/>
        <v>64608</v>
      </c>
      <c r="G443" s="18">
        <v>0</v>
      </c>
      <c r="H443" s="18">
        <f t="shared" si="145"/>
        <v>64608</v>
      </c>
      <c r="I443" s="20"/>
    </row>
    <row r="444" spans="1:9" s="21" customFormat="1" ht="11.25">
      <c r="A444" s="16" t="s">
        <v>2888</v>
      </c>
      <c r="B444" s="17" t="s">
        <v>2728</v>
      </c>
      <c r="C444" s="18">
        <v>0</v>
      </c>
      <c r="D444" s="18">
        <v>10768</v>
      </c>
      <c r="E444" s="18">
        <v>0</v>
      </c>
      <c r="F444" s="19">
        <f t="shared" si="144"/>
        <v>10768</v>
      </c>
      <c r="G444" s="18">
        <v>0</v>
      </c>
      <c r="H444" s="18">
        <f t="shared" si="145"/>
        <v>10768</v>
      </c>
      <c r="I444" s="20"/>
    </row>
    <row r="445" spans="1:9" s="21" customFormat="1" ht="11.25">
      <c r="A445" s="16" t="s">
        <v>2889</v>
      </c>
      <c r="B445" s="17" t="s">
        <v>2730</v>
      </c>
      <c r="C445" s="18">
        <v>0</v>
      </c>
      <c r="D445" s="18">
        <v>10768</v>
      </c>
      <c r="E445" s="18">
        <v>0</v>
      </c>
      <c r="F445" s="19">
        <f t="shared" si="144"/>
        <v>10768</v>
      </c>
      <c r="G445" s="18">
        <v>0</v>
      </c>
      <c r="H445" s="18">
        <f t="shared" si="145"/>
        <v>10768</v>
      </c>
      <c r="I445" s="20"/>
    </row>
    <row r="446" spans="1:9" s="21" customFormat="1" ht="18">
      <c r="A446" s="16" t="s">
        <v>2890</v>
      </c>
      <c r="B446" s="24" t="s">
        <v>2732</v>
      </c>
      <c r="C446" s="18">
        <v>0</v>
      </c>
      <c r="D446" s="18">
        <v>21536</v>
      </c>
      <c r="E446" s="18">
        <v>0</v>
      </c>
      <c r="F446" s="19">
        <f t="shared" si="144"/>
        <v>21536</v>
      </c>
      <c r="G446" s="18">
        <v>0</v>
      </c>
      <c r="H446" s="18">
        <f t="shared" si="145"/>
        <v>21536</v>
      </c>
      <c r="I446" s="20"/>
    </row>
    <row r="447" spans="1:9" s="15" customFormat="1" ht="11.25">
      <c r="A447" s="91" t="s">
        <v>2891</v>
      </c>
      <c r="B447" s="92" t="s">
        <v>2892</v>
      </c>
      <c r="C447" s="93">
        <f aca="true" t="shared" si="146" ref="C447:H447">+SUM(C448:C452)</f>
        <v>0</v>
      </c>
      <c r="D447" s="93">
        <f t="shared" si="146"/>
        <v>168032</v>
      </c>
      <c r="E447" s="93">
        <f t="shared" si="146"/>
        <v>0</v>
      </c>
      <c r="F447" s="93">
        <f t="shared" si="146"/>
        <v>168032</v>
      </c>
      <c r="G447" s="93">
        <f t="shared" si="146"/>
        <v>0</v>
      </c>
      <c r="H447" s="93">
        <f t="shared" si="146"/>
        <v>168032</v>
      </c>
      <c r="I447" s="14"/>
    </row>
    <row r="448" spans="1:9" s="21" customFormat="1" ht="11.25">
      <c r="A448" s="16" t="s">
        <v>2893</v>
      </c>
      <c r="B448" s="17" t="s">
        <v>2744</v>
      </c>
      <c r="C448" s="18">
        <v>0</v>
      </c>
      <c r="D448" s="18">
        <v>909</v>
      </c>
      <c r="E448" s="18">
        <v>0</v>
      </c>
      <c r="F448" s="19">
        <f>+C448+D448-E448</f>
        <v>909</v>
      </c>
      <c r="G448" s="18">
        <v>0</v>
      </c>
      <c r="H448" s="18">
        <f>+F448</f>
        <v>909</v>
      </c>
      <c r="I448" s="20"/>
    </row>
    <row r="449" spans="1:9" s="21" customFormat="1" ht="11.25">
      <c r="A449" s="16" t="s">
        <v>2894</v>
      </c>
      <c r="B449" s="17" t="s">
        <v>2746</v>
      </c>
      <c r="C449" s="18">
        <v>0</v>
      </c>
      <c r="D449" s="18">
        <v>1822</v>
      </c>
      <c r="E449" s="18">
        <v>0</v>
      </c>
      <c r="F449" s="19">
        <f>+C449+D449-E449</f>
        <v>1822</v>
      </c>
      <c r="G449" s="18">
        <v>0</v>
      </c>
      <c r="H449" s="18">
        <f>+F449</f>
        <v>1822</v>
      </c>
      <c r="I449" s="20"/>
    </row>
    <row r="450" spans="1:9" s="21" customFormat="1" ht="11.25">
      <c r="A450" s="16" t="s">
        <v>2895</v>
      </c>
      <c r="B450" s="17" t="s">
        <v>2748</v>
      </c>
      <c r="C450" s="18">
        <v>0</v>
      </c>
      <c r="D450" s="18">
        <v>101913</v>
      </c>
      <c r="E450" s="18">
        <v>0</v>
      </c>
      <c r="F450" s="19">
        <f>+C450+D450-E450</f>
        <v>101913</v>
      </c>
      <c r="G450" s="18">
        <v>0</v>
      </c>
      <c r="H450" s="18">
        <f>+F450</f>
        <v>101913</v>
      </c>
      <c r="I450" s="20"/>
    </row>
    <row r="451" spans="1:9" s="21" customFormat="1" ht="11.25">
      <c r="A451" s="16" t="s">
        <v>2896</v>
      </c>
      <c r="B451" s="17" t="s">
        <v>2750</v>
      </c>
      <c r="C451" s="18">
        <v>0</v>
      </c>
      <c r="D451" s="18">
        <v>60845</v>
      </c>
      <c r="E451" s="18">
        <v>0</v>
      </c>
      <c r="F451" s="19">
        <f>+C451+D451-E451</f>
        <v>60845</v>
      </c>
      <c r="G451" s="18">
        <v>0</v>
      </c>
      <c r="H451" s="18">
        <f>+F451</f>
        <v>60845</v>
      </c>
      <c r="I451" s="20"/>
    </row>
    <row r="452" spans="1:9" s="21" customFormat="1" ht="11.25">
      <c r="A452" s="16" t="s">
        <v>2897</v>
      </c>
      <c r="B452" s="17" t="s">
        <v>2752</v>
      </c>
      <c r="C452" s="18">
        <v>0</v>
      </c>
      <c r="D452" s="18">
        <v>2543</v>
      </c>
      <c r="E452" s="18">
        <v>0</v>
      </c>
      <c r="F452" s="19">
        <f>+C452+D452-E452</f>
        <v>2543</v>
      </c>
      <c r="G452" s="18">
        <v>0</v>
      </c>
      <c r="H452" s="18">
        <f>+F452</f>
        <v>2543</v>
      </c>
      <c r="I452" s="20"/>
    </row>
    <row r="453" spans="1:9" s="21" customFormat="1" ht="11.25">
      <c r="A453" s="16" t="s">
        <v>2898</v>
      </c>
      <c r="B453" s="17" t="s">
        <v>2899</v>
      </c>
      <c r="C453" s="18">
        <f aca="true" t="shared" si="147" ref="C453:H453">+SUM(C454:C461)</f>
        <v>0</v>
      </c>
      <c r="D453" s="18">
        <f t="shared" si="147"/>
        <v>3831173838</v>
      </c>
      <c r="E453" s="18">
        <f t="shared" si="147"/>
        <v>0</v>
      </c>
      <c r="F453" s="18">
        <f t="shared" si="147"/>
        <v>3831173838</v>
      </c>
      <c r="G453" s="18">
        <f t="shared" si="147"/>
        <v>0</v>
      </c>
      <c r="H453" s="18">
        <f t="shared" si="147"/>
        <v>3831173838</v>
      </c>
      <c r="I453" s="20"/>
    </row>
    <row r="454" spans="1:9" s="21" customFormat="1" ht="11.25">
      <c r="A454" s="16" t="s">
        <v>2900</v>
      </c>
      <c r="B454" s="17" t="s">
        <v>2762</v>
      </c>
      <c r="C454" s="18">
        <v>0</v>
      </c>
      <c r="D454" s="18">
        <v>572</v>
      </c>
      <c r="E454" s="18">
        <v>0</v>
      </c>
      <c r="F454" s="19">
        <f>+C454+D454-E454</f>
        <v>572</v>
      </c>
      <c r="G454" s="18">
        <v>0</v>
      </c>
      <c r="H454" s="18">
        <f>+F454</f>
        <v>572</v>
      </c>
      <c r="I454" s="20"/>
    </row>
    <row r="455" spans="1:9" s="21" customFormat="1" ht="11.25">
      <c r="A455" s="16" t="s">
        <v>2901</v>
      </c>
      <c r="B455" s="17" t="s">
        <v>2764</v>
      </c>
      <c r="C455" s="18">
        <v>0</v>
      </c>
      <c r="D455" s="18">
        <v>368344234</v>
      </c>
      <c r="E455" s="18">
        <v>0</v>
      </c>
      <c r="F455" s="19">
        <f aca="true" t="shared" si="148" ref="F455:F461">+C455+D455-E455</f>
        <v>368344234</v>
      </c>
      <c r="G455" s="18">
        <v>0</v>
      </c>
      <c r="H455" s="18">
        <f aca="true" t="shared" si="149" ref="H455:H461">+F455</f>
        <v>368344234</v>
      </c>
      <c r="I455" s="20"/>
    </row>
    <row r="456" spans="1:9" s="21" customFormat="1" ht="11.25">
      <c r="A456" s="16" t="s">
        <v>2902</v>
      </c>
      <c r="B456" s="24" t="s">
        <v>2766</v>
      </c>
      <c r="C456" s="18">
        <v>0</v>
      </c>
      <c r="D456" s="18">
        <v>247784</v>
      </c>
      <c r="E456" s="18">
        <v>0</v>
      </c>
      <c r="F456" s="19">
        <f t="shared" si="148"/>
        <v>247784</v>
      </c>
      <c r="G456" s="18">
        <v>0</v>
      </c>
      <c r="H456" s="18">
        <f t="shared" si="149"/>
        <v>247784</v>
      </c>
      <c r="I456" s="20"/>
    </row>
    <row r="457" spans="1:9" s="21" customFormat="1" ht="18">
      <c r="A457" s="16" t="s">
        <v>2903</v>
      </c>
      <c r="B457" s="24" t="s">
        <v>2768</v>
      </c>
      <c r="C457" s="18">
        <v>0</v>
      </c>
      <c r="D457" s="18">
        <v>2104410</v>
      </c>
      <c r="E457" s="18">
        <v>0</v>
      </c>
      <c r="F457" s="19">
        <f t="shared" si="148"/>
        <v>2104410</v>
      </c>
      <c r="G457" s="18">
        <v>0</v>
      </c>
      <c r="H457" s="18">
        <f t="shared" si="149"/>
        <v>2104410</v>
      </c>
      <c r="I457" s="20"/>
    </row>
    <row r="458" spans="1:9" s="21" customFormat="1" ht="11.25">
      <c r="A458" s="16" t="s">
        <v>2904</v>
      </c>
      <c r="B458" s="24" t="s">
        <v>2772</v>
      </c>
      <c r="C458" s="18">
        <v>0</v>
      </c>
      <c r="D458" s="18">
        <v>37654597</v>
      </c>
      <c r="E458" s="18">
        <v>0</v>
      </c>
      <c r="F458" s="19">
        <f t="shared" si="148"/>
        <v>37654597</v>
      </c>
      <c r="G458" s="18">
        <v>0</v>
      </c>
      <c r="H458" s="18">
        <f t="shared" si="149"/>
        <v>37654597</v>
      </c>
      <c r="I458" s="20"/>
    </row>
    <row r="459" spans="1:9" s="21" customFormat="1" ht="11.25">
      <c r="A459" s="16" t="s">
        <v>2905</v>
      </c>
      <c r="B459" s="17" t="s">
        <v>2774</v>
      </c>
      <c r="C459" s="18">
        <v>0</v>
      </c>
      <c r="D459" s="18">
        <v>311597178</v>
      </c>
      <c r="E459" s="18">
        <v>0</v>
      </c>
      <c r="F459" s="19">
        <f t="shared" si="148"/>
        <v>311597178</v>
      </c>
      <c r="G459" s="18">
        <v>0</v>
      </c>
      <c r="H459" s="18">
        <f t="shared" si="149"/>
        <v>311597178</v>
      </c>
      <c r="I459" s="20"/>
    </row>
    <row r="460" spans="1:9" s="21" customFormat="1" ht="11.25">
      <c r="A460" s="16" t="s">
        <v>2906</v>
      </c>
      <c r="B460" s="24" t="s">
        <v>2776</v>
      </c>
      <c r="C460" s="18">
        <v>0</v>
      </c>
      <c r="D460" s="18">
        <v>3111222977</v>
      </c>
      <c r="E460" s="18">
        <v>0</v>
      </c>
      <c r="F460" s="19">
        <f t="shared" si="148"/>
        <v>3111222977</v>
      </c>
      <c r="G460" s="18">
        <v>0</v>
      </c>
      <c r="H460" s="18">
        <f t="shared" si="149"/>
        <v>3111222977</v>
      </c>
      <c r="I460" s="20"/>
    </row>
    <row r="461" spans="1:9" s="21" customFormat="1" ht="11.25">
      <c r="A461" s="16" t="s">
        <v>2907</v>
      </c>
      <c r="B461" s="17" t="s">
        <v>2778</v>
      </c>
      <c r="C461" s="18">
        <v>0</v>
      </c>
      <c r="D461" s="18">
        <v>2086</v>
      </c>
      <c r="E461" s="18">
        <v>0</v>
      </c>
      <c r="F461" s="19">
        <f t="shared" si="148"/>
        <v>2086</v>
      </c>
      <c r="G461" s="18">
        <v>0</v>
      </c>
      <c r="H461" s="18">
        <f t="shared" si="149"/>
        <v>2086</v>
      </c>
      <c r="I461" s="20"/>
    </row>
    <row r="462" spans="1:9" s="15" customFormat="1" ht="11.25">
      <c r="A462" s="91" t="s">
        <v>2908</v>
      </c>
      <c r="B462" s="92" t="s">
        <v>2909</v>
      </c>
      <c r="C462" s="93">
        <f aca="true" t="shared" si="150" ref="C462:H462">+C463+C471</f>
        <v>0</v>
      </c>
      <c r="D462" s="93">
        <f t="shared" si="150"/>
        <v>710026233</v>
      </c>
      <c r="E462" s="93">
        <f t="shared" si="150"/>
        <v>822854304</v>
      </c>
      <c r="F462" s="93">
        <f t="shared" si="150"/>
        <v>-112828071</v>
      </c>
      <c r="G462" s="93">
        <f t="shared" si="150"/>
        <v>0</v>
      </c>
      <c r="H462" s="93">
        <f t="shared" si="150"/>
        <v>-112828071</v>
      </c>
      <c r="I462" s="14"/>
    </row>
    <row r="463" spans="1:9" s="15" customFormat="1" ht="11.25">
      <c r="A463" s="91" t="s">
        <v>2910</v>
      </c>
      <c r="B463" s="92" t="s">
        <v>2911</v>
      </c>
      <c r="C463" s="93">
        <f aca="true" t="shared" si="151" ref="C463:H463">+SUM(C464:C470)</f>
        <v>0</v>
      </c>
      <c r="D463" s="93">
        <f t="shared" si="151"/>
        <v>44612973</v>
      </c>
      <c r="E463" s="93">
        <f t="shared" si="151"/>
        <v>665413683</v>
      </c>
      <c r="F463" s="93">
        <f t="shared" si="151"/>
        <v>-620800710</v>
      </c>
      <c r="G463" s="93">
        <f t="shared" si="151"/>
        <v>0</v>
      </c>
      <c r="H463" s="93">
        <f t="shared" si="151"/>
        <v>-620800710</v>
      </c>
      <c r="I463" s="14"/>
    </row>
    <row r="464" spans="1:9" s="21" customFormat="1" ht="11.25">
      <c r="A464" s="16" t="s">
        <v>2912</v>
      </c>
      <c r="B464" s="17" t="s">
        <v>2913</v>
      </c>
      <c r="C464" s="18">
        <v>0</v>
      </c>
      <c r="D464" s="18">
        <v>3600000</v>
      </c>
      <c r="E464" s="18">
        <v>84600000</v>
      </c>
      <c r="F464" s="19">
        <f>+C464+D464-E464</f>
        <v>-81000000</v>
      </c>
      <c r="G464" s="18">
        <v>0</v>
      </c>
      <c r="H464" s="18">
        <f>+F464</f>
        <v>-81000000</v>
      </c>
      <c r="I464" s="20"/>
    </row>
    <row r="465" spans="1:9" s="21" customFormat="1" ht="22.5">
      <c r="A465" s="16" t="s">
        <v>2914</v>
      </c>
      <c r="B465" s="17" t="s">
        <v>2915</v>
      </c>
      <c r="C465" s="18">
        <v>0</v>
      </c>
      <c r="D465" s="18">
        <v>2200000</v>
      </c>
      <c r="E465" s="18">
        <v>84260000</v>
      </c>
      <c r="F465" s="19">
        <f aca="true" t="shared" si="152" ref="F465:F470">+C465+D465-E465</f>
        <v>-82060000</v>
      </c>
      <c r="G465" s="18">
        <v>0</v>
      </c>
      <c r="H465" s="18">
        <f aca="true" t="shared" si="153" ref="H465:H470">+F465</f>
        <v>-82060000</v>
      </c>
      <c r="I465" s="20"/>
    </row>
    <row r="466" spans="1:9" s="21" customFormat="1" ht="11.25">
      <c r="A466" s="16" t="s">
        <v>2916</v>
      </c>
      <c r="B466" s="24" t="s">
        <v>2917</v>
      </c>
      <c r="C466" s="18">
        <v>0</v>
      </c>
      <c r="D466" s="18">
        <v>16812973</v>
      </c>
      <c r="E466" s="18">
        <v>130028627</v>
      </c>
      <c r="F466" s="19">
        <f t="shared" si="152"/>
        <v>-113215654</v>
      </c>
      <c r="G466" s="18">
        <v>0</v>
      </c>
      <c r="H466" s="18">
        <f t="shared" si="153"/>
        <v>-113215654</v>
      </c>
      <c r="I466" s="20"/>
    </row>
    <row r="467" spans="1:9" s="21" customFormat="1" ht="18">
      <c r="A467" s="16" t="s">
        <v>2918</v>
      </c>
      <c r="B467" s="24" t="s">
        <v>2919</v>
      </c>
      <c r="C467" s="18">
        <v>0</v>
      </c>
      <c r="D467" s="18">
        <v>22000000</v>
      </c>
      <c r="E467" s="18">
        <v>44000000</v>
      </c>
      <c r="F467" s="19">
        <f t="shared" si="152"/>
        <v>-22000000</v>
      </c>
      <c r="G467" s="18">
        <v>0</v>
      </c>
      <c r="H467" s="18">
        <f t="shared" si="153"/>
        <v>-22000000</v>
      </c>
      <c r="I467" s="20"/>
    </row>
    <row r="468" spans="1:9" s="21" customFormat="1" ht="11.25">
      <c r="A468" s="16" t="s">
        <v>2920</v>
      </c>
      <c r="B468" s="17" t="s">
        <v>2921</v>
      </c>
      <c r="C468" s="18">
        <v>0</v>
      </c>
      <c r="D468" s="18">
        <v>0</v>
      </c>
      <c r="E468" s="18">
        <v>155000000</v>
      </c>
      <c r="F468" s="19">
        <f t="shared" si="152"/>
        <v>-155000000</v>
      </c>
      <c r="G468" s="18">
        <v>0</v>
      </c>
      <c r="H468" s="18">
        <f t="shared" si="153"/>
        <v>-155000000</v>
      </c>
      <c r="I468" s="20"/>
    </row>
    <row r="469" spans="1:9" s="21" customFormat="1" ht="11.25">
      <c r="A469" s="16" t="s">
        <v>2922</v>
      </c>
      <c r="B469" s="17" t="s">
        <v>2923</v>
      </c>
      <c r="C469" s="18">
        <v>0</v>
      </c>
      <c r="D469" s="18">
        <v>0</v>
      </c>
      <c r="E469" s="18">
        <v>119254081</v>
      </c>
      <c r="F469" s="19">
        <f t="shared" si="152"/>
        <v>-119254081</v>
      </c>
      <c r="G469" s="18">
        <v>0</v>
      </c>
      <c r="H469" s="18">
        <f t="shared" si="153"/>
        <v>-119254081</v>
      </c>
      <c r="I469" s="20"/>
    </row>
    <row r="470" spans="1:9" s="21" customFormat="1" ht="11.25">
      <c r="A470" s="16" t="s">
        <v>2924</v>
      </c>
      <c r="B470" s="17" t="s">
        <v>2925</v>
      </c>
      <c r="C470" s="18">
        <v>0</v>
      </c>
      <c r="D470" s="18">
        <v>0</v>
      </c>
      <c r="E470" s="18">
        <v>48270975</v>
      </c>
      <c r="F470" s="19">
        <f t="shared" si="152"/>
        <v>-48270975</v>
      </c>
      <c r="G470" s="18">
        <v>0</v>
      </c>
      <c r="H470" s="18">
        <f t="shared" si="153"/>
        <v>-48270975</v>
      </c>
      <c r="I470" s="20"/>
    </row>
    <row r="471" spans="1:9" s="15" customFormat="1" ht="11.25">
      <c r="A471" s="91" t="s">
        <v>2926</v>
      </c>
      <c r="B471" s="92" t="s">
        <v>2927</v>
      </c>
      <c r="C471" s="93">
        <f aca="true" t="shared" si="154" ref="C471:H471">+SUM(C472:C478)</f>
        <v>0</v>
      </c>
      <c r="D471" s="93">
        <f t="shared" si="154"/>
        <v>665413260</v>
      </c>
      <c r="E471" s="93">
        <f t="shared" si="154"/>
        <v>157440621</v>
      </c>
      <c r="F471" s="93">
        <f t="shared" si="154"/>
        <v>507972639</v>
      </c>
      <c r="G471" s="93">
        <f t="shared" si="154"/>
        <v>0</v>
      </c>
      <c r="H471" s="93">
        <f t="shared" si="154"/>
        <v>507972639</v>
      </c>
      <c r="I471" s="14"/>
    </row>
    <row r="472" spans="1:9" s="21" customFormat="1" ht="11.25">
      <c r="A472" s="16" t="s">
        <v>2928</v>
      </c>
      <c r="B472" s="17" t="s">
        <v>2913</v>
      </c>
      <c r="C472" s="18">
        <v>0</v>
      </c>
      <c r="D472" s="18">
        <v>84600000</v>
      </c>
      <c r="E472" s="18">
        <v>3600000</v>
      </c>
      <c r="F472" s="19">
        <f>+C472+D472-E472</f>
        <v>81000000</v>
      </c>
      <c r="G472" s="18">
        <v>0</v>
      </c>
      <c r="H472" s="18">
        <f>+F472</f>
        <v>81000000</v>
      </c>
      <c r="I472" s="20"/>
    </row>
    <row r="473" spans="1:9" s="21" customFormat="1" ht="22.5">
      <c r="A473" s="16" t="s">
        <v>2929</v>
      </c>
      <c r="B473" s="17" t="s">
        <v>2915</v>
      </c>
      <c r="C473" s="18">
        <v>0</v>
      </c>
      <c r="D473" s="18">
        <v>84260000</v>
      </c>
      <c r="E473" s="18">
        <v>8182244</v>
      </c>
      <c r="F473" s="19">
        <f aca="true" t="shared" si="155" ref="F473:F478">+C473+D473-E473</f>
        <v>76077756</v>
      </c>
      <c r="G473" s="18">
        <v>0</v>
      </c>
      <c r="H473" s="18">
        <f aca="true" t="shared" si="156" ref="H473:H478">+F473</f>
        <v>76077756</v>
      </c>
      <c r="I473" s="20"/>
    </row>
    <row r="474" spans="1:9" s="21" customFormat="1" ht="11.25">
      <c r="A474" s="16" t="s">
        <v>2930</v>
      </c>
      <c r="B474" s="24" t="s">
        <v>2917</v>
      </c>
      <c r="C474" s="18">
        <v>0</v>
      </c>
      <c r="D474" s="18">
        <v>130028627</v>
      </c>
      <c r="E474" s="18">
        <v>26704376</v>
      </c>
      <c r="F474" s="19">
        <f t="shared" si="155"/>
        <v>103324251</v>
      </c>
      <c r="G474" s="18">
        <v>0</v>
      </c>
      <c r="H474" s="18">
        <f t="shared" si="156"/>
        <v>103324251</v>
      </c>
      <c r="I474" s="20"/>
    </row>
    <row r="475" spans="1:9" s="21" customFormat="1" ht="18">
      <c r="A475" s="16" t="s">
        <v>2931</v>
      </c>
      <c r="B475" s="24" t="s">
        <v>2919</v>
      </c>
      <c r="C475" s="18">
        <v>0</v>
      </c>
      <c r="D475" s="18">
        <v>43999578</v>
      </c>
      <c r="E475" s="18">
        <v>22000000</v>
      </c>
      <c r="F475" s="19">
        <f t="shared" si="155"/>
        <v>21999578</v>
      </c>
      <c r="G475" s="18">
        <v>0</v>
      </c>
      <c r="H475" s="18">
        <f t="shared" si="156"/>
        <v>21999578</v>
      </c>
      <c r="I475" s="20"/>
    </row>
    <row r="476" spans="1:9" s="21" customFormat="1" ht="11.25">
      <c r="A476" s="16" t="s">
        <v>2932</v>
      </c>
      <c r="B476" s="17" t="s">
        <v>2921</v>
      </c>
      <c r="C476" s="18">
        <v>0</v>
      </c>
      <c r="D476" s="18">
        <v>155000000</v>
      </c>
      <c r="E476" s="18">
        <v>33835360</v>
      </c>
      <c r="F476" s="19">
        <f t="shared" si="155"/>
        <v>121164640</v>
      </c>
      <c r="G476" s="18">
        <v>0</v>
      </c>
      <c r="H476" s="18">
        <f t="shared" si="156"/>
        <v>121164640</v>
      </c>
      <c r="I476" s="20"/>
    </row>
    <row r="477" spans="1:9" s="21" customFormat="1" ht="11.25">
      <c r="A477" s="16" t="s">
        <v>2933</v>
      </c>
      <c r="B477" s="17" t="s">
        <v>2923</v>
      </c>
      <c r="C477" s="18">
        <v>0</v>
      </c>
      <c r="D477" s="18">
        <v>119254080</v>
      </c>
      <c r="E477" s="18">
        <v>52951957</v>
      </c>
      <c r="F477" s="19">
        <f t="shared" si="155"/>
        <v>66302123</v>
      </c>
      <c r="G477" s="18">
        <v>0</v>
      </c>
      <c r="H477" s="18">
        <f t="shared" si="156"/>
        <v>66302123</v>
      </c>
      <c r="I477" s="20"/>
    </row>
    <row r="478" spans="1:9" s="21" customFormat="1" ht="11.25">
      <c r="A478" s="16" t="s">
        <v>2934</v>
      </c>
      <c r="B478" s="17" t="s">
        <v>2925</v>
      </c>
      <c r="C478" s="18">
        <v>0</v>
      </c>
      <c r="D478" s="18">
        <v>48270975</v>
      </c>
      <c r="E478" s="18">
        <v>10166684</v>
      </c>
      <c r="F478" s="19">
        <f t="shared" si="155"/>
        <v>38104291</v>
      </c>
      <c r="G478" s="18">
        <v>0</v>
      </c>
      <c r="H478" s="18">
        <f t="shared" si="156"/>
        <v>38104291</v>
      </c>
      <c r="I478" s="20"/>
    </row>
    <row r="479" spans="1:9" s="15" customFormat="1" ht="11.25">
      <c r="A479" s="91" t="s">
        <v>2935</v>
      </c>
      <c r="B479" s="92" t="s">
        <v>2936</v>
      </c>
      <c r="C479" s="93">
        <f aca="true" t="shared" si="157" ref="C479:H479">+C480+C486</f>
        <v>0</v>
      </c>
      <c r="D479" s="93">
        <f t="shared" si="157"/>
        <v>85826932</v>
      </c>
      <c r="E479" s="93">
        <f t="shared" si="157"/>
        <v>29754801</v>
      </c>
      <c r="F479" s="93">
        <f t="shared" si="157"/>
        <v>56072131</v>
      </c>
      <c r="G479" s="93">
        <f t="shared" si="157"/>
        <v>0</v>
      </c>
      <c r="H479" s="93">
        <f t="shared" si="157"/>
        <v>56072131</v>
      </c>
      <c r="I479" s="14"/>
    </row>
    <row r="480" spans="1:9" s="15" customFormat="1" ht="11.25">
      <c r="A480" s="91" t="s">
        <v>2937</v>
      </c>
      <c r="B480" s="92" t="s">
        <v>2938</v>
      </c>
      <c r="C480" s="93">
        <f aca="true" t="shared" si="158" ref="C480:H480">+SUM(C481:C485)</f>
        <v>0</v>
      </c>
      <c r="D480" s="93">
        <f t="shared" si="158"/>
        <v>71781674</v>
      </c>
      <c r="E480" s="93">
        <f t="shared" si="158"/>
        <v>15709543</v>
      </c>
      <c r="F480" s="93">
        <f t="shared" si="158"/>
        <v>56072131</v>
      </c>
      <c r="G480" s="93">
        <f t="shared" si="158"/>
        <v>0</v>
      </c>
      <c r="H480" s="93">
        <f t="shared" si="158"/>
        <v>56072131</v>
      </c>
      <c r="I480" s="14"/>
    </row>
    <row r="481" spans="1:9" s="21" customFormat="1" ht="22.5">
      <c r="A481" s="16" t="s">
        <v>2939</v>
      </c>
      <c r="B481" s="17" t="s">
        <v>2915</v>
      </c>
      <c r="C481" s="18">
        <v>0</v>
      </c>
      <c r="D481" s="18">
        <v>5968628</v>
      </c>
      <c r="E481" s="18">
        <v>148167</v>
      </c>
      <c r="F481" s="19">
        <f>+C481+D481-E481</f>
        <v>5820461</v>
      </c>
      <c r="G481" s="18">
        <v>0</v>
      </c>
      <c r="H481" s="18">
        <f>+F481</f>
        <v>5820461</v>
      </c>
      <c r="I481" s="20"/>
    </row>
    <row r="482" spans="1:9" s="21" customFormat="1" ht="11.25">
      <c r="A482" s="16" t="s">
        <v>2940</v>
      </c>
      <c r="B482" s="24" t="s">
        <v>2917</v>
      </c>
      <c r="C482" s="18">
        <v>0</v>
      </c>
      <c r="D482" s="18">
        <v>8986370</v>
      </c>
      <c r="E482" s="18">
        <v>1522208</v>
      </c>
      <c r="F482" s="19">
        <f>+C482+D482-E482</f>
        <v>7464162</v>
      </c>
      <c r="G482" s="18">
        <v>0</v>
      </c>
      <c r="H482" s="18">
        <f>+F482</f>
        <v>7464162</v>
      </c>
      <c r="I482" s="20"/>
    </row>
    <row r="483" spans="1:9" s="21" customFormat="1" ht="22.5">
      <c r="A483" s="16" t="s">
        <v>2941</v>
      </c>
      <c r="B483" s="17" t="s">
        <v>2919</v>
      </c>
      <c r="C483" s="18">
        <v>0</v>
      </c>
      <c r="D483" s="18">
        <v>421</v>
      </c>
      <c r="E483" s="18">
        <v>0</v>
      </c>
      <c r="F483" s="19">
        <f>+C483+D483-E483</f>
        <v>421</v>
      </c>
      <c r="G483" s="18">
        <v>0</v>
      </c>
      <c r="H483" s="18">
        <f>+F483</f>
        <v>421</v>
      </c>
      <c r="I483" s="20"/>
    </row>
    <row r="484" spans="1:9" s="21" customFormat="1" ht="11.25">
      <c r="A484" s="16" t="s">
        <v>2942</v>
      </c>
      <c r="B484" s="17" t="s">
        <v>2921</v>
      </c>
      <c r="C484" s="18">
        <v>0</v>
      </c>
      <c r="D484" s="18">
        <v>33761083</v>
      </c>
      <c r="E484" s="18">
        <v>0</v>
      </c>
      <c r="F484" s="19">
        <f>+C484+D484-E484</f>
        <v>33761083</v>
      </c>
      <c r="G484" s="18">
        <v>0</v>
      </c>
      <c r="H484" s="18">
        <f>+F484</f>
        <v>33761083</v>
      </c>
      <c r="I484" s="20"/>
    </row>
    <row r="485" spans="1:9" s="21" customFormat="1" ht="11.25">
      <c r="A485" s="16" t="s">
        <v>2943</v>
      </c>
      <c r="B485" s="17" t="s">
        <v>2923</v>
      </c>
      <c r="C485" s="18">
        <v>0</v>
      </c>
      <c r="D485" s="18">
        <v>23065172</v>
      </c>
      <c r="E485" s="18">
        <v>14039168</v>
      </c>
      <c r="F485" s="19">
        <f>+C485+D485-E485</f>
        <v>9026004</v>
      </c>
      <c r="G485" s="18">
        <v>0</v>
      </c>
      <c r="H485" s="18">
        <f>+F485</f>
        <v>9026004</v>
      </c>
      <c r="I485" s="20"/>
    </row>
    <row r="486" spans="1:9" s="15" customFormat="1" ht="11.25">
      <c r="A486" s="91" t="s">
        <v>2944</v>
      </c>
      <c r="B486" s="92" t="s">
        <v>2945</v>
      </c>
      <c r="C486" s="93">
        <f aca="true" t="shared" si="159" ref="C486:H486">+C487+C488</f>
        <v>0</v>
      </c>
      <c r="D486" s="93">
        <f t="shared" si="159"/>
        <v>14045258</v>
      </c>
      <c r="E486" s="93">
        <f t="shared" si="159"/>
        <v>14045258</v>
      </c>
      <c r="F486" s="93">
        <f t="shared" si="159"/>
        <v>0</v>
      </c>
      <c r="G486" s="93">
        <f t="shared" si="159"/>
        <v>0</v>
      </c>
      <c r="H486" s="93">
        <f t="shared" si="159"/>
        <v>0</v>
      </c>
      <c r="I486" s="14"/>
    </row>
    <row r="487" spans="1:9" s="21" customFormat="1" ht="11.25">
      <c r="A487" s="16" t="s">
        <v>2946</v>
      </c>
      <c r="B487" s="24" t="s">
        <v>2917</v>
      </c>
      <c r="C487" s="18">
        <v>0</v>
      </c>
      <c r="D487" s="18">
        <v>6090</v>
      </c>
      <c r="E487" s="18">
        <v>6090</v>
      </c>
      <c r="F487" s="19">
        <f>+C487+D487-E487</f>
        <v>0</v>
      </c>
      <c r="G487" s="18">
        <v>0</v>
      </c>
      <c r="H487" s="18">
        <f>+F487</f>
        <v>0</v>
      </c>
      <c r="I487" s="20"/>
    </row>
    <row r="488" spans="1:9" s="21" customFormat="1" ht="11.25">
      <c r="A488" s="16" t="s">
        <v>2947</v>
      </c>
      <c r="B488" s="17" t="s">
        <v>2923</v>
      </c>
      <c r="C488" s="18">
        <v>0</v>
      </c>
      <c r="D488" s="18">
        <v>14039168</v>
      </c>
      <c r="E488" s="18">
        <v>14039168</v>
      </c>
      <c r="F488" s="19">
        <f>+C488+D488-E488</f>
        <v>0</v>
      </c>
      <c r="G488" s="18">
        <v>0</v>
      </c>
      <c r="H488" s="18">
        <f>+F488</f>
        <v>0</v>
      </c>
      <c r="I488" s="20"/>
    </row>
    <row r="489" spans="1:9" s="15" customFormat="1" ht="11.25">
      <c r="A489" s="91" t="s">
        <v>2948</v>
      </c>
      <c r="B489" s="92" t="s">
        <v>2949</v>
      </c>
      <c r="C489" s="93">
        <f aca="true" t="shared" si="160" ref="C489:H489">+C490</f>
        <v>0</v>
      </c>
      <c r="D489" s="93">
        <f t="shared" si="160"/>
        <v>56755941</v>
      </c>
      <c r="E489" s="93">
        <f t="shared" si="160"/>
        <v>0</v>
      </c>
      <c r="F489" s="93">
        <f t="shared" si="160"/>
        <v>56755941</v>
      </c>
      <c r="G489" s="93">
        <f t="shared" si="160"/>
        <v>0</v>
      </c>
      <c r="H489" s="93">
        <f t="shared" si="160"/>
        <v>56755941</v>
      </c>
      <c r="I489" s="14"/>
    </row>
    <row r="490" spans="1:9" s="15" customFormat="1" ht="11.25">
      <c r="A490" s="91" t="s">
        <v>2950</v>
      </c>
      <c r="B490" s="92" t="s">
        <v>2951</v>
      </c>
      <c r="C490" s="93">
        <f aca="true" t="shared" si="161" ref="C490:H490">+SUM(C491:C495)</f>
        <v>0</v>
      </c>
      <c r="D490" s="93">
        <f t="shared" si="161"/>
        <v>56755941</v>
      </c>
      <c r="E490" s="93">
        <f t="shared" si="161"/>
        <v>0</v>
      </c>
      <c r="F490" s="93">
        <f t="shared" si="161"/>
        <v>56755941</v>
      </c>
      <c r="G490" s="93">
        <f t="shared" si="161"/>
        <v>0</v>
      </c>
      <c r="H490" s="93">
        <f t="shared" si="161"/>
        <v>56755941</v>
      </c>
      <c r="I490" s="14"/>
    </row>
    <row r="491" spans="1:9" s="21" customFormat="1" ht="22.5">
      <c r="A491" s="16" t="s">
        <v>2952</v>
      </c>
      <c r="B491" s="17" t="s">
        <v>2915</v>
      </c>
      <c r="C491" s="18">
        <v>0</v>
      </c>
      <c r="D491" s="18">
        <v>161784</v>
      </c>
      <c r="E491" s="18">
        <v>0</v>
      </c>
      <c r="F491" s="19">
        <f>+C491+D491-E491</f>
        <v>161784</v>
      </c>
      <c r="G491" s="18">
        <v>0</v>
      </c>
      <c r="H491" s="18">
        <f>+F491</f>
        <v>161784</v>
      </c>
      <c r="I491" s="20"/>
    </row>
    <row r="492" spans="1:9" s="21" customFormat="1" ht="22.5">
      <c r="A492" s="16" t="s">
        <v>2953</v>
      </c>
      <c r="B492" s="17" t="s">
        <v>2917</v>
      </c>
      <c r="C492" s="18">
        <v>0</v>
      </c>
      <c r="D492" s="18">
        <v>2427241</v>
      </c>
      <c r="E492" s="18">
        <v>0</v>
      </c>
      <c r="F492" s="19">
        <f>+C492+D492-E492</f>
        <v>2427241</v>
      </c>
      <c r="G492" s="18">
        <v>0</v>
      </c>
      <c r="H492" s="18">
        <f>+F492</f>
        <v>2427241</v>
      </c>
      <c r="I492" s="20"/>
    </row>
    <row r="493" spans="1:9" s="21" customFormat="1" ht="11.25">
      <c r="A493" s="16" t="s">
        <v>2954</v>
      </c>
      <c r="B493" s="17" t="s">
        <v>2921</v>
      </c>
      <c r="C493" s="18">
        <v>0</v>
      </c>
      <c r="D493" s="18">
        <v>74277</v>
      </c>
      <c r="E493" s="18">
        <v>0</v>
      </c>
      <c r="F493" s="19">
        <f>+C493+D493-E493</f>
        <v>74277</v>
      </c>
      <c r="G493" s="18">
        <v>0</v>
      </c>
      <c r="H493" s="18">
        <f>+F493</f>
        <v>74277</v>
      </c>
      <c r="I493" s="20"/>
    </row>
    <row r="494" spans="1:9" s="21" customFormat="1" ht="11.25">
      <c r="A494" s="16" t="s">
        <v>2955</v>
      </c>
      <c r="B494" s="17" t="s">
        <v>2923</v>
      </c>
      <c r="C494" s="18">
        <v>0</v>
      </c>
      <c r="D494" s="18">
        <v>43925954</v>
      </c>
      <c r="E494" s="18">
        <v>0</v>
      </c>
      <c r="F494" s="19">
        <f>+C494+D494-E494</f>
        <v>43925954</v>
      </c>
      <c r="G494" s="18">
        <v>0</v>
      </c>
      <c r="H494" s="18">
        <f>+F494</f>
        <v>43925954</v>
      </c>
      <c r="I494" s="20"/>
    </row>
    <row r="495" spans="1:9" s="21" customFormat="1" ht="11.25">
      <c r="A495" s="16" t="s">
        <v>2956</v>
      </c>
      <c r="B495" s="17" t="s">
        <v>2925</v>
      </c>
      <c r="C495" s="18">
        <v>0</v>
      </c>
      <c r="D495" s="18">
        <v>10166685</v>
      </c>
      <c r="E495" s="18">
        <v>0</v>
      </c>
      <c r="F495" s="19">
        <f>+C495+D495-E495</f>
        <v>10166685</v>
      </c>
      <c r="G495" s="18">
        <v>0</v>
      </c>
      <c r="H495" s="18">
        <f>+F495</f>
        <v>10166685</v>
      </c>
      <c r="I495" s="20"/>
    </row>
    <row r="496" spans="1:9" s="15" customFormat="1" ht="11.25">
      <c r="A496" s="91" t="s">
        <v>2957</v>
      </c>
      <c r="B496" s="92" t="s">
        <v>2958</v>
      </c>
      <c r="C496" s="93">
        <f aca="true" t="shared" si="162" ref="C496:H496">+C497+C502+C507+C510+C515+C519+C523</f>
        <v>0</v>
      </c>
      <c r="D496" s="93">
        <f t="shared" si="162"/>
        <v>570703957</v>
      </c>
      <c r="E496" s="93">
        <f t="shared" si="162"/>
        <v>570703957</v>
      </c>
      <c r="F496" s="93">
        <f t="shared" si="162"/>
        <v>0</v>
      </c>
      <c r="G496" s="93">
        <f t="shared" si="162"/>
        <v>0</v>
      </c>
      <c r="H496" s="93">
        <f t="shared" si="162"/>
        <v>0</v>
      </c>
      <c r="I496" s="14"/>
    </row>
    <row r="497" spans="1:9" s="15" customFormat="1" ht="11.25">
      <c r="A497" s="91" t="s">
        <v>2959</v>
      </c>
      <c r="B497" s="92" t="s">
        <v>2960</v>
      </c>
      <c r="C497" s="93">
        <f aca="true" t="shared" si="163" ref="C497:H497">+C498+C499+C500+C501</f>
        <v>0</v>
      </c>
      <c r="D497" s="93">
        <f t="shared" si="163"/>
        <v>117053689</v>
      </c>
      <c r="E497" s="93">
        <f t="shared" si="163"/>
        <v>401292628</v>
      </c>
      <c r="F497" s="93">
        <f t="shared" si="163"/>
        <v>-284238939</v>
      </c>
      <c r="G497" s="93">
        <f t="shared" si="163"/>
        <v>0</v>
      </c>
      <c r="H497" s="93">
        <f t="shared" si="163"/>
        <v>-284238939</v>
      </c>
      <c r="I497" s="14"/>
    </row>
    <row r="498" spans="1:9" s="21" customFormat="1" ht="11.25">
      <c r="A498" s="16" t="s">
        <v>2961</v>
      </c>
      <c r="B498" s="17" t="s">
        <v>2962</v>
      </c>
      <c r="C498" s="18">
        <v>0</v>
      </c>
      <c r="D498" s="18">
        <v>0</v>
      </c>
      <c r="E498" s="18">
        <v>513105</v>
      </c>
      <c r="F498" s="19">
        <f>+C498+D498-E498</f>
        <v>-513105</v>
      </c>
      <c r="G498" s="18">
        <v>0</v>
      </c>
      <c r="H498" s="18">
        <f>+F498</f>
        <v>-513105</v>
      </c>
      <c r="I498" s="20"/>
    </row>
    <row r="499" spans="1:9" s="21" customFormat="1" ht="11.25">
      <c r="A499" s="16" t="s">
        <v>2963</v>
      </c>
      <c r="B499" s="17" t="s">
        <v>2964</v>
      </c>
      <c r="C499" s="18">
        <v>0</v>
      </c>
      <c r="D499" s="18">
        <v>0</v>
      </c>
      <c r="E499" s="18">
        <v>742401</v>
      </c>
      <c r="F499" s="19">
        <f>+C499+D499-E499</f>
        <v>-742401</v>
      </c>
      <c r="G499" s="18">
        <v>0</v>
      </c>
      <c r="H499" s="18">
        <f>+F499</f>
        <v>-742401</v>
      </c>
      <c r="I499" s="20"/>
    </row>
    <row r="500" spans="1:9" s="21" customFormat="1" ht="11.25">
      <c r="A500" s="16" t="s">
        <v>2965</v>
      </c>
      <c r="B500" s="17" t="s">
        <v>2966</v>
      </c>
      <c r="C500" s="18">
        <v>0</v>
      </c>
      <c r="D500" s="18">
        <v>0</v>
      </c>
      <c r="E500" s="18">
        <v>82884655</v>
      </c>
      <c r="F500" s="19">
        <f>+C500+D500-E500</f>
        <v>-82884655</v>
      </c>
      <c r="G500" s="18">
        <v>0</v>
      </c>
      <c r="H500" s="18">
        <f>+F500</f>
        <v>-82884655</v>
      </c>
      <c r="I500" s="20"/>
    </row>
    <row r="501" spans="1:9" s="21" customFormat="1" ht="11.25">
      <c r="A501" s="16" t="s">
        <v>2967</v>
      </c>
      <c r="B501" s="17" t="s">
        <v>2968</v>
      </c>
      <c r="C501" s="18">
        <v>0</v>
      </c>
      <c r="D501" s="18">
        <v>117053689</v>
      </c>
      <c r="E501" s="18">
        <v>317152467</v>
      </c>
      <c r="F501" s="19">
        <f>+C501+D501-E501</f>
        <v>-200098778</v>
      </c>
      <c r="G501" s="18">
        <v>0</v>
      </c>
      <c r="H501" s="18">
        <f>+F501</f>
        <v>-200098778</v>
      </c>
      <c r="I501" s="20"/>
    </row>
    <row r="502" spans="1:9" s="15" customFormat="1" ht="11.25">
      <c r="A502" s="91" t="s">
        <v>2969</v>
      </c>
      <c r="B502" s="92" t="s">
        <v>2970</v>
      </c>
      <c r="C502" s="93">
        <f aca="true" t="shared" si="164" ref="C502:H502">+C503+C504+C505+C506</f>
        <v>0</v>
      </c>
      <c r="D502" s="93">
        <f t="shared" si="164"/>
        <v>395132928</v>
      </c>
      <c r="E502" s="93">
        <f t="shared" si="164"/>
        <v>151089568</v>
      </c>
      <c r="F502" s="93">
        <f t="shared" si="164"/>
        <v>244043360</v>
      </c>
      <c r="G502" s="93">
        <f t="shared" si="164"/>
        <v>0</v>
      </c>
      <c r="H502" s="93">
        <f t="shared" si="164"/>
        <v>244043360</v>
      </c>
      <c r="I502" s="14"/>
    </row>
    <row r="503" spans="1:9" s="21" customFormat="1" ht="11.25">
      <c r="A503" s="16" t="s">
        <v>2971</v>
      </c>
      <c r="B503" s="17" t="s">
        <v>2962</v>
      </c>
      <c r="C503" s="18">
        <v>0</v>
      </c>
      <c r="D503" s="18">
        <v>513104</v>
      </c>
      <c r="E503" s="18">
        <v>132593</v>
      </c>
      <c r="F503" s="19">
        <f>+C503+D503-E503</f>
        <v>380511</v>
      </c>
      <c r="G503" s="18">
        <v>0</v>
      </c>
      <c r="H503" s="18">
        <f>+F503</f>
        <v>380511</v>
      </c>
      <c r="I503" s="20"/>
    </row>
    <row r="504" spans="1:9" s="21" customFormat="1" ht="11.25">
      <c r="A504" s="16" t="s">
        <v>2972</v>
      </c>
      <c r="B504" s="17" t="s">
        <v>2964</v>
      </c>
      <c r="C504" s="18">
        <v>0</v>
      </c>
      <c r="D504" s="18">
        <v>742401</v>
      </c>
      <c r="E504" s="18">
        <v>179757</v>
      </c>
      <c r="F504" s="19">
        <f>+C504+D504-E504</f>
        <v>562644</v>
      </c>
      <c r="G504" s="18">
        <v>0</v>
      </c>
      <c r="H504" s="18">
        <f>+F504</f>
        <v>562644</v>
      </c>
      <c r="I504" s="20"/>
    </row>
    <row r="505" spans="1:9" s="21" customFormat="1" ht="11.25">
      <c r="A505" s="16" t="s">
        <v>2973</v>
      </c>
      <c r="B505" s="17" t="s">
        <v>2966</v>
      </c>
      <c r="C505" s="18">
        <v>0</v>
      </c>
      <c r="D505" s="18">
        <v>82852109</v>
      </c>
      <c r="E505" s="18">
        <v>155333</v>
      </c>
      <c r="F505" s="19">
        <f>+C505+D505-E505</f>
        <v>82696776</v>
      </c>
      <c r="G505" s="18">
        <v>0</v>
      </c>
      <c r="H505" s="18">
        <f>+F505</f>
        <v>82696776</v>
      </c>
      <c r="I505" s="20"/>
    </row>
    <row r="506" spans="1:9" s="21" customFormat="1" ht="11.25">
      <c r="A506" s="16" t="s">
        <v>2974</v>
      </c>
      <c r="B506" s="17" t="s">
        <v>2968</v>
      </c>
      <c r="C506" s="18">
        <v>0</v>
      </c>
      <c r="D506" s="18">
        <v>311025314</v>
      </c>
      <c r="E506" s="18">
        <v>150621885</v>
      </c>
      <c r="F506" s="19">
        <f>+C506+D506-E506</f>
        <v>160403429</v>
      </c>
      <c r="G506" s="18">
        <v>0</v>
      </c>
      <c r="H506" s="18">
        <f>+F506</f>
        <v>160403429</v>
      </c>
      <c r="I506" s="20"/>
    </row>
    <row r="507" spans="1:9" s="15" customFormat="1" ht="11.25">
      <c r="A507" s="91" t="s">
        <v>2975</v>
      </c>
      <c r="B507" s="92" t="s">
        <v>2976</v>
      </c>
      <c r="C507" s="93">
        <f aca="true" t="shared" si="165" ref="C507:H507">+C508+C509</f>
        <v>0</v>
      </c>
      <c r="D507" s="93">
        <f t="shared" si="165"/>
        <v>9125227</v>
      </c>
      <c r="E507" s="93">
        <f t="shared" si="165"/>
        <v>8953399</v>
      </c>
      <c r="F507" s="93">
        <f t="shared" si="165"/>
        <v>171828</v>
      </c>
      <c r="G507" s="93">
        <f t="shared" si="165"/>
        <v>0</v>
      </c>
      <c r="H507" s="93">
        <f t="shared" si="165"/>
        <v>171828</v>
      </c>
      <c r="I507" s="14"/>
    </row>
    <row r="508" spans="1:9" s="21" customFormat="1" ht="11.25">
      <c r="A508" s="16" t="s">
        <v>2977</v>
      </c>
      <c r="B508" s="17" t="s">
        <v>2964</v>
      </c>
      <c r="C508" s="18">
        <v>0</v>
      </c>
      <c r="D508" s="18">
        <v>10518</v>
      </c>
      <c r="E508" s="18">
        <v>10059</v>
      </c>
      <c r="F508" s="19">
        <f>+C508+D508-E508</f>
        <v>459</v>
      </c>
      <c r="G508" s="18">
        <v>0</v>
      </c>
      <c r="H508" s="18">
        <f>+F508</f>
        <v>459</v>
      </c>
      <c r="I508" s="20"/>
    </row>
    <row r="509" spans="1:9" s="21" customFormat="1" ht="11.25">
      <c r="A509" s="16" t="s">
        <v>2978</v>
      </c>
      <c r="B509" s="17" t="s">
        <v>2968</v>
      </c>
      <c r="C509" s="18">
        <v>0</v>
      </c>
      <c r="D509" s="18">
        <v>9114709</v>
      </c>
      <c r="E509" s="18">
        <v>8943340</v>
      </c>
      <c r="F509" s="19">
        <f>+C509+D509-E509</f>
        <v>171369</v>
      </c>
      <c r="G509" s="18">
        <v>0</v>
      </c>
      <c r="H509" s="18">
        <f>+F509</f>
        <v>171369</v>
      </c>
      <c r="I509" s="20"/>
    </row>
    <row r="510" spans="1:9" s="15" customFormat="1" ht="11.25">
      <c r="A510" s="91" t="s">
        <v>2979</v>
      </c>
      <c r="B510" s="92" t="s">
        <v>2980</v>
      </c>
      <c r="C510" s="93">
        <f aca="true" t="shared" si="166" ref="C510:H510">+C511+C512+C513+C514</f>
        <v>0</v>
      </c>
      <c r="D510" s="93">
        <f t="shared" si="166"/>
        <v>40023751</v>
      </c>
      <c r="E510" s="93">
        <f t="shared" si="166"/>
        <v>0</v>
      </c>
      <c r="F510" s="93">
        <f t="shared" si="166"/>
        <v>40023751</v>
      </c>
      <c r="G510" s="93">
        <f t="shared" si="166"/>
        <v>0</v>
      </c>
      <c r="H510" s="93">
        <f t="shared" si="166"/>
        <v>40023751</v>
      </c>
      <c r="I510" s="14"/>
    </row>
    <row r="511" spans="1:9" s="21" customFormat="1" ht="11.25">
      <c r="A511" s="16" t="s">
        <v>2981</v>
      </c>
      <c r="B511" s="17" t="s">
        <v>2962</v>
      </c>
      <c r="C511" s="18">
        <v>0</v>
      </c>
      <c r="D511" s="18">
        <v>132593</v>
      </c>
      <c r="E511" s="18">
        <v>0</v>
      </c>
      <c r="F511" s="19">
        <f>+C511+D511-E511</f>
        <v>132593</v>
      </c>
      <c r="G511" s="18">
        <v>0</v>
      </c>
      <c r="H511" s="18">
        <f>+F511</f>
        <v>132593</v>
      </c>
      <c r="I511" s="20"/>
    </row>
    <row r="512" spans="1:9" s="21" customFormat="1" ht="11.25">
      <c r="A512" s="16" t="s">
        <v>2982</v>
      </c>
      <c r="B512" s="17" t="s">
        <v>2964</v>
      </c>
      <c r="C512" s="18">
        <v>0</v>
      </c>
      <c r="D512" s="18">
        <v>179299</v>
      </c>
      <c r="E512" s="18">
        <v>0</v>
      </c>
      <c r="F512" s="19">
        <f>+C512+D512-E512</f>
        <v>179299</v>
      </c>
      <c r="G512" s="18">
        <v>0</v>
      </c>
      <c r="H512" s="18">
        <f>+F512</f>
        <v>179299</v>
      </c>
      <c r="I512" s="20"/>
    </row>
    <row r="513" spans="1:9" s="21" customFormat="1" ht="11.25">
      <c r="A513" s="16" t="s">
        <v>2983</v>
      </c>
      <c r="B513" s="17" t="s">
        <v>2966</v>
      </c>
      <c r="C513" s="18">
        <v>0</v>
      </c>
      <c r="D513" s="18">
        <v>187879</v>
      </c>
      <c r="E513" s="18">
        <v>0</v>
      </c>
      <c r="F513" s="19">
        <f>+C513+D513-E513</f>
        <v>187879</v>
      </c>
      <c r="G513" s="18">
        <v>0</v>
      </c>
      <c r="H513" s="18">
        <f>+F513</f>
        <v>187879</v>
      </c>
      <c r="I513" s="20"/>
    </row>
    <row r="514" spans="1:9" s="21" customFormat="1" ht="11.25">
      <c r="A514" s="16" t="s">
        <v>2984</v>
      </c>
      <c r="B514" s="17" t="s">
        <v>2968</v>
      </c>
      <c r="C514" s="18">
        <v>0</v>
      </c>
      <c r="D514" s="18">
        <v>39523980</v>
      </c>
      <c r="E514" s="18">
        <v>0</v>
      </c>
      <c r="F514" s="19">
        <f>+C514+D514-E514</f>
        <v>39523980</v>
      </c>
      <c r="G514" s="18">
        <v>0</v>
      </c>
      <c r="H514" s="18">
        <f>+F514</f>
        <v>39523980</v>
      </c>
      <c r="I514" s="20"/>
    </row>
    <row r="515" spans="1:9" s="15" customFormat="1" ht="11.25">
      <c r="A515" s="91" t="s">
        <v>2985</v>
      </c>
      <c r="B515" s="92" t="s">
        <v>2986</v>
      </c>
      <c r="C515" s="93">
        <f aca="true" t="shared" si="167" ref="C515:H515">+C516+C517+C518</f>
        <v>0</v>
      </c>
      <c r="D515" s="93">
        <f t="shared" si="167"/>
        <v>0</v>
      </c>
      <c r="E515" s="93">
        <f t="shared" si="167"/>
        <v>4684181</v>
      </c>
      <c r="F515" s="93">
        <f t="shared" si="167"/>
        <v>-4684181</v>
      </c>
      <c r="G515" s="93">
        <f t="shared" si="167"/>
        <v>0</v>
      </c>
      <c r="H515" s="93">
        <f t="shared" si="167"/>
        <v>-4684181</v>
      </c>
      <c r="I515" s="14"/>
    </row>
    <row r="516" spans="1:9" s="21" customFormat="1" ht="11.25">
      <c r="A516" s="16" t="s">
        <v>2987</v>
      </c>
      <c r="B516" s="17" t="s">
        <v>2964</v>
      </c>
      <c r="C516" s="18">
        <v>0</v>
      </c>
      <c r="D516" s="18">
        <v>0</v>
      </c>
      <c r="E516" s="18">
        <v>116083</v>
      </c>
      <c r="F516" s="19">
        <f>+C516+D516-E516</f>
        <v>-116083</v>
      </c>
      <c r="G516" s="18">
        <v>0</v>
      </c>
      <c r="H516" s="18">
        <f>+F516</f>
        <v>-116083</v>
      </c>
      <c r="I516" s="20"/>
    </row>
    <row r="517" spans="1:9" s="21" customFormat="1" ht="11.25">
      <c r="A517" s="16" t="s">
        <v>2988</v>
      </c>
      <c r="B517" s="17" t="s">
        <v>2966</v>
      </c>
      <c r="C517" s="18">
        <v>0</v>
      </c>
      <c r="D517" s="18">
        <v>0</v>
      </c>
      <c r="E517" s="18">
        <v>2305321</v>
      </c>
      <c r="F517" s="19">
        <f>+C517+D517-E517</f>
        <v>-2305321</v>
      </c>
      <c r="G517" s="18">
        <v>0</v>
      </c>
      <c r="H517" s="18">
        <f>+F517</f>
        <v>-2305321</v>
      </c>
      <c r="I517" s="20"/>
    </row>
    <row r="518" spans="1:9" s="21" customFormat="1" ht="11.25">
      <c r="A518" s="16" t="s">
        <v>2989</v>
      </c>
      <c r="B518" s="17" t="s">
        <v>2968</v>
      </c>
      <c r="C518" s="18">
        <v>0</v>
      </c>
      <c r="D518" s="18">
        <v>0</v>
      </c>
      <c r="E518" s="18">
        <v>2262777</v>
      </c>
      <c r="F518" s="19">
        <f>+C518+D518-E518</f>
        <v>-2262777</v>
      </c>
      <c r="G518" s="18">
        <v>0</v>
      </c>
      <c r="H518" s="18">
        <f>+F518</f>
        <v>-2262777</v>
      </c>
      <c r="I518" s="20"/>
    </row>
    <row r="519" spans="1:9" s="15" customFormat="1" ht="11.25">
      <c r="A519" s="91" t="s">
        <v>2990</v>
      </c>
      <c r="B519" s="92" t="s">
        <v>2991</v>
      </c>
      <c r="C519" s="93">
        <f aca="true" t="shared" si="168" ref="C519:H519">+C520+C521+C522</f>
        <v>0</v>
      </c>
      <c r="D519" s="93">
        <f t="shared" si="168"/>
        <v>4684181</v>
      </c>
      <c r="E519" s="93">
        <f t="shared" si="168"/>
        <v>4684181</v>
      </c>
      <c r="F519" s="93">
        <f t="shared" si="168"/>
        <v>0</v>
      </c>
      <c r="G519" s="93">
        <f t="shared" si="168"/>
        <v>0</v>
      </c>
      <c r="H519" s="93">
        <f t="shared" si="168"/>
        <v>0</v>
      </c>
      <c r="I519" s="14"/>
    </row>
    <row r="520" spans="1:9" s="21" customFormat="1" ht="11.25">
      <c r="A520" s="16" t="s">
        <v>2992</v>
      </c>
      <c r="B520" s="17" t="s">
        <v>2964</v>
      </c>
      <c r="C520" s="18">
        <v>0</v>
      </c>
      <c r="D520" s="18">
        <v>116083</v>
      </c>
      <c r="E520" s="18">
        <v>116083</v>
      </c>
      <c r="F520" s="19">
        <f>+C520+D520-E520</f>
        <v>0</v>
      </c>
      <c r="G520" s="18">
        <v>0</v>
      </c>
      <c r="H520" s="18">
        <f>+F520</f>
        <v>0</v>
      </c>
      <c r="I520" s="20"/>
    </row>
    <row r="521" spans="1:9" s="21" customFormat="1" ht="11.25">
      <c r="A521" s="16" t="s">
        <v>2993</v>
      </c>
      <c r="B521" s="17" t="s">
        <v>2966</v>
      </c>
      <c r="C521" s="18">
        <v>0</v>
      </c>
      <c r="D521" s="18">
        <v>2305321</v>
      </c>
      <c r="E521" s="18">
        <v>2305321</v>
      </c>
      <c r="F521" s="19">
        <f>+C521+D521-E521</f>
        <v>0</v>
      </c>
      <c r="G521" s="18">
        <v>0</v>
      </c>
      <c r="H521" s="18">
        <f>+F521</f>
        <v>0</v>
      </c>
      <c r="I521" s="20"/>
    </row>
    <row r="522" spans="1:9" s="21" customFormat="1" ht="11.25">
      <c r="A522" s="16" t="s">
        <v>2994</v>
      </c>
      <c r="B522" s="17" t="s">
        <v>2968</v>
      </c>
      <c r="C522" s="18">
        <v>0</v>
      </c>
      <c r="D522" s="18">
        <v>2262777</v>
      </c>
      <c r="E522" s="18">
        <v>2262777</v>
      </c>
      <c r="F522" s="19">
        <f>+C522+D522-E522</f>
        <v>0</v>
      </c>
      <c r="G522" s="18">
        <v>0</v>
      </c>
      <c r="H522" s="18">
        <f>+F522</f>
        <v>0</v>
      </c>
      <c r="I522" s="20"/>
    </row>
    <row r="523" spans="1:9" s="15" customFormat="1" ht="11.25">
      <c r="A523" s="91" t="s">
        <v>2995</v>
      </c>
      <c r="B523" s="92" t="s">
        <v>2996</v>
      </c>
      <c r="C523" s="93">
        <f aca="true" t="shared" si="169" ref="C523:H523">+C524+C525+C526</f>
        <v>0</v>
      </c>
      <c r="D523" s="93">
        <f t="shared" si="169"/>
        <v>4684181</v>
      </c>
      <c r="E523" s="93">
        <f t="shared" si="169"/>
        <v>0</v>
      </c>
      <c r="F523" s="93">
        <f t="shared" si="169"/>
        <v>4684181</v>
      </c>
      <c r="G523" s="93">
        <f t="shared" si="169"/>
        <v>0</v>
      </c>
      <c r="H523" s="93">
        <f t="shared" si="169"/>
        <v>4684181</v>
      </c>
      <c r="I523" s="14"/>
    </row>
    <row r="524" spans="1:9" s="21" customFormat="1" ht="11.25">
      <c r="A524" s="16" t="s">
        <v>2997</v>
      </c>
      <c r="B524" s="17" t="s">
        <v>2964</v>
      </c>
      <c r="C524" s="18">
        <v>0</v>
      </c>
      <c r="D524" s="18">
        <v>116083</v>
      </c>
      <c r="E524" s="18">
        <v>0</v>
      </c>
      <c r="F524" s="19">
        <f>+C524+D524-E524</f>
        <v>116083</v>
      </c>
      <c r="G524" s="18">
        <v>0</v>
      </c>
      <c r="H524" s="18">
        <f>+F524</f>
        <v>116083</v>
      </c>
      <c r="I524" s="20"/>
    </row>
    <row r="525" spans="1:9" s="21" customFormat="1" ht="11.25">
      <c r="A525" s="16" t="s">
        <v>2998</v>
      </c>
      <c r="B525" s="17" t="s">
        <v>2966</v>
      </c>
      <c r="C525" s="18">
        <v>0</v>
      </c>
      <c r="D525" s="18">
        <v>2305321</v>
      </c>
      <c r="E525" s="18">
        <v>0</v>
      </c>
      <c r="F525" s="19">
        <f>+C525+D525-E525</f>
        <v>2305321</v>
      </c>
      <c r="G525" s="18">
        <v>0</v>
      </c>
      <c r="H525" s="18">
        <f>+F525</f>
        <v>2305321</v>
      </c>
      <c r="I525" s="20"/>
    </row>
    <row r="526" spans="1:9" s="21" customFormat="1" ht="11.25">
      <c r="A526" s="16" t="s">
        <v>2999</v>
      </c>
      <c r="B526" s="17" t="s">
        <v>2968</v>
      </c>
      <c r="C526" s="18">
        <v>0</v>
      </c>
      <c r="D526" s="18">
        <v>2262777</v>
      </c>
      <c r="E526" s="18">
        <v>0</v>
      </c>
      <c r="F526" s="19">
        <f>+C526+D526-E526</f>
        <v>2262777</v>
      </c>
      <c r="G526" s="18">
        <v>0</v>
      </c>
      <c r="H526" s="18">
        <f>+F526</f>
        <v>2262777</v>
      </c>
      <c r="I526" s="20"/>
    </row>
    <row r="532" spans="1:9" s="28" customFormat="1" ht="12">
      <c r="A532" s="132" t="s">
        <v>3000</v>
      </c>
      <c r="B532" s="132"/>
      <c r="C532" s="132"/>
      <c r="D532" s="132" t="s">
        <v>3001</v>
      </c>
      <c r="E532" s="132"/>
      <c r="F532" s="26"/>
      <c r="G532" s="27"/>
      <c r="H532" s="27"/>
      <c r="I532" s="27"/>
    </row>
    <row r="533" spans="1:9" s="28" customFormat="1" ht="12">
      <c r="A533" s="136" t="s">
        <v>3002</v>
      </c>
      <c r="B533" s="136"/>
      <c r="C533" s="136"/>
      <c r="D533" s="136" t="s">
        <v>3003</v>
      </c>
      <c r="E533" s="136"/>
      <c r="F533" s="26"/>
      <c r="G533" s="27"/>
      <c r="H533" s="27"/>
      <c r="I533" s="27"/>
    </row>
    <row r="534" spans="1:9" s="28" customFormat="1" ht="12">
      <c r="A534" s="76"/>
      <c r="B534" s="76"/>
      <c r="C534" s="76"/>
      <c r="D534" s="76"/>
      <c r="E534" s="76"/>
      <c r="F534" s="26"/>
      <c r="G534" s="27"/>
      <c r="H534" s="27"/>
      <c r="I534" s="27"/>
    </row>
    <row r="535" spans="1:9" s="28" customFormat="1" ht="12">
      <c r="A535" s="76"/>
      <c r="B535" s="76"/>
      <c r="C535" s="76"/>
      <c r="D535" s="76"/>
      <c r="E535" s="76"/>
      <c r="F535" s="26"/>
      <c r="G535" s="27"/>
      <c r="H535" s="27"/>
      <c r="I535" s="27"/>
    </row>
    <row r="536" spans="1:9" s="28" customFormat="1" ht="12">
      <c r="A536" s="76"/>
      <c r="B536" s="76"/>
      <c r="C536" s="76"/>
      <c r="D536" s="76"/>
      <c r="E536" s="76"/>
      <c r="F536" s="26"/>
      <c r="G536" s="27"/>
      <c r="H536" s="27"/>
      <c r="I536" s="27"/>
    </row>
    <row r="537" spans="1:9" s="28" customFormat="1" ht="12">
      <c r="A537" s="76"/>
      <c r="B537" s="76"/>
      <c r="C537" s="76"/>
      <c r="D537" s="76"/>
      <c r="E537" s="76"/>
      <c r="F537" s="26"/>
      <c r="G537" s="27"/>
      <c r="H537" s="27"/>
      <c r="I537" s="27"/>
    </row>
    <row r="538" spans="1:9" s="28" customFormat="1" ht="12">
      <c r="A538" s="132" t="s">
        <v>3004</v>
      </c>
      <c r="B538" s="132"/>
      <c r="C538" s="132"/>
      <c r="D538" s="76"/>
      <c r="E538" s="76"/>
      <c r="F538" s="26"/>
      <c r="G538" s="27"/>
      <c r="H538" s="27"/>
      <c r="I538" s="27"/>
    </row>
    <row r="539" spans="1:9" s="28" customFormat="1" ht="12">
      <c r="A539" s="136" t="s">
        <v>3005</v>
      </c>
      <c r="B539" s="136"/>
      <c r="C539" s="136"/>
      <c r="D539" s="76"/>
      <c r="E539" s="76"/>
      <c r="F539" s="26"/>
      <c r="G539" s="27"/>
      <c r="H539" s="27"/>
      <c r="I539" s="27"/>
    </row>
    <row r="540" spans="1:9" s="28" customFormat="1" ht="12">
      <c r="A540" s="136" t="s">
        <v>3006</v>
      </c>
      <c r="B540" s="136"/>
      <c r="C540" s="136"/>
      <c r="D540" s="76"/>
      <c r="E540" s="76"/>
      <c r="F540" s="26"/>
      <c r="G540" s="27"/>
      <c r="H540" s="27"/>
      <c r="I540" s="27"/>
    </row>
  </sheetData>
  <sheetProtection password="8D25" sheet="1" formatCells="0" formatColumns="0" formatRows="0" insertColumns="0" insertRows="0" insertHyperlinks="0" deleteColumns="0" deleteRows="0" sort="0" autoFilter="0" pivotTables="0"/>
  <mergeCells count="23">
    <mergeCell ref="A540:C540"/>
    <mergeCell ref="A533:C533"/>
    <mergeCell ref="D533:E533"/>
    <mergeCell ref="A538:C538"/>
    <mergeCell ref="A539:C539"/>
    <mergeCell ref="F9:F10"/>
    <mergeCell ref="G9:G10"/>
    <mergeCell ref="H9:H10"/>
    <mergeCell ref="A532:C532"/>
    <mergeCell ref="D532:E532"/>
    <mergeCell ref="A9:A10"/>
    <mergeCell ref="B9:B10"/>
    <mergeCell ref="C9:C10"/>
    <mergeCell ref="D9:E9"/>
    <mergeCell ref="A5:E5"/>
    <mergeCell ref="A6:E6"/>
    <mergeCell ref="G6:H6"/>
    <mergeCell ref="A7:E7"/>
    <mergeCell ref="G7:H7"/>
    <mergeCell ref="A1:H1"/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2375"/>
  <sheetViews>
    <sheetView workbookViewId="0" topLeftCell="A1">
      <selection activeCell="C29" sqref="C29"/>
    </sheetView>
  </sheetViews>
  <sheetFormatPr defaultColWidth="11.421875" defaultRowHeight="12.75"/>
  <cols>
    <col min="1" max="1" width="11.421875" style="63" customWidth="1"/>
    <col min="2" max="2" width="52.00390625" style="64" customWidth="1"/>
    <col min="3" max="3" width="16.7109375" style="65" customWidth="1"/>
    <col min="4" max="4" width="29.8515625" style="33" customWidth="1"/>
    <col min="5" max="5" width="12.140625" style="66" bestFit="1" customWidth="1"/>
    <col min="6" max="6" width="14.8515625" style="66" bestFit="1" customWidth="1"/>
    <col min="7" max="16384" width="11.421875" style="67" customWidth="1"/>
  </cols>
  <sheetData>
    <row r="1" spans="1:6" s="32" customFormat="1" ht="12.75">
      <c r="A1" s="29" t="s">
        <v>3007</v>
      </c>
      <c r="B1" s="30"/>
      <c r="C1" s="31"/>
      <c r="D1" s="137" t="s">
        <v>3008</v>
      </c>
      <c r="E1" s="137"/>
      <c r="F1" s="137"/>
    </row>
    <row r="2" spans="1:6" s="32" customFormat="1" ht="12.75">
      <c r="A2" s="29" t="s">
        <v>3009</v>
      </c>
      <c r="B2" s="30"/>
      <c r="C2" s="31"/>
      <c r="D2" s="137" t="s">
        <v>3010</v>
      </c>
      <c r="E2" s="137"/>
      <c r="F2" s="137"/>
    </row>
    <row r="3" spans="1:6" s="32" customFormat="1" ht="12.75">
      <c r="A3" s="29" t="s">
        <v>3011</v>
      </c>
      <c r="B3" s="30"/>
      <c r="C3" s="31"/>
      <c r="D3" s="33"/>
      <c r="E3" s="34"/>
      <c r="F3" s="34"/>
    </row>
    <row r="4" spans="1:6" s="32" customFormat="1" ht="12.75">
      <c r="A4" s="29" t="s">
        <v>3012</v>
      </c>
      <c r="B4" s="30"/>
      <c r="C4" s="31"/>
      <c r="D4" s="33"/>
      <c r="E4" s="34"/>
      <c r="F4" s="34"/>
    </row>
    <row r="5" spans="1:6" s="32" customFormat="1" ht="12.75">
      <c r="A5" s="29" t="s">
        <v>3013</v>
      </c>
      <c r="B5" s="30"/>
      <c r="C5" s="31"/>
      <c r="D5" s="33"/>
      <c r="E5" s="34"/>
      <c r="F5" s="34"/>
    </row>
    <row r="6" spans="1:6" s="32" customFormat="1" ht="12.75">
      <c r="A6" s="29" t="s">
        <v>3014</v>
      </c>
      <c r="B6" s="30"/>
      <c r="C6" s="31"/>
      <c r="D6" s="138" t="s">
        <v>3015</v>
      </c>
      <c r="E6" s="138"/>
      <c r="F6" s="138"/>
    </row>
    <row r="7" spans="1:6" s="32" customFormat="1" ht="12.75">
      <c r="A7" s="35"/>
      <c r="B7" s="36"/>
      <c r="C7" s="37"/>
      <c r="D7" s="38"/>
      <c r="E7" s="34"/>
      <c r="F7" s="34"/>
    </row>
    <row r="8" spans="1:6" s="39" customFormat="1" ht="15" customHeight="1">
      <c r="A8" s="121" t="s">
        <v>3016</v>
      </c>
      <c r="B8" s="84" t="s">
        <v>3017</v>
      </c>
      <c r="C8" s="11" t="s">
        <v>3018</v>
      </c>
      <c r="D8" s="85" t="s">
        <v>3019</v>
      </c>
      <c r="E8" s="86" t="s">
        <v>3020</v>
      </c>
      <c r="F8" s="86" t="s">
        <v>1899</v>
      </c>
    </row>
    <row r="9" spans="1:6" s="40" customFormat="1" ht="18">
      <c r="A9" s="98">
        <v>120101</v>
      </c>
      <c r="B9" s="99" t="s">
        <v>3021</v>
      </c>
      <c r="C9" s="100"/>
      <c r="D9" s="101"/>
      <c r="E9" s="102">
        <f>+E10</f>
        <v>137744324</v>
      </c>
      <c r="F9" s="102"/>
    </row>
    <row r="10" spans="1:6" s="28" customFormat="1" ht="12">
      <c r="A10" s="41">
        <v>120101</v>
      </c>
      <c r="B10" s="42" t="s">
        <v>3022</v>
      </c>
      <c r="C10" s="43">
        <v>42200000</v>
      </c>
      <c r="D10" s="44" t="s">
        <v>3023</v>
      </c>
      <c r="E10" s="45">
        <v>137744324</v>
      </c>
      <c r="F10" s="45">
        <v>0</v>
      </c>
    </row>
    <row r="11" spans="1:6" s="28" customFormat="1" ht="16.5">
      <c r="A11" s="98">
        <v>120101</v>
      </c>
      <c r="B11" s="103" t="s">
        <v>3024</v>
      </c>
      <c r="C11" s="43"/>
      <c r="D11" s="44"/>
      <c r="E11" s="102">
        <f>+E12+E13</f>
        <v>17145567</v>
      </c>
      <c r="F11" s="45"/>
    </row>
    <row r="12" spans="1:6" s="28" customFormat="1" ht="12">
      <c r="A12" s="41">
        <v>120141</v>
      </c>
      <c r="B12" s="42" t="s">
        <v>3025</v>
      </c>
      <c r="C12" s="43">
        <v>95100000</v>
      </c>
      <c r="D12" s="44" t="s">
        <v>3026</v>
      </c>
      <c r="E12" s="45">
        <v>12033545</v>
      </c>
      <c r="F12" s="45">
        <v>0</v>
      </c>
    </row>
    <row r="13" spans="1:6" s="28" customFormat="1" ht="12">
      <c r="A13" s="41">
        <v>120141</v>
      </c>
      <c r="B13" s="42" t="s">
        <v>3025</v>
      </c>
      <c r="C13" s="43">
        <v>210105001</v>
      </c>
      <c r="D13" s="44" t="s">
        <v>3027</v>
      </c>
      <c r="E13" s="45">
        <v>5112022</v>
      </c>
      <c r="F13" s="45">
        <v>0</v>
      </c>
    </row>
    <row r="14" spans="1:6" s="46" customFormat="1" ht="18">
      <c r="A14" s="98">
        <v>230706</v>
      </c>
      <c r="B14" s="99" t="s">
        <v>3028</v>
      </c>
      <c r="C14" s="100"/>
      <c r="D14" s="101"/>
      <c r="E14" s="102">
        <f>+E15</f>
        <v>16600966</v>
      </c>
      <c r="F14" s="102"/>
    </row>
    <row r="15" spans="1:6" s="28" customFormat="1" ht="12">
      <c r="A15" s="41">
        <v>230706</v>
      </c>
      <c r="B15" s="42" t="s">
        <v>3029</v>
      </c>
      <c r="C15" s="43">
        <v>11500000</v>
      </c>
      <c r="D15" s="44" t="s">
        <v>3030</v>
      </c>
      <c r="E15" s="45">
        <v>16600966</v>
      </c>
      <c r="F15" s="45">
        <v>0</v>
      </c>
    </row>
    <row r="16" spans="1:6" s="46" customFormat="1" ht="18">
      <c r="A16" s="98">
        <v>240314</v>
      </c>
      <c r="B16" s="104" t="s">
        <v>3031</v>
      </c>
      <c r="C16" s="100"/>
      <c r="D16" s="101"/>
      <c r="E16" s="102">
        <f>+SUM(E17:E1136)</f>
        <v>764813708</v>
      </c>
      <c r="F16" s="102"/>
    </row>
    <row r="17" spans="1:6" s="51" customFormat="1" ht="12">
      <c r="A17" s="47">
        <v>240314</v>
      </c>
      <c r="B17" s="48" t="s">
        <v>2612</v>
      </c>
      <c r="C17" s="43" t="s">
        <v>3032</v>
      </c>
      <c r="D17" s="49" t="s">
        <v>3033</v>
      </c>
      <c r="E17" s="50">
        <v>21708</v>
      </c>
      <c r="F17" s="50">
        <v>0</v>
      </c>
    </row>
    <row r="18" spans="1:6" s="51" customFormat="1" ht="12">
      <c r="A18" s="47">
        <v>240314</v>
      </c>
      <c r="B18" s="48" t="s">
        <v>2612</v>
      </c>
      <c r="C18" s="43">
        <v>110505000</v>
      </c>
      <c r="D18" s="44" t="s">
        <v>3034</v>
      </c>
      <c r="E18" s="50">
        <v>49362134</v>
      </c>
      <c r="F18" s="50">
        <v>0</v>
      </c>
    </row>
    <row r="19" spans="1:6" s="51" customFormat="1" ht="12">
      <c r="A19" s="47">
        <v>240314</v>
      </c>
      <c r="B19" s="48" t="s">
        <v>2612</v>
      </c>
      <c r="C19" s="43">
        <v>110808000</v>
      </c>
      <c r="D19" s="44" t="s">
        <v>3035</v>
      </c>
      <c r="E19" s="50">
        <v>10764998</v>
      </c>
      <c r="F19" s="50">
        <v>0</v>
      </c>
    </row>
    <row r="20" spans="1:6" s="51" customFormat="1" ht="12">
      <c r="A20" s="47">
        <v>240314</v>
      </c>
      <c r="B20" s="48" t="s">
        <v>2612</v>
      </c>
      <c r="C20" s="43">
        <v>111313000</v>
      </c>
      <c r="D20" s="49" t="s">
        <v>3036</v>
      </c>
      <c r="E20" s="50">
        <v>20351215</v>
      </c>
      <c r="F20" s="50">
        <v>0</v>
      </c>
    </row>
    <row r="21" spans="1:6" s="51" customFormat="1" ht="12">
      <c r="A21" s="47">
        <v>240314</v>
      </c>
      <c r="B21" s="48" t="s">
        <v>2612</v>
      </c>
      <c r="C21" s="43">
        <v>111515000</v>
      </c>
      <c r="D21" s="44" t="s">
        <v>3037</v>
      </c>
      <c r="E21" s="50">
        <v>21509639</v>
      </c>
      <c r="F21" s="50">
        <v>0</v>
      </c>
    </row>
    <row r="22" spans="1:6" s="51" customFormat="1" ht="12">
      <c r="A22" s="47">
        <v>240314</v>
      </c>
      <c r="B22" s="48" t="s">
        <v>2612</v>
      </c>
      <c r="C22" s="43">
        <v>111717000</v>
      </c>
      <c r="D22" s="49" t="s">
        <v>3038</v>
      </c>
      <c r="E22" s="50">
        <v>11054898</v>
      </c>
      <c r="F22" s="50">
        <v>0</v>
      </c>
    </row>
    <row r="23" spans="1:6" s="51" customFormat="1" ht="12">
      <c r="A23" s="47">
        <v>240314</v>
      </c>
      <c r="B23" s="48" t="s">
        <v>2612</v>
      </c>
      <c r="C23" s="43">
        <v>111818000</v>
      </c>
      <c r="D23" s="44" t="s">
        <v>3039</v>
      </c>
      <c r="E23" s="50">
        <v>6110670</v>
      </c>
      <c r="F23" s="50">
        <v>0</v>
      </c>
    </row>
    <row r="24" spans="1:6" s="51" customFormat="1" ht="12">
      <c r="A24" s="47">
        <v>240314</v>
      </c>
      <c r="B24" s="48" t="s">
        <v>2612</v>
      </c>
      <c r="C24" s="43">
        <v>111919000</v>
      </c>
      <c r="D24" s="44" t="s">
        <v>3040</v>
      </c>
      <c r="E24" s="50">
        <v>19848967</v>
      </c>
      <c r="F24" s="50">
        <v>0</v>
      </c>
    </row>
    <row r="25" spans="1:6" s="51" customFormat="1" ht="12">
      <c r="A25" s="47">
        <v>240314</v>
      </c>
      <c r="B25" s="48" t="s">
        <v>2612</v>
      </c>
      <c r="C25" s="43">
        <v>112020000</v>
      </c>
      <c r="D25" s="44" t="s">
        <v>3041</v>
      </c>
      <c r="E25" s="50">
        <v>12677711</v>
      </c>
      <c r="F25" s="50">
        <v>0</v>
      </c>
    </row>
    <row r="26" spans="1:6" s="51" customFormat="1" ht="12">
      <c r="A26" s="47">
        <v>240314</v>
      </c>
      <c r="B26" s="48" t="s">
        <v>2612</v>
      </c>
      <c r="C26" s="43">
        <v>112323000</v>
      </c>
      <c r="D26" s="49" t="s">
        <v>3042</v>
      </c>
      <c r="E26" s="50">
        <v>20017448</v>
      </c>
      <c r="F26" s="50">
        <v>0</v>
      </c>
    </row>
    <row r="27" spans="1:6" s="51" customFormat="1" ht="12">
      <c r="A27" s="47">
        <v>240314</v>
      </c>
      <c r="B27" s="48" t="s">
        <v>2612</v>
      </c>
      <c r="C27" s="43">
        <v>112525000</v>
      </c>
      <c r="D27" s="44" t="s">
        <v>3043</v>
      </c>
      <c r="E27" s="50">
        <v>29693397</v>
      </c>
      <c r="F27" s="50">
        <v>0</v>
      </c>
    </row>
    <row r="28" spans="1:6" s="51" customFormat="1" ht="12">
      <c r="A28" s="47">
        <v>240314</v>
      </c>
      <c r="B28" s="48" t="s">
        <v>2612</v>
      </c>
      <c r="C28" s="43">
        <v>112727000</v>
      </c>
      <c r="D28" s="44" t="s">
        <v>3044</v>
      </c>
      <c r="E28" s="50">
        <v>11605609</v>
      </c>
      <c r="F28" s="50">
        <v>0</v>
      </c>
    </row>
    <row r="29" spans="1:6" s="51" customFormat="1" ht="12">
      <c r="A29" s="47">
        <v>240314</v>
      </c>
      <c r="B29" s="48" t="s">
        <v>2612</v>
      </c>
      <c r="C29" s="43">
        <v>114141000</v>
      </c>
      <c r="D29" s="44" t="s">
        <v>3045</v>
      </c>
      <c r="E29" s="50">
        <v>13148179</v>
      </c>
      <c r="F29" s="50">
        <v>0</v>
      </c>
    </row>
    <row r="30" spans="1:6" s="51" customFormat="1" ht="12">
      <c r="A30" s="47">
        <v>240314</v>
      </c>
      <c r="B30" s="48" t="s">
        <v>2612</v>
      </c>
      <c r="C30" s="43">
        <v>114444000</v>
      </c>
      <c r="D30" s="44" t="s">
        <v>3046</v>
      </c>
      <c r="E30" s="50">
        <v>10686262</v>
      </c>
      <c r="F30" s="50">
        <v>0</v>
      </c>
    </row>
    <row r="31" spans="1:6" s="51" customFormat="1" ht="12">
      <c r="A31" s="47">
        <v>240314</v>
      </c>
      <c r="B31" s="48" t="s">
        <v>2612</v>
      </c>
      <c r="C31" s="43">
        <v>114747000</v>
      </c>
      <c r="D31" s="44" t="s">
        <v>3047</v>
      </c>
      <c r="E31" s="50">
        <v>16171315</v>
      </c>
      <c r="F31" s="50">
        <v>0</v>
      </c>
    </row>
    <row r="32" spans="1:6" s="51" customFormat="1" ht="12">
      <c r="A32" s="47">
        <v>240314</v>
      </c>
      <c r="B32" s="48" t="s">
        <v>2612</v>
      </c>
      <c r="C32" s="43">
        <v>115050000</v>
      </c>
      <c r="D32" s="44" t="s">
        <v>3048</v>
      </c>
      <c r="E32" s="50">
        <v>7735548</v>
      </c>
      <c r="F32" s="50">
        <v>0</v>
      </c>
    </row>
    <row r="33" spans="1:6" s="51" customFormat="1" ht="12">
      <c r="A33" s="47">
        <v>240314</v>
      </c>
      <c r="B33" s="48" t="s">
        <v>2612</v>
      </c>
      <c r="C33" s="43">
        <v>115252000</v>
      </c>
      <c r="D33" s="49" t="s">
        <v>3049</v>
      </c>
      <c r="E33" s="50">
        <v>19139257</v>
      </c>
      <c r="F33" s="50">
        <v>0</v>
      </c>
    </row>
    <row r="34" spans="1:6" s="51" customFormat="1" ht="12">
      <c r="A34" s="47">
        <v>240314</v>
      </c>
      <c r="B34" s="48" t="s">
        <v>2612</v>
      </c>
      <c r="C34" s="43">
        <v>115454000</v>
      </c>
      <c r="D34" s="44" t="s">
        <v>3050</v>
      </c>
      <c r="E34" s="50">
        <v>14602156</v>
      </c>
      <c r="F34" s="50">
        <v>0</v>
      </c>
    </row>
    <row r="35" spans="1:6" s="51" customFormat="1" ht="12">
      <c r="A35" s="47">
        <v>240314</v>
      </c>
      <c r="B35" s="48" t="s">
        <v>2612</v>
      </c>
      <c r="C35" s="43">
        <v>116363000</v>
      </c>
      <c r="D35" s="44" t="s">
        <v>3051</v>
      </c>
      <c r="E35" s="50">
        <v>4934854</v>
      </c>
      <c r="F35" s="50">
        <v>0</v>
      </c>
    </row>
    <row r="36" spans="1:6" s="51" customFormat="1" ht="12">
      <c r="A36" s="47">
        <v>240314</v>
      </c>
      <c r="B36" s="48" t="s">
        <v>2612</v>
      </c>
      <c r="C36" s="43">
        <v>116666000</v>
      </c>
      <c r="D36" s="49" t="s">
        <v>3052</v>
      </c>
      <c r="E36" s="50">
        <v>5402075</v>
      </c>
      <c r="F36" s="50">
        <v>0</v>
      </c>
    </row>
    <row r="37" spans="1:6" s="51" customFormat="1" ht="12">
      <c r="A37" s="47">
        <v>240314</v>
      </c>
      <c r="B37" s="48" t="s">
        <v>2612</v>
      </c>
      <c r="C37" s="43">
        <v>116868000</v>
      </c>
      <c r="D37" s="44" t="s">
        <v>3053</v>
      </c>
      <c r="E37" s="50">
        <v>19460901</v>
      </c>
      <c r="F37" s="50">
        <v>0</v>
      </c>
    </row>
    <row r="38" spans="1:6" s="51" customFormat="1" ht="12">
      <c r="A38" s="47">
        <v>240314</v>
      </c>
      <c r="B38" s="48" t="s">
        <v>2612</v>
      </c>
      <c r="C38" s="43">
        <v>117070000</v>
      </c>
      <c r="D38" s="49" t="s">
        <v>3054</v>
      </c>
      <c r="E38" s="50">
        <v>13140197</v>
      </c>
      <c r="F38" s="50">
        <v>0</v>
      </c>
    </row>
    <row r="39" spans="1:6" s="51" customFormat="1" ht="12">
      <c r="A39" s="47">
        <v>240314</v>
      </c>
      <c r="B39" s="48" t="s">
        <v>2612</v>
      </c>
      <c r="C39" s="43">
        <v>117373000</v>
      </c>
      <c r="D39" s="44" t="s">
        <v>3055</v>
      </c>
      <c r="E39" s="50">
        <v>17432513</v>
      </c>
      <c r="F39" s="50">
        <v>0</v>
      </c>
    </row>
    <row r="40" spans="1:6" s="51" customFormat="1" ht="12">
      <c r="A40" s="47">
        <v>240314</v>
      </c>
      <c r="B40" s="48" t="s">
        <v>2612</v>
      </c>
      <c r="C40" s="43">
        <v>117676000</v>
      </c>
      <c r="D40" s="44" t="s">
        <v>3056</v>
      </c>
      <c r="E40" s="50">
        <v>19156724</v>
      </c>
      <c r="F40" s="50">
        <v>0</v>
      </c>
    </row>
    <row r="41" spans="1:6" s="51" customFormat="1" ht="12">
      <c r="A41" s="47">
        <v>240314</v>
      </c>
      <c r="B41" s="48" t="s">
        <v>2612</v>
      </c>
      <c r="C41" s="43">
        <v>118181000</v>
      </c>
      <c r="D41" s="44" t="s">
        <v>3057</v>
      </c>
      <c r="E41" s="50">
        <v>5790907</v>
      </c>
      <c r="F41" s="50">
        <v>0</v>
      </c>
    </row>
    <row r="42" spans="1:6" s="51" customFormat="1" ht="12">
      <c r="A42" s="47">
        <v>240314</v>
      </c>
      <c r="B42" s="48" t="s">
        <v>2612</v>
      </c>
      <c r="C42" s="43">
        <v>118585000</v>
      </c>
      <c r="D42" s="44" t="s">
        <v>3058</v>
      </c>
      <c r="E42" s="50">
        <v>6709416</v>
      </c>
      <c r="F42" s="50">
        <v>0</v>
      </c>
    </row>
    <row r="43" spans="1:6" s="51" customFormat="1" ht="12">
      <c r="A43" s="47">
        <v>240314</v>
      </c>
      <c r="B43" s="48" t="s">
        <v>2612</v>
      </c>
      <c r="C43" s="43">
        <v>118686000</v>
      </c>
      <c r="D43" s="44" t="s">
        <v>3059</v>
      </c>
      <c r="E43" s="50">
        <v>9644345</v>
      </c>
      <c r="F43" s="50">
        <v>0</v>
      </c>
    </row>
    <row r="44" spans="1:6" s="51" customFormat="1" ht="12">
      <c r="A44" s="47">
        <v>240314</v>
      </c>
      <c r="B44" s="48" t="s">
        <v>2612</v>
      </c>
      <c r="C44" s="43">
        <v>118888000</v>
      </c>
      <c r="D44" s="49" t="s">
        <v>3060</v>
      </c>
      <c r="E44" s="50">
        <v>1645693</v>
      </c>
      <c r="F44" s="50">
        <v>0</v>
      </c>
    </row>
    <row r="45" spans="1:6" s="51" customFormat="1" ht="12">
      <c r="A45" s="47">
        <v>240314</v>
      </c>
      <c r="B45" s="48" t="s">
        <v>2612</v>
      </c>
      <c r="C45" s="43">
        <v>119191000</v>
      </c>
      <c r="D45" s="44" t="s">
        <v>3061</v>
      </c>
      <c r="E45" s="50">
        <v>2595777</v>
      </c>
      <c r="F45" s="50">
        <v>0</v>
      </c>
    </row>
    <row r="46" spans="1:6" s="51" customFormat="1" ht="12">
      <c r="A46" s="47">
        <v>240314</v>
      </c>
      <c r="B46" s="48" t="s">
        <v>2612</v>
      </c>
      <c r="C46" s="43">
        <v>119494000</v>
      </c>
      <c r="D46" s="44" t="s">
        <v>3062</v>
      </c>
      <c r="E46" s="50">
        <v>1532219</v>
      </c>
      <c r="F46" s="50">
        <v>0</v>
      </c>
    </row>
    <row r="47" spans="1:6" s="51" customFormat="1" ht="12">
      <c r="A47" s="47">
        <v>240314</v>
      </c>
      <c r="B47" s="48" t="s">
        <v>2612</v>
      </c>
      <c r="C47" s="43">
        <v>119595000</v>
      </c>
      <c r="D47" s="44" t="s">
        <v>3063</v>
      </c>
      <c r="E47" s="50">
        <v>3460713</v>
      </c>
      <c r="F47" s="50">
        <v>0</v>
      </c>
    </row>
    <row r="48" spans="1:6" s="51" customFormat="1" ht="12">
      <c r="A48" s="47">
        <v>240314</v>
      </c>
      <c r="B48" s="48" t="s">
        <v>2612</v>
      </c>
      <c r="C48" s="43">
        <v>119797000</v>
      </c>
      <c r="D48" s="44" t="s">
        <v>3064</v>
      </c>
      <c r="E48" s="50">
        <v>1371924</v>
      </c>
      <c r="F48" s="50">
        <v>0</v>
      </c>
    </row>
    <row r="49" spans="1:6" s="51" customFormat="1" ht="12">
      <c r="A49" s="47">
        <v>240314</v>
      </c>
      <c r="B49" s="48" t="s">
        <v>2612</v>
      </c>
      <c r="C49" s="43">
        <v>119999000</v>
      </c>
      <c r="D49" s="44" t="s">
        <v>3065</v>
      </c>
      <c r="E49" s="50">
        <v>2632718</v>
      </c>
      <c r="F49" s="50">
        <v>0</v>
      </c>
    </row>
    <row r="50" spans="1:6" s="51" customFormat="1" ht="12">
      <c r="A50" s="47">
        <v>240314</v>
      </c>
      <c r="B50" s="48" t="s">
        <v>2612</v>
      </c>
      <c r="C50" s="43" t="s">
        <v>3066</v>
      </c>
      <c r="D50" s="49" t="s">
        <v>3067</v>
      </c>
      <c r="E50" s="50">
        <v>18603</v>
      </c>
      <c r="F50" s="50">
        <v>0</v>
      </c>
    </row>
    <row r="51" spans="1:6" s="51" customFormat="1" ht="12">
      <c r="A51" s="47">
        <v>240314</v>
      </c>
      <c r="B51" s="48" t="s">
        <v>2612</v>
      </c>
      <c r="C51" s="43" t="s">
        <v>3068</v>
      </c>
      <c r="D51" s="49" t="s">
        <v>3069</v>
      </c>
      <c r="E51" s="50">
        <v>25683</v>
      </c>
      <c r="F51" s="50">
        <v>0</v>
      </c>
    </row>
    <row r="52" spans="1:6" s="51" customFormat="1" ht="12">
      <c r="A52" s="47">
        <v>240314</v>
      </c>
      <c r="B52" s="48" t="s">
        <v>2612</v>
      </c>
      <c r="C52" s="43">
        <v>210013600</v>
      </c>
      <c r="D52" s="49" t="s">
        <v>3070</v>
      </c>
      <c r="E52" s="50">
        <v>29359</v>
      </c>
      <c r="F52" s="50">
        <v>0</v>
      </c>
    </row>
    <row r="53" spans="1:6" s="51" customFormat="1" ht="12">
      <c r="A53" s="47">
        <v>240314</v>
      </c>
      <c r="B53" s="48" t="s">
        <v>2612</v>
      </c>
      <c r="C53" s="43" t="s">
        <v>3071</v>
      </c>
      <c r="D53" s="49" t="s">
        <v>3072</v>
      </c>
      <c r="E53" s="50">
        <v>3329</v>
      </c>
      <c r="F53" s="50">
        <v>0</v>
      </c>
    </row>
    <row r="54" spans="1:6" s="51" customFormat="1" ht="12">
      <c r="A54" s="47">
        <v>240314</v>
      </c>
      <c r="B54" s="48" t="s">
        <v>2612</v>
      </c>
      <c r="C54" s="43">
        <v>210015600</v>
      </c>
      <c r="D54" s="49" t="s">
        <v>3073</v>
      </c>
      <c r="E54" s="50">
        <v>7336</v>
      </c>
      <c r="F54" s="50">
        <v>0</v>
      </c>
    </row>
    <row r="55" spans="1:6" s="51" customFormat="1" ht="12">
      <c r="A55" s="47">
        <v>240314</v>
      </c>
      <c r="B55" s="48" t="s">
        <v>2612</v>
      </c>
      <c r="C55" s="43" t="s">
        <v>3074</v>
      </c>
      <c r="D55" s="49" t="s">
        <v>3075</v>
      </c>
      <c r="E55" s="50">
        <v>13811</v>
      </c>
      <c r="F55" s="50">
        <v>0</v>
      </c>
    </row>
    <row r="56" spans="1:6" s="51" customFormat="1" ht="12">
      <c r="A56" s="47">
        <v>240314</v>
      </c>
      <c r="B56" s="48" t="s">
        <v>2612</v>
      </c>
      <c r="C56" s="43" t="s">
        <v>3076</v>
      </c>
      <c r="D56" s="49" t="s">
        <v>3077</v>
      </c>
      <c r="E56" s="50">
        <v>44226</v>
      </c>
      <c r="F56" s="50">
        <v>0</v>
      </c>
    </row>
    <row r="57" spans="1:6" s="51" customFormat="1" ht="12">
      <c r="A57" s="47">
        <v>240314</v>
      </c>
      <c r="B57" s="48" t="s">
        <v>2612</v>
      </c>
      <c r="C57" s="43" t="s">
        <v>3078</v>
      </c>
      <c r="D57" s="49" t="s">
        <v>3079</v>
      </c>
      <c r="E57" s="50">
        <v>26314</v>
      </c>
      <c r="F57" s="50">
        <v>0</v>
      </c>
    </row>
    <row r="58" spans="1:6" s="51" customFormat="1" ht="12">
      <c r="A58" s="47">
        <v>240314</v>
      </c>
      <c r="B58" s="48" t="s">
        <v>2612</v>
      </c>
      <c r="C58" s="43" t="s">
        <v>3080</v>
      </c>
      <c r="D58" s="49" t="s">
        <v>3081</v>
      </c>
      <c r="E58" s="50">
        <v>57651</v>
      </c>
      <c r="F58" s="50">
        <v>0</v>
      </c>
    </row>
    <row r="59" spans="1:6" s="51" customFormat="1" ht="12">
      <c r="A59" s="47">
        <v>240314</v>
      </c>
      <c r="B59" s="48" t="s">
        <v>2612</v>
      </c>
      <c r="C59" s="43" t="s">
        <v>3082</v>
      </c>
      <c r="D59" s="49" t="s">
        <v>3083</v>
      </c>
      <c r="E59" s="50">
        <v>18220</v>
      </c>
      <c r="F59" s="50">
        <v>0</v>
      </c>
    </row>
    <row r="60" spans="1:6" s="51" customFormat="1" ht="12">
      <c r="A60" s="47">
        <v>240314</v>
      </c>
      <c r="B60" s="48" t="s">
        <v>2612</v>
      </c>
      <c r="C60" s="43">
        <v>210027600</v>
      </c>
      <c r="D60" s="49" t="s">
        <v>3084</v>
      </c>
      <c r="E60" s="50">
        <v>16205</v>
      </c>
      <c r="F60" s="50">
        <v>0</v>
      </c>
    </row>
    <row r="61" spans="1:6" s="51" customFormat="1" ht="12">
      <c r="A61" s="47">
        <v>240314</v>
      </c>
      <c r="B61" s="48" t="s">
        <v>2612</v>
      </c>
      <c r="C61" s="43">
        <v>210027800</v>
      </c>
      <c r="D61" s="49" t="s">
        <v>3085</v>
      </c>
      <c r="E61" s="50">
        <v>20506</v>
      </c>
      <c r="F61" s="50">
        <v>0</v>
      </c>
    </row>
    <row r="62" spans="1:6" s="51" customFormat="1" ht="12">
      <c r="A62" s="47">
        <v>240314</v>
      </c>
      <c r="B62" s="48" t="s">
        <v>2612</v>
      </c>
      <c r="C62" s="43">
        <v>210050400</v>
      </c>
      <c r="D62" s="49" t="s">
        <v>3086</v>
      </c>
      <c r="E62" s="50">
        <v>11919</v>
      </c>
      <c r="F62" s="50">
        <v>0</v>
      </c>
    </row>
    <row r="63" spans="1:6" s="51" customFormat="1" ht="12">
      <c r="A63" s="47">
        <v>240314</v>
      </c>
      <c r="B63" s="48" t="s">
        <v>2612</v>
      </c>
      <c r="C63" s="43">
        <v>210054800</v>
      </c>
      <c r="D63" s="49" t="s">
        <v>3087</v>
      </c>
      <c r="E63" s="50">
        <v>24716</v>
      </c>
      <c r="F63" s="50">
        <v>0</v>
      </c>
    </row>
    <row r="64" spans="1:6" s="51" customFormat="1" ht="12">
      <c r="A64" s="47">
        <v>240314</v>
      </c>
      <c r="B64" s="48" t="s">
        <v>2612</v>
      </c>
      <c r="C64" s="43">
        <v>210066400</v>
      </c>
      <c r="D64" s="49" t="s">
        <v>3088</v>
      </c>
      <c r="E64" s="50">
        <v>39189</v>
      </c>
      <c r="F64" s="50">
        <v>0</v>
      </c>
    </row>
    <row r="65" spans="1:6" s="51" customFormat="1" ht="12">
      <c r="A65" s="47">
        <v>240314</v>
      </c>
      <c r="B65" s="48" t="s">
        <v>2612</v>
      </c>
      <c r="C65" s="43" t="s">
        <v>3089</v>
      </c>
      <c r="D65" s="49" t="s">
        <v>3090</v>
      </c>
      <c r="E65" s="50">
        <v>14154</v>
      </c>
      <c r="F65" s="50">
        <v>0</v>
      </c>
    </row>
    <row r="66" spans="1:6" s="51" customFormat="1" ht="12">
      <c r="A66" s="47">
        <v>240314</v>
      </c>
      <c r="B66" s="48" t="s">
        <v>2612</v>
      </c>
      <c r="C66" s="43">
        <v>210070400</v>
      </c>
      <c r="D66" s="49" t="s">
        <v>3091</v>
      </c>
      <c r="E66" s="50">
        <v>21170</v>
      </c>
      <c r="F66" s="50">
        <v>0</v>
      </c>
    </row>
    <row r="67" spans="1:6" s="51" customFormat="1" ht="12">
      <c r="A67" s="47">
        <v>240314</v>
      </c>
      <c r="B67" s="48" t="s">
        <v>2612</v>
      </c>
      <c r="C67" s="43">
        <v>210073200</v>
      </c>
      <c r="D67" s="49" t="s">
        <v>3092</v>
      </c>
      <c r="E67" s="50">
        <v>11435</v>
      </c>
      <c r="F67" s="50">
        <v>0</v>
      </c>
    </row>
    <row r="68" spans="1:6" s="51" customFormat="1" ht="12">
      <c r="A68" s="47">
        <v>240314</v>
      </c>
      <c r="B68" s="48" t="s">
        <v>2612</v>
      </c>
      <c r="C68" s="43">
        <v>210076400</v>
      </c>
      <c r="D68" s="49" t="s">
        <v>3093</v>
      </c>
      <c r="E68" s="50">
        <v>36475</v>
      </c>
      <c r="F68" s="50">
        <v>0</v>
      </c>
    </row>
    <row r="69" spans="1:6" s="51" customFormat="1" ht="12">
      <c r="A69" s="47">
        <v>240314</v>
      </c>
      <c r="B69" s="48" t="s">
        <v>2612</v>
      </c>
      <c r="C69" s="43">
        <v>210081300</v>
      </c>
      <c r="D69" s="49" t="s">
        <v>3094</v>
      </c>
      <c r="E69" s="50">
        <v>33914</v>
      </c>
      <c r="F69" s="50">
        <v>0</v>
      </c>
    </row>
    <row r="70" spans="1:6" s="51" customFormat="1" ht="12">
      <c r="A70" s="47">
        <v>240314</v>
      </c>
      <c r="B70" s="48" t="s">
        <v>2612</v>
      </c>
      <c r="C70" s="43">
        <v>210085300</v>
      </c>
      <c r="D70" s="49" t="s">
        <v>3095</v>
      </c>
      <c r="E70" s="50">
        <v>5392</v>
      </c>
      <c r="F70" s="50">
        <v>0</v>
      </c>
    </row>
    <row r="71" spans="1:6" s="51" customFormat="1" ht="12">
      <c r="A71" s="47">
        <v>240314</v>
      </c>
      <c r="B71" s="48" t="s">
        <v>2612</v>
      </c>
      <c r="C71" s="43">
        <v>210085400</v>
      </c>
      <c r="D71" s="49" t="s">
        <v>3096</v>
      </c>
      <c r="E71" s="50">
        <v>15162</v>
      </c>
      <c r="F71" s="50">
        <v>0</v>
      </c>
    </row>
    <row r="72" spans="1:6" s="51" customFormat="1" ht="12">
      <c r="A72" s="47">
        <v>240314</v>
      </c>
      <c r="B72" s="48" t="s">
        <v>2612</v>
      </c>
      <c r="C72" s="43">
        <v>210095200</v>
      </c>
      <c r="D72" s="49" t="s">
        <v>3097</v>
      </c>
      <c r="E72" s="50">
        <v>10913</v>
      </c>
      <c r="F72" s="50">
        <v>0</v>
      </c>
    </row>
    <row r="73" spans="1:6" s="51" customFormat="1" ht="12">
      <c r="A73" s="47">
        <v>240314</v>
      </c>
      <c r="B73" s="48" t="s">
        <v>2612</v>
      </c>
      <c r="C73" s="43" t="s">
        <v>3098</v>
      </c>
      <c r="D73" s="49" t="s">
        <v>3099</v>
      </c>
      <c r="E73" s="50">
        <v>24605664</v>
      </c>
      <c r="F73" s="50">
        <v>0</v>
      </c>
    </row>
    <row r="74" spans="1:6" s="51" customFormat="1" ht="12">
      <c r="A74" s="47">
        <v>240314</v>
      </c>
      <c r="B74" s="48" t="s">
        <v>2612</v>
      </c>
      <c r="C74" s="43" t="s">
        <v>3100</v>
      </c>
      <c r="D74" s="49" t="s">
        <v>3101</v>
      </c>
      <c r="E74" s="50">
        <v>53247</v>
      </c>
      <c r="F74" s="50">
        <v>0</v>
      </c>
    </row>
    <row r="75" spans="1:6" s="51" customFormat="1" ht="12">
      <c r="A75" s="47">
        <v>240314</v>
      </c>
      <c r="B75" s="48" t="s">
        <v>2612</v>
      </c>
      <c r="C75" s="43" t="s">
        <v>3102</v>
      </c>
      <c r="D75" s="49" t="s">
        <v>3103</v>
      </c>
      <c r="E75" s="50">
        <v>3384</v>
      </c>
      <c r="F75" s="50">
        <v>0</v>
      </c>
    </row>
    <row r="76" spans="1:6" s="51" customFormat="1" ht="12">
      <c r="A76" s="47">
        <v>240314</v>
      </c>
      <c r="B76" s="48" t="s">
        <v>2612</v>
      </c>
      <c r="C76" s="43">
        <v>210108001</v>
      </c>
      <c r="D76" s="49" t="s">
        <v>3104</v>
      </c>
      <c r="E76" s="50">
        <v>14534078</v>
      </c>
      <c r="F76" s="50">
        <v>0</v>
      </c>
    </row>
    <row r="77" spans="1:6" s="51" customFormat="1" ht="12">
      <c r="A77" s="47">
        <v>240314</v>
      </c>
      <c r="B77" s="48" t="s">
        <v>2612</v>
      </c>
      <c r="C77" s="43">
        <v>210111001</v>
      </c>
      <c r="D77" s="49" t="s">
        <v>3105</v>
      </c>
      <c r="E77" s="50">
        <v>78258960</v>
      </c>
      <c r="F77" s="50">
        <v>0</v>
      </c>
    </row>
    <row r="78" spans="1:6" s="51" customFormat="1" ht="12">
      <c r="A78" s="47">
        <v>240314</v>
      </c>
      <c r="B78" s="48" t="s">
        <v>2612</v>
      </c>
      <c r="C78" s="43">
        <v>210113001</v>
      </c>
      <c r="D78" s="49" t="s">
        <v>3106</v>
      </c>
      <c r="E78" s="50">
        <v>14642974</v>
      </c>
      <c r="F78" s="50">
        <v>0</v>
      </c>
    </row>
    <row r="79" spans="1:6" s="51" customFormat="1" ht="12">
      <c r="A79" s="47">
        <v>240314</v>
      </c>
      <c r="B79" s="48" t="s">
        <v>2612</v>
      </c>
      <c r="C79" s="43" t="s">
        <v>3107</v>
      </c>
      <c r="D79" s="49" t="s">
        <v>3108</v>
      </c>
      <c r="E79" s="50">
        <v>2116316</v>
      </c>
      <c r="F79" s="50">
        <v>0</v>
      </c>
    </row>
    <row r="80" spans="1:6" s="51" customFormat="1" ht="12">
      <c r="A80" s="47">
        <v>240314</v>
      </c>
      <c r="B80" s="48" t="s">
        <v>2612</v>
      </c>
      <c r="C80" s="43" t="s">
        <v>3109</v>
      </c>
      <c r="D80" s="49" t="s">
        <v>3110</v>
      </c>
      <c r="E80" s="50">
        <v>1952</v>
      </c>
      <c r="F80" s="50">
        <v>0</v>
      </c>
    </row>
    <row r="81" spans="1:6" s="51" customFormat="1" ht="12">
      <c r="A81" s="47">
        <v>240314</v>
      </c>
      <c r="B81" s="48" t="s">
        <v>2612</v>
      </c>
      <c r="C81" s="43" t="s">
        <v>3111</v>
      </c>
      <c r="D81" s="49" t="s">
        <v>3112</v>
      </c>
      <c r="E81" s="50">
        <v>6546377</v>
      </c>
      <c r="F81" s="50">
        <v>0</v>
      </c>
    </row>
    <row r="82" spans="1:6" s="51" customFormat="1" ht="12">
      <c r="A82" s="47">
        <v>240314</v>
      </c>
      <c r="B82" s="48" t="s">
        <v>2612</v>
      </c>
      <c r="C82" s="43" t="s">
        <v>3113</v>
      </c>
      <c r="D82" s="49" t="s">
        <v>3114</v>
      </c>
      <c r="E82" s="50">
        <v>3840819</v>
      </c>
      <c r="F82" s="50">
        <v>0</v>
      </c>
    </row>
    <row r="83" spans="1:6" s="51" customFormat="1" ht="12">
      <c r="A83" s="47">
        <v>240314</v>
      </c>
      <c r="B83" s="48" t="s">
        <v>2612</v>
      </c>
      <c r="C83" s="43" t="s">
        <v>3115</v>
      </c>
      <c r="D83" s="49" t="s">
        <v>3116</v>
      </c>
      <c r="E83" s="50">
        <v>4403698</v>
      </c>
      <c r="F83" s="50">
        <v>0</v>
      </c>
    </row>
    <row r="84" spans="1:6" s="51" customFormat="1" ht="12">
      <c r="A84" s="47">
        <v>240314</v>
      </c>
      <c r="B84" s="48" t="s">
        <v>2612</v>
      </c>
      <c r="C84" s="43">
        <v>210119701</v>
      </c>
      <c r="D84" s="49" t="s">
        <v>3117</v>
      </c>
      <c r="E84" s="50">
        <v>11035</v>
      </c>
      <c r="F84" s="50">
        <v>0</v>
      </c>
    </row>
    <row r="85" spans="1:6" s="51" customFormat="1" ht="12">
      <c r="A85" s="47">
        <v>240314</v>
      </c>
      <c r="B85" s="48" t="s">
        <v>2612</v>
      </c>
      <c r="C85" s="43" t="s">
        <v>3118</v>
      </c>
      <c r="D85" s="49" t="s">
        <v>3119</v>
      </c>
      <c r="E85" s="50">
        <v>5985397</v>
      </c>
      <c r="F85" s="50">
        <v>0</v>
      </c>
    </row>
    <row r="86" spans="1:6" s="51" customFormat="1" ht="12">
      <c r="A86" s="47">
        <v>240314</v>
      </c>
      <c r="B86" s="48" t="s">
        <v>2612</v>
      </c>
      <c r="C86" s="43">
        <v>210123001</v>
      </c>
      <c r="D86" s="49" t="s">
        <v>3120</v>
      </c>
      <c r="E86" s="50">
        <v>2338830</v>
      </c>
      <c r="F86" s="50">
        <v>0</v>
      </c>
    </row>
    <row r="87" spans="1:6" s="51" customFormat="1" ht="12">
      <c r="A87" s="47">
        <v>240314</v>
      </c>
      <c r="B87" s="48" t="s">
        <v>2612</v>
      </c>
      <c r="C87" s="43" t="s">
        <v>3121</v>
      </c>
      <c r="D87" s="49" t="s">
        <v>3122</v>
      </c>
      <c r="E87" s="50">
        <v>12172</v>
      </c>
      <c r="F87" s="50">
        <v>0</v>
      </c>
    </row>
    <row r="88" spans="1:6" s="51" customFormat="1" ht="12">
      <c r="A88" s="47">
        <v>240314</v>
      </c>
      <c r="B88" s="48" t="s">
        <v>2612</v>
      </c>
      <c r="C88" s="43">
        <v>210127001</v>
      </c>
      <c r="D88" s="49" t="s">
        <v>3123</v>
      </c>
      <c r="E88" s="50">
        <v>234019</v>
      </c>
      <c r="F88" s="50">
        <v>0</v>
      </c>
    </row>
    <row r="89" spans="1:6" s="51" customFormat="1" ht="12">
      <c r="A89" s="47">
        <v>240314</v>
      </c>
      <c r="B89" s="48" t="s">
        <v>2612</v>
      </c>
      <c r="C89" s="43" t="s">
        <v>3124</v>
      </c>
      <c r="D89" s="49" t="s">
        <v>3125</v>
      </c>
      <c r="E89" s="50">
        <v>6082314</v>
      </c>
      <c r="F89" s="50">
        <v>0</v>
      </c>
    </row>
    <row r="90" spans="1:6" s="51" customFormat="1" ht="12">
      <c r="A90" s="47">
        <v>240314</v>
      </c>
      <c r="B90" s="48" t="s">
        <v>2612</v>
      </c>
      <c r="C90" s="43" t="s">
        <v>3126</v>
      </c>
      <c r="D90" s="49" t="s">
        <v>3127</v>
      </c>
      <c r="E90" s="50">
        <v>10446</v>
      </c>
      <c r="F90" s="50">
        <v>0</v>
      </c>
    </row>
    <row r="91" spans="1:6" s="51" customFormat="1" ht="12">
      <c r="A91" s="47">
        <v>240314</v>
      </c>
      <c r="B91" s="48" t="s">
        <v>2612</v>
      </c>
      <c r="C91" s="43" t="s">
        <v>3128</v>
      </c>
      <c r="D91" s="49" t="s">
        <v>3129</v>
      </c>
      <c r="E91" s="50">
        <v>169646</v>
      </c>
      <c r="F91" s="50">
        <v>0</v>
      </c>
    </row>
    <row r="92" spans="1:6" s="51" customFormat="1" ht="12">
      <c r="A92" s="47">
        <v>240314</v>
      </c>
      <c r="B92" s="48" t="s">
        <v>2612</v>
      </c>
      <c r="C92" s="43">
        <v>210147001</v>
      </c>
      <c r="D92" s="49" t="s">
        <v>3130</v>
      </c>
      <c r="E92" s="50">
        <v>6749565</v>
      </c>
      <c r="F92" s="50">
        <v>0</v>
      </c>
    </row>
    <row r="93" spans="1:6" s="51" customFormat="1" ht="12">
      <c r="A93" s="47">
        <v>240314</v>
      </c>
      <c r="B93" s="48" t="s">
        <v>2612</v>
      </c>
      <c r="C93" s="43">
        <v>210150001</v>
      </c>
      <c r="D93" s="49" t="s">
        <v>3131</v>
      </c>
      <c r="E93" s="50">
        <v>6846904</v>
      </c>
      <c r="F93" s="50">
        <v>0</v>
      </c>
    </row>
    <row r="94" spans="1:6" s="51" customFormat="1" ht="12">
      <c r="A94" s="47">
        <v>240314</v>
      </c>
      <c r="B94" s="48" t="s">
        <v>2612</v>
      </c>
      <c r="C94" s="43" t="s">
        <v>3132</v>
      </c>
      <c r="D94" s="49" t="s">
        <v>3133</v>
      </c>
      <c r="E94" s="50">
        <v>7533241</v>
      </c>
      <c r="F94" s="50">
        <v>0</v>
      </c>
    </row>
    <row r="95" spans="1:6" s="51" customFormat="1" ht="12">
      <c r="A95" s="47">
        <v>240314</v>
      </c>
      <c r="B95" s="48" t="s">
        <v>2612</v>
      </c>
      <c r="C95" s="43">
        <v>210154001</v>
      </c>
      <c r="D95" s="49" t="s">
        <v>3134</v>
      </c>
      <c r="E95" s="50">
        <v>11124628</v>
      </c>
      <c r="F95" s="50">
        <v>0</v>
      </c>
    </row>
    <row r="96" spans="1:6" s="51" customFormat="1" ht="12">
      <c r="A96" s="47">
        <v>240314</v>
      </c>
      <c r="B96" s="48" t="s">
        <v>2612</v>
      </c>
      <c r="C96" s="43">
        <v>210163001</v>
      </c>
      <c r="D96" s="49" t="s">
        <v>3135</v>
      </c>
      <c r="E96" s="50">
        <v>6335</v>
      </c>
      <c r="F96" s="50">
        <v>0</v>
      </c>
    </row>
    <row r="97" spans="1:6" s="51" customFormat="1" ht="12">
      <c r="A97" s="47">
        <v>240314</v>
      </c>
      <c r="B97" s="48" t="s">
        <v>2612</v>
      </c>
      <c r="C97" s="43">
        <v>210163401</v>
      </c>
      <c r="D97" s="49" t="s">
        <v>3136</v>
      </c>
      <c r="E97" s="50">
        <v>43538</v>
      </c>
      <c r="F97" s="50">
        <v>0</v>
      </c>
    </row>
    <row r="98" spans="1:6" s="51" customFormat="1" ht="12">
      <c r="A98" s="47">
        <v>240314</v>
      </c>
      <c r="B98" s="48" t="s">
        <v>2612</v>
      </c>
      <c r="C98" s="43">
        <v>210166001</v>
      </c>
      <c r="D98" s="49" t="s">
        <v>3137</v>
      </c>
      <c r="E98" s="50">
        <v>2676625</v>
      </c>
      <c r="F98" s="50">
        <v>0</v>
      </c>
    </row>
    <row r="99" spans="1:6" s="51" customFormat="1" ht="12">
      <c r="A99" s="47">
        <v>240314</v>
      </c>
      <c r="B99" s="48" t="s">
        <v>2612</v>
      </c>
      <c r="C99" s="43" t="s">
        <v>3138</v>
      </c>
      <c r="D99" s="49" t="s">
        <v>3139</v>
      </c>
      <c r="E99" s="50">
        <v>3380618</v>
      </c>
      <c r="F99" s="50">
        <v>0</v>
      </c>
    </row>
    <row r="100" spans="1:6" s="51" customFormat="1" ht="12">
      <c r="A100" s="47">
        <v>240314</v>
      </c>
      <c r="B100" s="48" t="s">
        <v>2612</v>
      </c>
      <c r="C100" s="43">
        <v>210168101</v>
      </c>
      <c r="D100" s="49" t="s">
        <v>3140</v>
      </c>
      <c r="E100" s="50">
        <v>19612</v>
      </c>
      <c r="F100" s="50">
        <v>0</v>
      </c>
    </row>
    <row r="101" spans="1:6" s="51" customFormat="1" ht="12">
      <c r="A101" s="47">
        <v>240314</v>
      </c>
      <c r="B101" s="48" t="s">
        <v>2612</v>
      </c>
      <c r="C101" s="43">
        <v>210170001</v>
      </c>
      <c r="D101" s="49" t="s">
        <v>3141</v>
      </c>
      <c r="E101" s="50">
        <v>4893777</v>
      </c>
      <c r="F101" s="50">
        <v>0</v>
      </c>
    </row>
    <row r="102" spans="1:6" s="51" customFormat="1" ht="12">
      <c r="A102" s="47">
        <v>240314</v>
      </c>
      <c r="B102" s="48" t="s">
        <v>2612</v>
      </c>
      <c r="C102" s="43">
        <v>210173001</v>
      </c>
      <c r="D102" s="49" t="s">
        <v>3142</v>
      </c>
      <c r="E102" s="50">
        <v>7221816</v>
      </c>
      <c r="F102" s="50">
        <v>0</v>
      </c>
    </row>
    <row r="103" spans="1:6" s="51" customFormat="1" ht="12">
      <c r="A103" s="47">
        <v>240314</v>
      </c>
      <c r="B103" s="48" t="s">
        <v>2612</v>
      </c>
      <c r="C103" s="43">
        <v>210176001</v>
      </c>
      <c r="D103" s="49" t="s">
        <v>3143</v>
      </c>
      <c r="E103" s="50">
        <v>7126885</v>
      </c>
      <c r="F103" s="50">
        <v>0</v>
      </c>
    </row>
    <row r="104" spans="1:6" s="51" customFormat="1" ht="12">
      <c r="A104" s="47">
        <v>240314</v>
      </c>
      <c r="B104" s="48" t="s">
        <v>2612</v>
      </c>
      <c r="C104" s="43">
        <v>210185001</v>
      </c>
      <c r="D104" s="49" t="s">
        <v>3144</v>
      </c>
      <c r="E104" s="50">
        <v>136374</v>
      </c>
      <c r="F104" s="50">
        <v>0</v>
      </c>
    </row>
    <row r="105" spans="1:6" s="51" customFormat="1" ht="12">
      <c r="A105" s="47">
        <v>240314</v>
      </c>
      <c r="B105" s="48" t="s">
        <v>2612</v>
      </c>
      <c r="C105" s="43">
        <v>210186001</v>
      </c>
      <c r="D105" s="49" t="s">
        <v>3145</v>
      </c>
      <c r="E105" s="50">
        <v>51023</v>
      </c>
      <c r="F105" s="50">
        <v>0</v>
      </c>
    </row>
    <row r="106" spans="1:6" s="51" customFormat="1" ht="12">
      <c r="A106" s="47">
        <v>240314</v>
      </c>
      <c r="B106" s="48" t="s">
        <v>2612</v>
      </c>
      <c r="C106" s="43">
        <v>210191001</v>
      </c>
      <c r="D106" s="49" t="s">
        <v>3146</v>
      </c>
      <c r="E106" s="50">
        <v>61899</v>
      </c>
      <c r="F106" s="50">
        <v>0</v>
      </c>
    </row>
    <row r="107" spans="1:6" s="51" customFormat="1" ht="12">
      <c r="A107" s="47">
        <v>240314</v>
      </c>
      <c r="B107" s="48" t="s">
        <v>2612</v>
      </c>
      <c r="C107" s="43">
        <v>210194001</v>
      </c>
      <c r="D107" s="49" t="s">
        <v>3147</v>
      </c>
      <c r="E107" s="50">
        <v>44461</v>
      </c>
      <c r="F107" s="50">
        <v>0</v>
      </c>
    </row>
    <row r="108" spans="1:6" s="51" customFormat="1" ht="12">
      <c r="A108" s="47">
        <v>240314</v>
      </c>
      <c r="B108" s="48" t="s">
        <v>2612</v>
      </c>
      <c r="C108" s="43">
        <v>210195001</v>
      </c>
      <c r="D108" s="52" t="s">
        <v>3148</v>
      </c>
      <c r="E108" s="50">
        <v>85217</v>
      </c>
      <c r="F108" s="50">
        <v>0</v>
      </c>
    </row>
    <row r="109" spans="1:6" s="51" customFormat="1" ht="12">
      <c r="A109" s="47">
        <v>240314</v>
      </c>
      <c r="B109" s="48" t="s">
        <v>2612</v>
      </c>
      <c r="C109" s="43">
        <v>210197001</v>
      </c>
      <c r="D109" s="49" t="s">
        <v>3149</v>
      </c>
      <c r="E109" s="50">
        <v>45428</v>
      </c>
      <c r="F109" s="50">
        <v>0</v>
      </c>
    </row>
    <row r="110" spans="1:6" s="51" customFormat="1" ht="12">
      <c r="A110" s="47">
        <v>240314</v>
      </c>
      <c r="B110" s="48" t="s">
        <v>2612</v>
      </c>
      <c r="C110" s="43">
        <v>210199001</v>
      </c>
      <c r="D110" s="49" t="s">
        <v>3150</v>
      </c>
      <c r="E110" s="50">
        <v>20771</v>
      </c>
      <c r="F110" s="50">
        <v>0</v>
      </c>
    </row>
    <row r="111" spans="1:6" s="51" customFormat="1" ht="12">
      <c r="A111" s="47">
        <v>240314</v>
      </c>
      <c r="B111" s="48" t="s">
        <v>2612</v>
      </c>
      <c r="C111" s="43" t="s">
        <v>3151</v>
      </c>
      <c r="D111" s="53" t="s">
        <v>3152</v>
      </c>
      <c r="E111" s="50">
        <v>18169</v>
      </c>
      <c r="F111" s="50">
        <v>0</v>
      </c>
    </row>
    <row r="112" spans="1:6" s="51" customFormat="1" ht="12">
      <c r="A112" s="47">
        <v>240314</v>
      </c>
      <c r="B112" s="48" t="s">
        <v>2612</v>
      </c>
      <c r="C112" s="43" t="s">
        <v>3153</v>
      </c>
      <c r="D112" s="49" t="s">
        <v>3154</v>
      </c>
      <c r="E112" s="50">
        <v>18517</v>
      </c>
      <c r="F112" s="50">
        <v>0</v>
      </c>
    </row>
    <row r="113" spans="1:6" s="51" customFormat="1" ht="12">
      <c r="A113" s="47">
        <v>240314</v>
      </c>
      <c r="B113" s="48" t="s">
        <v>2612</v>
      </c>
      <c r="C113" s="43">
        <v>210263302</v>
      </c>
      <c r="D113" s="49" t="s">
        <v>3155</v>
      </c>
      <c r="E113" s="50">
        <v>10628</v>
      </c>
      <c r="F113" s="50">
        <v>0</v>
      </c>
    </row>
    <row r="114" spans="1:6" s="51" customFormat="1" ht="12">
      <c r="A114" s="47">
        <v>240314</v>
      </c>
      <c r="B114" s="48" t="s">
        <v>2612</v>
      </c>
      <c r="C114" s="43" t="s">
        <v>3156</v>
      </c>
      <c r="D114" s="49" t="s">
        <v>3157</v>
      </c>
      <c r="E114" s="50">
        <v>5770</v>
      </c>
      <c r="F114" s="50">
        <v>0</v>
      </c>
    </row>
    <row r="115" spans="1:6" s="51" customFormat="1" ht="12">
      <c r="A115" s="47">
        <v>240314</v>
      </c>
      <c r="B115" s="48" t="s">
        <v>2612</v>
      </c>
      <c r="C115" s="43">
        <v>210270702</v>
      </c>
      <c r="D115" s="49" t="s">
        <v>3158</v>
      </c>
      <c r="E115" s="50">
        <v>20550</v>
      </c>
      <c r="F115" s="50">
        <v>0</v>
      </c>
    </row>
    <row r="116" spans="1:6" s="51" customFormat="1" ht="12">
      <c r="A116" s="47">
        <v>240314</v>
      </c>
      <c r="B116" s="48" t="s">
        <v>2612</v>
      </c>
      <c r="C116" s="43" t="s">
        <v>3159</v>
      </c>
      <c r="D116" s="49" t="s">
        <v>3160</v>
      </c>
      <c r="E116" s="50">
        <v>4252</v>
      </c>
      <c r="F116" s="50">
        <v>0</v>
      </c>
    </row>
    <row r="117" spans="1:6" s="51" customFormat="1" ht="12">
      <c r="A117" s="47">
        <v>240314</v>
      </c>
      <c r="B117" s="48" t="s">
        <v>2612</v>
      </c>
      <c r="C117" s="43" t="s">
        <v>3161</v>
      </c>
      <c r="D117" s="49" t="s">
        <v>3162</v>
      </c>
      <c r="E117" s="50">
        <v>12113</v>
      </c>
      <c r="F117" s="50">
        <v>0</v>
      </c>
    </row>
    <row r="118" spans="1:6" s="51" customFormat="1" ht="12">
      <c r="A118" s="47">
        <v>240314</v>
      </c>
      <c r="B118" s="48" t="s">
        <v>2612</v>
      </c>
      <c r="C118" s="43">
        <v>210347703</v>
      </c>
      <c r="D118" s="49" t="s">
        <v>3163</v>
      </c>
      <c r="E118" s="50">
        <v>22620</v>
      </c>
      <c r="F118" s="50">
        <v>0</v>
      </c>
    </row>
    <row r="119" spans="1:6" s="51" customFormat="1" ht="12">
      <c r="A119" s="47">
        <v>240314</v>
      </c>
      <c r="B119" s="48" t="s">
        <v>2612</v>
      </c>
      <c r="C119" s="43">
        <v>210352203</v>
      </c>
      <c r="D119" s="49" t="s">
        <v>3164</v>
      </c>
      <c r="E119" s="50">
        <v>12766</v>
      </c>
      <c r="F119" s="50">
        <v>0</v>
      </c>
    </row>
    <row r="120" spans="1:6" s="51" customFormat="1" ht="12">
      <c r="A120" s="47">
        <v>240314</v>
      </c>
      <c r="B120" s="48" t="s">
        <v>2612</v>
      </c>
      <c r="C120" s="43">
        <v>210354003</v>
      </c>
      <c r="D120" s="49" t="s">
        <v>3165</v>
      </c>
      <c r="E120" s="50">
        <v>48469</v>
      </c>
      <c r="F120" s="50">
        <v>0</v>
      </c>
    </row>
    <row r="121" spans="1:6" s="51" customFormat="1" ht="12">
      <c r="A121" s="47">
        <v>240314</v>
      </c>
      <c r="B121" s="48" t="s">
        <v>2612</v>
      </c>
      <c r="C121" s="43">
        <v>210376403</v>
      </c>
      <c r="D121" s="49" t="s">
        <v>3166</v>
      </c>
      <c r="E121" s="50">
        <v>17816</v>
      </c>
      <c r="F121" s="50">
        <v>0</v>
      </c>
    </row>
    <row r="122" spans="1:6" s="51" customFormat="1" ht="12">
      <c r="A122" s="47">
        <v>240314</v>
      </c>
      <c r="B122" s="48" t="s">
        <v>2612</v>
      </c>
      <c r="C122" s="43" t="s">
        <v>3167</v>
      </c>
      <c r="D122" s="49" t="s">
        <v>3168</v>
      </c>
      <c r="E122" s="50">
        <v>2552</v>
      </c>
      <c r="F122" s="50">
        <v>0</v>
      </c>
    </row>
    <row r="123" spans="1:6" s="51" customFormat="1" ht="12">
      <c r="A123" s="47">
        <v>240314</v>
      </c>
      <c r="B123" s="48" t="s">
        <v>2612</v>
      </c>
      <c r="C123" s="43" t="s">
        <v>3169</v>
      </c>
      <c r="D123" s="49" t="s">
        <v>3170</v>
      </c>
      <c r="E123" s="50">
        <v>24712</v>
      </c>
      <c r="F123" s="50">
        <v>0</v>
      </c>
    </row>
    <row r="124" spans="1:6" s="51" customFormat="1" ht="12">
      <c r="A124" s="47">
        <v>240314</v>
      </c>
      <c r="B124" s="48" t="s">
        <v>2612</v>
      </c>
      <c r="C124" s="43" t="s">
        <v>3171</v>
      </c>
      <c r="D124" s="49" t="s">
        <v>3172</v>
      </c>
      <c r="E124" s="50">
        <v>10154</v>
      </c>
      <c r="F124" s="50">
        <v>0</v>
      </c>
    </row>
    <row r="125" spans="1:6" s="51" customFormat="1" ht="12">
      <c r="A125" s="47">
        <v>240314</v>
      </c>
      <c r="B125" s="48" t="s">
        <v>2612</v>
      </c>
      <c r="C125" s="43">
        <v>210415804</v>
      </c>
      <c r="D125" s="49" t="s">
        <v>3173</v>
      </c>
      <c r="E125" s="50">
        <v>10689</v>
      </c>
      <c r="F125" s="50">
        <v>0</v>
      </c>
    </row>
    <row r="126" spans="1:6" s="51" customFormat="1" ht="12">
      <c r="A126" s="47">
        <v>240314</v>
      </c>
      <c r="B126" s="48" t="s">
        <v>2612</v>
      </c>
      <c r="C126" s="43">
        <v>210470204</v>
      </c>
      <c r="D126" s="49" t="s">
        <v>3174</v>
      </c>
      <c r="E126" s="50">
        <v>12570</v>
      </c>
      <c r="F126" s="50">
        <v>0</v>
      </c>
    </row>
    <row r="127" spans="1:6" s="51" customFormat="1" ht="12">
      <c r="A127" s="47">
        <v>240314</v>
      </c>
      <c r="B127" s="48" t="s">
        <v>2612</v>
      </c>
      <c r="C127" s="43">
        <v>210473504</v>
      </c>
      <c r="D127" s="49" t="s">
        <v>3175</v>
      </c>
      <c r="E127" s="50">
        <v>56632</v>
      </c>
      <c r="F127" s="50">
        <v>0</v>
      </c>
    </row>
    <row r="128" spans="1:6" s="51" customFormat="1" ht="12">
      <c r="A128" s="47">
        <v>240314</v>
      </c>
      <c r="B128" s="48" t="s">
        <v>2612</v>
      </c>
      <c r="C128" s="43" t="s">
        <v>3176</v>
      </c>
      <c r="D128" s="49" t="s">
        <v>3177</v>
      </c>
      <c r="E128" s="50">
        <v>18152</v>
      </c>
      <c r="F128" s="50">
        <v>0</v>
      </c>
    </row>
    <row r="129" spans="1:6" s="51" customFormat="1" ht="12">
      <c r="A129" s="47">
        <v>240314</v>
      </c>
      <c r="B129" s="48" t="s">
        <v>2612</v>
      </c>
      <c r="C129" s="43" t="s">
        <v>3178</v>
      </c>
      <c r="D129" s="49" t="s">
        <v>3179</v>
      </c>
      <c r="E129" s="50">
        <v>5099</v>
      </c>
      <c r="F129" s="50">
        <v>0</v>
      </c>
    </row>
    <row r="130" spans="1:6" s="51" customFormat="1" ht="12">
      <c r="A130" s="47">
        <v>240314</v>
      </c>
      <c r="B130" s="48" t="s">
        <v>2612</v>
      </c>
      <c r="C130" s="43" t="s">
        <v>3180</v>
      </c>
      <c r="D130" s="49" t="s">
        <v>3181</v>
      </c>
      <c r="E130" s="50">
        <v>28635</v>
      </c>
      <c r="F130" s="50">
        <v>0</v>
      </c>
    </row>
    <row r="131" spans="1:6" s="51" customFormat="1" ht="12">
      <c r="A131" s="47">
        <v>240314</v>
      </c>
      <c r="B131" s="48" t="s">
        <v>2612</v>
      </c>
      <c r="C131" s="43" t="s">
        <v>3182</v>
      </c>
      <c r="D131" s="49" t="s">
        <v>3183</v>
      </c>
      <c r="E131" s="50">
        <v>17783</v>
      </c>
      <c r="F131" s="50">
        <v>0</v>
      </c>
    </row>
    <row r="132" spans="1:6" s="51" customFormat="1" ht="12">
      <c r="A132" s="47">
        <v>240314</v>
      </c>
      <c r="B132" s="48" t="s">
        <v>2612</v>
      </c>
      <c r="C132" s="43">
        <v>210547605</v>
      </c>
      <c r="D132" s="49" t="s">
        <v>3184</v>
      </c>
      <c r="E132" s="50">
        <v>15049</v>
      </c>
      <c r="F132" s="50">
        <v>0</v>
      </c>
    </row>
    <row r="133" spans="1:6" s="51" customFormat="1" ht="12">
      <c r="A133" s="47">
        <v>240314</v>
      </c>
      <c r="B133" s="48" t="s">
        <v>2612</v>
      </c>
      <c r="C133" s="43">
        <v>210552405</v>
      </c>
      <c r="D133" s="49" t="s">
        <v>3185</v>
      </c>
      <c r="E133" s="50">
        <v>14105</v>
      </c>
      <c r="F133" s="50">
        <v>0</v>
      </c>
    </row>
    <row r="134" spans="1:6" s="51" customFormat="1" ht="12">
      <c r="A134" s="47">
        <v>240314</v>
      </c>
      <c r="B134" s="48" t="s">
        <v>2612</v>
      </c>
      <c r="C134" s="43">
        <v>210554405</v>
      </c>
      <c r="D134" s="49" t="s">
        <v>3186</v>
      </c>
      <c r="E134" s="50">
        <v>57157</v>
      </c>
      <c r="F134" s="50">
        <v>0</v>
      </c>
    </row>
    <row r="135" spans="1:6" s="51" customFormat="1" ht="12">
      <c r="A135" s="47">
        <v>240314</v>
      </c>
      <c r="B135" s="48" t="s">
        <v>2612</v>
      </c>
      <c r="C135" s="43" t="s">
        <v>3187</v>
      </c>
      <c r="D135" s="49" t="s">
        <v>3188</v>
      </c>
      <c r="E135" s="50">
        <v>2715</v>
      </c>
      <c r="F135" s="50">
        <v>0</v>
      </c>
    </row>
    <row r="136" spans="1:6" s="51" customFormat="1" ht="12">
      <c r="A136" s="47">
        <v>240314</v>
      </c>
      <c r="B136" s="48" t="s">
        <v>2612</v>
      </c>
      <c r="C136" s="43" t="s">
        <v>3189</v>
      </c>
      <c r="D136" s="49" t="s">
        <v>3190</v>
      </c>
      <c r="E136" s="50">
        <v>4151</v>
      </c>
      <c r="F136" s="50">
        <v>0</v>
      </c>
    </row>
    <row r="137" spans="1:6" s="51" customFormat="1" ht="12">
      <c r="A137" s="47">
        <v>240314</v>
      </c>
      <c r="B137" s="48" t="s">
        <v>2612</v>
      </c>
      <c r="C137" s="43" t="s">
        <v>3191</v>
      </c>
      <c r="D137" s="49" t="s">
        <v>3192</v>
      </c>
      <c r="E137" s="50">
        <v>4968</v>
      </c>
      <c r="F137" s="50">
        <v>0</v>
      </c>
    </row>
    <row r="138" spans="1:6" s="51" customFormat="1" ht="12">
      <c r="A138" s="47">
        <v>240314</v>
      </c>
      <c r="B138" s="48" t="s">
        <v>2612</v>
      </c>
      <c r="C138" s="43" t="s">
        <v>3193</v>
      </c>
      <c r="D138" s="49" t="s">
        <v>3194</v>
      </c>
      <c r="E138" s="50">
        <v>32171</v>
      </c>
      <c r="F138" s="50">
        <v>0</v>
      </c>
    </row>
    <row r="139" spans="1:6" s="51" customFormat="1" ht="12">
      <c r="A139" s="47">
        <v>240314</v>
      </c>
      <c r="B139" s="48" t="s">
        <v>2612</v>
      </c>
      <c r="C139" s="43" t="s">
        <v>3195</v>
      </c>
      <c r="D139" s="49" t="s">
        <v>3196</v>
      </c>
      <c r="E139" s="50">
        <v>47941</v>
      </c>
      <c r="F139" s="50">
        <v>0</v>
      </c>
    </row>
    <row r="140" spans="1:6" s="51" customFormat="1" ht="12">
      <c r="A140" s="47">
        <v>240314</v>
      </c>
      <c r="B140" s="48" t="s">
        <v>2612</v>
      </c>
      <c r="C140" s="43" t="s">
        <v>3197</v>
      </c>
      <c r="D140" s="49" t="s">
        <v>3198</v>
      </c>
      <c r="E140" s="50">
        <v>10561</v>
      </c>
      <c r="F140" s="50">
        <v>0</v>
      </c>
    </row>
    <row r="141" spans="1:6" s="51" customFormat="1" ht="12">
      <c r="A141" s="47">
        <v>240314</v>
      </c>
      <c r="B141" s="48" t="s">
        <v>2612</v>
      </c>
      <c r="C141" s="43">
        <v>210615806</v>
      </c>
      <c r="D141" s="49" t="s">
        <v>3199</v>
      </c>
      <c r="E141" s="50">
        <v>13438</v>
      </c>
      <c r="F141" s="50">
        <v>0</v>
      </c>
    </row>
    <row r="142" spans="1:6" s="51" customFormat="1" ht="12">
      <c r="A142" s="47">
        <v>240314</v>
      </c>
      <c r="B142" s="48" t="s">
        <v>2612</v>
      </c>
      <c r="C142" s="43">
        <v>210625506</v>
      </c>
      <c r="D142" s="49" t="s">
        <v>3200</v>
      </c>
      <c r="E142" s="50">
        <v>5054</v>
      </c>
      <c r="F142" s="50">
        <v>0</v>
      </c>
    </row>
    <row r="143" spans="1:6" s="51" customFormat="1" ht="12">
      <c r="A143" s="47">
        <v>240314</v>
      </c>
      <c r="B143" s="48" t="s">
        <v>2612</v>
      </c>
      <c r="C143" s="43" t="s">
        <v>3201</v>
      </c>
      <c r="D143" s="49" t="s">
        <v>3202</v>
      </c>
      <c r="E143" s="50">
        <v>15543</v>
      </c>
      <c r="F143" s="50">
        <v>0</v>
      </c>
    </row>
    <row r="144" spans="1:6" s="51" customFormat="1" ht="12">
      <c r="A144" s="47">
        <v>240314</v>
      </c>
      <c r="B144" s="48" t="s">
        <v>2612</v>
      </c>
      <c r="C144" s="43" t="s">
        <v>3203</v>
      </c>
      <c r="D144" s="49" t="s">
        <v>3204</v>
      </c>
      <c r="E144" s="50">
        <v>28237</v>
      </c>
      <c r="F144" s="50">
        <v>0</v>
      </c>
    </row>
    <row r="145" spans="1:6" s="51" customFormat="1" ht="12">
      <c r="A145" s="47">
        <v>240314</v>
      </c>
      <c r="B145" s="48" t="s">
        <v>2612</v>
      </c>
      <c r="C145" s="43" t="s">
        <v>3205</v>
      </c>
      <c r="D145" s="49" t="s">
        <v>3206</v>
      </c>
      <c r="E145" s="50">
        <v>11978</v>
      </c>
      <c r="F145" s="50">
        <v>0</v>
      </c>
    </row>
    <row r="146" spans="1:6" s="51" customFormat="1" ht="12">
      <c r="A146" s="47">
        <v>240314</v>
      </c>
      <c r="B146" s="48" t="s">
        <v>2612</v>
      </c>
      <c r="C146" s="43" t="s">
        <v>3207</v>
      </c>
      <c r="D146" s="49" t="s">
        <v>3208</v>
      </c>
      <c r="E146" s="50">
        <v>36465</v>
      </c>
      <c r="F146" s="50">
        <v>0</v>
      </c>
    </row>
    <row r="147" spans="1:6" s="51" customFormat="1" ht="12">
      <c r="A147" s="47">
        <v>240314</v>
      </c>
      <c r="B147" s="48" t="s">
        <v>2612</v>
      </c>
      <c r="C147" s="43">
        <v>210650006</v>
      </c>
      <c r="D147" s="49" t="s">
        <v>3209</v>
      </c>
      <c r="E147" s="50">
        <v>77204</v>
      </c>
      <c r="F147" s="50">
        <v>0</v>
      </c>
    </row>
    <row r="148" spans="1:6" s="51" customFormat="1" ht="12">
      <c r="A148" s="47">
        <v>240314</v>
      </c>
      <c r="B148" s="48" t="s">
        <v>2612</v>
      </c>
      <c r="C148" s="43">
        <v>210650606</v>
      </c>
      <c r="D148" s="49" t="s">
        <v>3210</v>
      </c>
      <c r="E148" s="50">
        <v>14976</v>
      </c>
      <c r="F148" s="50">
        <v>0</v>
      </c>
    </row>
    <row r="149" spans="1:6" s="51" customFormat="1" ht="12">
      <c r="A149" s="47">
        <v>240314</v>
      </c>
      <c r="B149" s="48" t="s">
        <v>2612</v>
      </c>
      <c r="C149" s="43">
        <v>210652506</v>
      </c>
      <c r="D149" s="49" t="s">
        <v>3211</v>
      </c>
      <c r="E149" s="50">
        <v>7253</v>
      </c>
      <c r="F149" s="50">
        <v>0</v>
      </c>
    </row>
    <row r="150" spans="1:6" s="51" customFormat="1" ht="12">
      <c r="A150" s="47">
        <v>240314</v>
      </c>
      <c r="B150" s="48" t="s">
        <v>2612</v>
      </c>
      <c r="C150" s="43">
        <v>210654206</v>
      </c>
      <c r="D150" s="49" t="s">
        <v>3212</v>
      </c>
      <c r="E150" s="50">
        <v>24862</v>
      </c>
      <c r="F150" s="50">
        <v>0</v>
      </c>
    </row>
    <row r="151" spans="1:6" s="51" customFormat="1" ht="12">
      <c r="A151" s="47">
        <v>240314</v>
      </c>
      <c r="B151" s="48" t="s">
        <v>2612</v>
      </c>
      <c r="C151" s="43" t="s">
        <v>3213</v>
      </c>
      <c r="D151" s="49" t="s">
        <v>3214</v>
      </c>
      <c r="E151" s="50">
        <v>33060</v>
      </c>
      <c r="F151" s="50">
        <v>0</v>
      </c>
    </row>
    <row r="152" spans="1:6" s="51" customFormat="1" ht="12">
      <c r="A152" s="47">
        <v>240314</v>
      </c>
      <c r="B152" s="48" t="s">
        <v>2612</v>
      </c>
      <c r="C152" s="43">
        <v>210676306</v>
      </c>
      <c r="D152" s="49" t="s">
        <v>3215</v>
      </c>
      <c r="E152" s="50">
        <v>19900</v>
      </c>
      <c r="F152" s="50">
        <v>0</v>
      </c>
    </row>
    <row r="153" spans="1:6" s="51" customFormat="1" ht="12">
      <c r="A153" s="47">
        <v>240314</v>
      </c>
      <c r="B153" s="48" t="s">
        <v>2612</v>
      </c>
      <c r="C153" s="43">
        <v>210676606</v>
      </c>
      <c r="D153" s="49" t="s">
        <v>3216</v>
      </c>
      <c r="E153" s="50">
        <v>20389</v>
      </c>
      <c r="F153" s="50">
        <v>0</v>
      </c>
    </row>
    <row r="154" spans="1:6" s="51" customFormat="1" ht="12">
      <c r="A154" s="47">
        <v>240314</v>
      </c>
      <c r="B154" s="48" t="s">
        <v>2612</v>
      </c>
      <c r="C154" s="43" t="s">
        <v>3217</v>
      </c>
      <c r="D154" s="49" t="s">
        <v>3218</v>
      </c>
      <c r="E154" s="50">
        <v>3425</v>
      </c>
      <c r="F154" s="50">
        <v>0</v>
      </c>
    </row>
    <row r="155" spans="1:6" s="51" customFormat="1" ht="12">
      <c r="A155" s="47">
        <v>240314</v>
      </c>
      <c r="B155" s="48" t="s">
        <v>2612</v>
      </c>
      <c r="C155" s="43" t="s">
        <v>3219</v>
      </c>
      <c r="D155" s="49" t="s">
        <v>3220</v>
      </c>
      <c r="E155" s="50">
        <v>14356</v>
      </c>
      <c r="F155" s="50">
        <v>0</v>
      </c>
    </row>
    <row r="156" spans="1:6" s="51" customFormat="1" ht="12">
      <c r="A156" s="47">
        <v>240314</v>
      </c>
      <c r="B156" s="48" t="s">
        <v>2612</v>
      </c>
      <c r="C156" s="43" t="s">
        <v>3221</v>
      </c>
      <c r="D156" s="49" t="s">
        <v>3222</v>
      </c>
      <c r="E156" s="50">
        <v>13029</v>
      </c>
      <c r="F156" s="50">
        <v>0</v>
      </c>
    </row>
    <row r="157" spans="1:6" s="51" customFormat="1" ht="12">
      <c r="A157" s="47">
        <v>240314</v>
      </c>
      <c r="B157" s="48" t="s">
        <v>2612</v>
      </c>
      <c r="C157" s="43" t="s">
        <v>3223</v>
      </c>
      <c r="D157" s="49" t="s">
        <v>3224</v>
      </c>
      <c r="E157" s="50">
        <v>13551</v>
      </c>
      <c r="F157" s="50">
        <v>0</v>
      </c>
    </row>
    <row r="158" spans="1:6" s="51" customFormat="1" ht="12">
      <c r="A158" s="47">
        <v>240314</v>
      </c>
      <c r="B158" s="48" t="s">
        <v>2612</v>
      </c>
      <c r="C158" s="43">
        <v>210719807</v>
      </c>
      <c r="D158" s="49" t="s">
        <v>3225</v>
      </c>
      <c r="E158" s="50">
        <v>34397</v>
      </c>
      <c r="F158" s="50">
        <v>0</v>
      </c>
    </row>
    <row r="159" spans="1:6" s="51" customFormat="1" ht="12">
      <c r="A159" s="47">
        <v>240314</v>
      </c>
      <c r="B159" s="48" t="s">
        <v>2612</v>
      </c>
      <c r="C159" s="43" t="s">
        <v>3226</v>
      </c>
      <c r="D159" s="49" t="s">
        <v>3227</v>
      </c>
      <c r="E159" s="50">
        <v>145755</v>
      </c>
      <c r="F159" s="50">
        <v>0</v>
      </c>
    </row>
    <row r="160" spans="1:6" s="51" customFormat="1" ht="12">
      <c r="A160" s="47">
        <v>240314</v>
      </c>
      <c r="B160" s="48" t="s">
        <v>2612</v>
      </c>
      <c r="C160" s="43" t="s">
        <v>3228</v>
      </c>
      <c r="D160" s="49" t="s">
        <v>3229</v>
      </c>
      <c r="E160" s="50">
        <v>1266999</v>
      </c>
      <c r="F160" s="50">
        <v>0</v>
      </c>
    </row>
    <row r="161" spans="1:6" s="51" customFormat="1" ht="12">
      <c r="A161" s="47">
        <v>240314</v>
      </c>
      <c r="B161" s="48" t="s">
        <v>2612</v>
      </c>
      <c r="C161" s="43" t="s">
        <v>3230</v>
      </c>
      <c r="D161" s="49" t="s">
        <v>3231</v>
      </c>
      <c r="E161" s="50">
        <v>10502</v>
      </c>
      <c r="F161" s="50">
        <v>0</v>
      </c>
    </row>
    <row r="162" spans="1:6" s="51" customFormat="1" ht="12">
      <c r="A162" s="47">
        <v>240314</v>
      </c>
      <c r="B162" s="48" t="s">
        <v>2612</v>
      </c>
      <c r="C162" s="43" t="s">
        <v>3232</v>
      </c>
      <c r="D162" s="49" t="s">
        <v>3233</v>
      </c>
      <c r="E162" s="50">
        <v>3127</v>
      </c>
      <c r="F162" s="50">
        <v>0</v>
      </c>
    </row>
    <row r="163" spans="1:6" s="51" customFormat="1" ht="12">
      <c r="A163" s="47">
        <v>240314</v>
      </c>
      <c r="B163" s="48" t="s">
        <v>2612</v>
      </c>
      <c r="C163" s="43" t="s">
        <v>3234</v>
      </c>
      <c r="D163" s="49" t="s">
        <v>3235</v>
      </c>
      <c r="E163" s="50">
        <v>24152</v>
      </c>
      <c r="F163" s="50">
        <v>0</v>
      </c>
    </row>
    <row r="164" spans="1:6" s="51" customFormat="1" ht="12">
      <c r="A164" s="47">
        <v>240314</v>
      </c>
      <c r="B164" s="48" t="s">
        <v>2612</v>
      </c>
      <c r="C164" s="43">
        <v>210747707</v>
      </c>
      <c r="D164" s="49" t="s">
        <v>3236</v>
      </c>
      <c r="E164" s="50">
        <v>42845</v>
      </c>
      <c r="F164" s="50">
        <v>0</v>
      </c>
    </row>
    <row r="165" spans="1:6" s="51" customFormat="1" ht="12">
      <c r="A165" s="47">
        <v>240314</v>
      </c>
      <c r="B165" s="48" t="s">
        <v>2612</v>
      </c>
      <c r="C165" s="43">
        <v>210752207</v>
      </c>
      <c r="D165" s="49" t="s">
        <v>3237</v>
      </c>
      <c r="E165" s="50">
        <v>11400</v>
      </c>
      <c r="F165" s="50">
        <v>0</v>
      </c>
    </row>
    <row r="166" spans="1:6" s="51" customFormat="1" ht="12">
      <c r="A166" s="47">
        <v>240314</v>
      </c>
      <c r="B166" s="48" t="s">
        <v>2612</v>
      </c>
      <c r="C166" s="43" t="s">
        <v>3238</v>
      </c>
      <c r="D166" s="49" t="s">
        <v>3239</v>
      </c>
      <c r="E166" s="50">
        <v>5712</v>
      </c>
      <c r="F166" s="50">
        <v>0</v>
      </c>
    </row>
    <row r="167" spans="1:6" s="51" customFormat="1" ht="12">
      <c r="A167" s="47">
        <v>240314</v>
      </c>
      <c r="B167" s="48" t="s">
        <v>2612</v>
      </c>
      <c r="C167" s="43" t="s">
        <v>3240</v>
      </c>
      <c r="D167" s="49" t="s">
        <v>3241</v>
      </c>
      <c r="E167" s="50">
        <v>2012562</v>
      </c>
      <c r="F167" s="50">
        <v>0</v>
      </c>
    </row>
    <row r="168" spans="1:6" s="51" customFormat="1" ht="12">
      <c r="A168" s="47">
        <v>240314</v>
      </c>
      <c r="B168" s="48" t="s">
        <v>2612</v>
      </c>
      <c r="C168" s="43" t="s">
        <v>3242</v>
      </c>
      <c r="D168" s="49" t="s">
        <v>3243</v>
      </c>
      <c r="E168" s="50">
        <v>35295</v>
      </c>
      <c r="F168" s="50">
        <v>0</v>
      </c>
    </row>
    <row r="169" spans="1:6" s="51" customFormat="1" ht="12">
      <c r="A169" s="47">
        <v>240314</v>
      </c>
      <c r="B169" s="48" t="s">
        <v>2612</v>
      </c>
      <c r="C169" s="43">
        <v>210815808</v>
      </c>
      <c r="D169" s="49" t="s">
        <v>3244</v>
      </c>
      <c r="E169" s="50">
        <v>2829</v>
      </c>
      <c r="F169" s="50">
        <v>0</v>
      </c>
    </row>
    <row r="170" spans="1:6" s="51" customFormat="1" ht="12">
      <c r="A170" s="47">
        <v>240314</v>
      </c>
      <c r="B170" s="48" t="s">
        <v>2612</v>
      </c>
      <c r="C170" s="43">
        <v>210870508</v>
      </c>
      <c r="D170" s="49" t="s">
        <v>3245</v>
      </c>
      <c r="E170" s="50">
        <v>39947</v>
      </c>
      <c r="F170" s="50">
        <v>0</v>
      </c>
    </row>
    <row r="171" spans="1:6" s="51" customFormat="1" ht="12">
      <c r="A171" s="47">
        <v>240314</v>
      </c>
      <c r="B171" s="48" t="s">
        <v>2612</v>
      </c>
      <c r="C171" s="43">
        <v>210870708</v>
      </c>
      <c r="D171" s="49" t="s">
        <v>3246</v>
      </c>
      <c r="E171" s="50">
        <v>83564</v>
      </c>
      <c r="F171" s="50">
        <v>0</v>
      </c>
    </row>
    <row r="172" spans="1:6" s="51" customFormat="1" ht="12">
      <c r="A172" s="47">
        <v>240314</v>
      </c>
      <c r="B172" s="48" t="s">
        <v>2612</v>
      </c>
      <c r="C172" s="43">
        <v>210873408</v>
      </c>
      <c r="D172" s="49" t="s">
        <v>3247</v>
      </c>
      <c r="E172" s="50">
        <v>22175</v>
      </c>
      <c r="F172" s="50">
        <v>0</v>
      </c>
    </row>
    <row r="173" spans="1:6" s="51" customFormat="1" ht="12">
      <c r="A173" s="47">
        <v>240314</v>
      </c>
      <c r="B173" s="48" t="s">
        <v>2612</v>
      </c>
      <c r="C173" s="43" t="s">
        <v>3248</v>
      </c>
      <c r="D173" s="49" t="s">
        <v>3249</v>
      </c>
      <c r="E173" s="50">
        <v>19415</v>
      </c>
      <c r="F173" s="50">
        <v>0</v>
      </c>
    </row>
    <row r="174" spans="1:6" s="51" customFormat="1" ht="12">
      <c r="A174" s="47">
        <v>240314</v>
      </c>
      <c r="B174" s="48" t="s">
        <v>2612</v>
      </c>
      <c r="C174" s="43" t="s">
        <v>3250</v>
      </c>
      <c r="D174" s="49" t="s">
        <v>3251</v>
      </c>
      <c r="E174" s="50">
        <v>11163</v>
      </c>
      <c r="F174" s="50">
        <v>0</v>
      </c>
    </row>
    <row r="175" spans="1:6" s="51" customFormat="1" ht="12">
      <c r="A175" s="47">
        <v>240314</v>
      </c>
      <c r="B175" s="48" t="s">
        <v>2612</v>
      </c>
      <c r="C175" s="43" t="s">
        <v>3252</v>
      </c>
      <c r="D175" s="49" t="s">
        <v>3253</v>
      </c>
      <c r="E175" s="50">
        <v>7510</v>
      </c>
      <c r="F175" s="50">
        <v>0</v>
      </c>
    </row>
    <row r="176" spans="1:6" s="51" customFormat="1" ht="12">
      <c r="A176" s="47">
        <v>240314</v>
      </c>
      <c r="B176" s="48" t="s">
        <v>2612</v>
      </c>
      <c r="C176" s="43">
        <v>210919809</v>
      </c>
      <c r="D176" s="49" t="s">
        <v>3254</v>
      </c>
      <c r="E176" s="50">
        <v>52547</v>
      </c>
      <c r="F176" s="50">
        <v>0</v>
      </c>
    </row>
    <row r="177" spans="1:6" s="51" customFormat="1" ht="12">
      <c r="A177" s="47">
        <v>240314</v>
      </c>
      <c r="B177" s="48" t="s">
        <v>2612</v>
      </c>
      <c r="C177" s="43">
        <v>210954109</v>
      </c>
      <c r="D177" s="52" t="s">
        <v>3255</v>
      </c>
      <c r="E177" s="50">
        <v>9497</v>
      </c>
      <c r="F177" s="50">
        <v>0</v>
      </c>
    </row>
    <row r="178" spans="1:6" s="51" customFormat="1" ht="12">
      <c r="A178" s="47">
        <v>240314</v>
      </c>
      <c r="B178" s="48" t="s">
        <v>2612</v>
      </c>
      <c r="C178" s="43" t="s">
        <v>3256</v>
      </c>
      <c r="D178" s="49" t="s">
        <v>3257</v>
      </c>
      <c r="E178" s="50">
        <v>2446</v>
      </c>
      <c r="F178" s="50">
        <v>0</v>
      </c>
    </row>
    <row r="179" spans="1:6" s="51" customFormat="1" ht="12">
      <c r="A179" s="47">
        <v>240314</v>
      </c>
      <c r="B179" s="48" t="s">
        <v>2612</v>
      </c>
      <c r="C179" s="43">
        <v>210976109</v>
      </c>
      <c r="D179" s="52" t="s">
        <v>3258</v>
      </c>
      <c r="E179" s="50">
        <v>1673691</v>
      </c>
      <c r="F179" s="50">
        <v>0</v>
      </c>
    </row>
    <row r="180" spans="1:6" s="51" customFormat="1" ht="12">
      <c r="A180" s="47">
        <v>240314</v>
      </c>
      <c r="B180" s="48" t="s">
        <v>2612</v>
      </c>
      <c r="C180" s="43">
        <v>211005310</v>
      </c>
      <c r="D180" s="49" t="s">
        <v>3259</v>
      </c>
      <c r="E180" s="50">
        <v>11813</v>
      </c>
      <c r="F180" s="50">
        <v>0</v>
      </c>
    </row>
    <row r="181" spans="1:6" s="51" customFormat="1" ht="12">
      <c r="A181" s="47">
        <v>240314</v>
      </c>
      <c r="B181" s="48" t="s">
        <v>2612</v>
      </c>
      <c r="C181" s="43" t="s">
        <v>3260</v>
      </c>
      <c r="D181" s="49" t="s">
        <v>3261</v>
      </c>
      <c r="E181" s="50">
        <v>37870</v>
      </c>
      <c r="F181" s="50">
        <v>0</v>
      </c>
    </row>
    <row r="182" spans="1:6" s="51" customFormat="1" ht="12">
      <c r="A182" s="47">
        <v>240314</v>
      </c>
      <c r="B182" s="48" t="s">
        <v>2612</v>
      </c>
      <c r="C182" s="43">
        <v>211015810</v>
      </c>
      <c r="D182" s="49" t="s">
        <v>3262</v>
      </c>
      <c r="E182" s="50">
        <v>4689</v>
      </c>
      <c r="F182" s="50">
        <v>0</v>
      </c>
    </row>
    <row r="183" spans="1:6" s="51" customFormat="1" ht="12">
      <c r="A183" s="47">
        <v>240314</v>
      </c>
      <c r="B183" s="48" t="s">
        <v>2612</v>
      </c>
      <c r="C183" s="43" t="s">
        <v>3263</v>
      </c>
      <c r="D183" s="49" t="s">
        <v>3264</v>
      </c>
      <c r="E183" s="50">
        <v>27452</v>
      </c>
      <c r="F183" s="50">
        <v>0</v>
      </c>
    </row>
    <row r="184" spans="1:6" s="51" customFormat="1" ht="12">
      <c r="A184" s="47">
        <v>240314</v>
      </c>
      <c r="B184" s="48" t="s">
        <v>2612</v>
      </c>
      <c r="C184" s="43">
        <v>211018610</v>
      </c>
      <c r="D184" s="49" t="s">
        <v>3265</v>
      </c>
      <c r="E184" s="50">
        <v>22140</v>
      </c>
      <c r="F184" s="50">
        <v>0</v>
      </c>
    </row>
    <row r="185" spans="1:6" s="51" customFormat="1" ht="12">
      <c r="A185" s="47">
        <v>240314</v>
      </c>
      <c r="B185" s="48" t="s">
        <v>2612</v>
      </c>
      <c r="C185" s="43" t="s">
        <v>3266</v>
      </c>
      <c r="D185" s="49" t="s">
        <v>3267</v>
      </c>
      <c r="E185" s="50">
        <v>32518</v>
      </c>
      <c r="F185" s="50">
        <v>0</v>
      </c>
    </row>
    <row r="186" spans="1:6" s="51" customFormat="1" ht="12">
      <c r="A186" s="47">
        <v>240314</v>
      </c>
      <c r="B186" s="48" t="s">
        <v>2612</v>
      </c>
      <c r="C186" s="43" t="s">
        <v>3268</v>
      </c>
      <c r="D186" s="49" t="s">
        <v>3269</v>
      </c>
      <c r="E186" s="50">
        <v>6800</v>
      </c>
      <c r="F186" s="50">
        <v>0</v>
      </c>
    </row>
    <row r="187" spans="1:6" s="51" customFormat="1" ht="12">
      <c r="A187" s="47">
        <v>240314</v>
      </c>
      <c r="B187" s="48" t="s">
        <v>2612</v>
      </c>
      <c r="C187" s="43" t="s">
        <v>3270</v>
      </c>
      <c r="D187" s="49" t="s">
        <v>3271</v>
      </c>
      <c r="E187" s="50">
        <v>26472</v>
      </c>
      <c r="F187" s="50">
        <v>0</v>
      </c>
    </row>
    <row r="188" spans="1:6" s="51" customFormat="1" ht="12">
      <c r="A188" s="47">
        <v>240314</v>
      </c>
      <c r="B188" s="48" t="s">
        <v>2612</v>
      </c>
      <c r="C188" s="43">
        <v>211027810</v>
      </c>
      <c r="D188" s="49" t="s">
        <v>3272</v>
      </c>
      <c r="E188" s="50">
        <v>10898</v>
      </c>
      <c r="F188" s="50">
        <v>0</v>
      </c>
    </row>
    <row r="189" spans="1:6" s="51" customFormat="1" ht="12">
      <c r="A189" s="47">
        <v>240314</v>
      </c>
      <c r="B189" s="48" t="s">
        <v>2612</v>
      </c>
      <c r="C189" s="43" t="s">
        <v>3273</v>
      </c>
      <c r="D189" s="49" t="s">
        <v>3274</v>
      </c>
      <c r="E189" s="50">
        <v>6507</v>
      </c>
      <c r="F189" s="50">
        <v>0</v>
      </c>
    </row>
    <row r="190" spans="1:6" s="51" customFormat="1" ht="12">
      <c r="A190" s="47">
        <v>240314</v>
      </c>
      <c r="B190" s="48" t="s">
        <v>2612</v>
      </c>
      <c r="C190" s="43">
        <v>211050110</v>
      </c>
      <c r="D190" s="49" t="s">
        <v>3275</v>
      </c>
      <c r="E190" s="50">
        <v>4314</v>
      </c>
      <c r="F190" s="50">
        <v>0</v>
      </c>
    </row>
    <row r="191" spans="1:6" s="51" customFormat="1" ht="12">
      <c r="A191" s="47">
        <v>240314</v>
      </c>
      <c r="B191" s="48" t="s">
        <v>2612</v>
      </c>
      <c r="C191" s="43">
        <v>211052110</v>
      </c>
      <c r="D191" s="49" t="s">
        <v>3276</v>
      </c>
      <c r="E191" s="50">
        <v>26787</v>
      </c>
      <c r="F191" s="50">
        <v>0</v>
      </c>
    </row>
    <row r="192" spans="1:6" s="51" customFormat="1" ht="12">
      <c r="A192" s="47">
        <v>240314</v>
      </c>
      <c r="B192" s="48" t="s">
        <v>2612</v>
      </c>
      <c r="C192" s="43">
        <v>211052210</v>
      </c>
      <c r="D192" s="49" t="s">
        <v>3277</v>
      </c>
      <c r="E192" s="50">
        <v>7521</v>
      </c>
      <c r="F192" s="50">
        <v>0</v>
      </c>
    </row>
    <row r="193" spans="1:6" s="51" customFormat="1" ht="12">
      <c r="A193" s="47">
        <v>240314</v>
      </c>
      <c r="B193" s="48" t="s">
        <v>2612</v>
      </c>
      <c r="C193" s="43">
        <v>211054810</v>
      </c>
      <c r="D193" s="49" t="s">
        <v>3278</v>
      </c>
      <c r="E193" s="50">
        <v>53604</v>
      </c>
      <c r="F193" s="50">
        <v>0</v>
      </c>
    </row>
    <row r="194" spans="1:6" s="51" customFormat="1" ht="12">
      <c r="A194" s="47">
        <v>240314</v>
      </c>
      <c r="B194" s="48" t="s">
        <v>2612</v>
      </c>
      <c r="C194" s="43">
        <v>211070110</v>
      </c>
      <c r="D194" s="49" t="s">
        <v>3279</v>
      </c>
      <c r="E194" s="50">
        <v>17350</v>
      </c>
      <c r="F194" s="50">
        <v>0</v>
      </c>
    </row>
    <row r="195" spans="1:6" s="51" customFormat="1" ht="12">
      <c r="A195" s="47">
        <v>240314</v>
      </c>
      <c r="B195" s="48" t="s">
        <v>2612</v>
      </c>
      <c r="C195" s="43">
        <v>211085010</v>
      </c>
      <c r="D195" s="49" t="s">
        <v>3280</v>
      </c>
      <c r="E195" s="50">
        <v>42947</v>
      </c>
      <c r="F195" s="50">
        <v>0</v>
      </c>
    </row>
    <row r="196" spans="1:6" s="51" customFormat="1" ht="12">
      <c r="A196" s="47">
        <v>240314</v>
      </c>
      <c r="B196" s="48" t="s">
        <v>2612</v>
      </c>
      <c r="C196" s="43">
        <v>211085410</v>
      </c>
      <c r="D196" s="49" t="s">
        <v>3281</v>
      </c>
      <c r="E196" s="50">
        <v>23007</v>
      </c>
      <c r="F196" s="50">
        <v>0</v>
      </c>
    </row>
    <row r="197" spans="1:6" s="51" customFormat="1" ht="12">
      <c r="A197" s="47">
        <v>240314</v>
      </c>
      <c r="B197" s="48" t="s">
        <v>2612</v>
      </c>
      <c r="C197" s="43" t="s">
        <v>3282</v>
      </c>
      <c r="D197" s="49" t="s">
        <v>3283</v>
      </c>
      <c r="E197" s="50">
        <v>12197</v>
      </c>
      <c r="F197" s="50">
        <v>0</v>
      </c>
    </row>
    <row r="198" spans="1:6" s="51" customFormat="1" ht="12">
      <c r="A198" s="47">
        <v>240314</v>
      </c>
      <c r="B198" s="48" t="s">
        <v>2612</v>
      </c>
      <c r="C198" s="43" t="s">
        <v>3284</v>
      </c>
      <c r="D198" s="49" t="s">
        <v>3285</v>
      </c>
      <c r="E198" s="50">
        <v>2370</v>
      </c>
      <c r="F198" s="50">
        <v>0</v>
      </c>
    </row>
    <row r="199" spans="1:6" s="51" customFormat="1" ht="12">
      <c r="A199" s="47">
        <v>240314</v>
      </c>
      <c r="B199" s="48" t="s">
        <v>2612</v>
      </c>
      <c r="C199" s="43" t="s">
        <v>3286</v>
      </c>
      <c r="D199" s="49" t="s">
        <v>3287</v>
      </c>
      <c r="E199" s="50">
        <v>113226</v>
      </c>
      <c r="F199" s="50">
        <v>0</v>
      </c>
    </row>
    <row r="200" spans="1:6" s="51" customFormat="1" ht="12">
      <c r="A200" s="47">
        <v>240314</v>
      </c>
      <c r="B200" s="48" t="s">
        <v>2612</v>
      </c>
      <c r="C200" s="43">
        <v>211150711</v>
      </c>
      <c r="D200" s="49" t="s">
        <v>3288</v>
      </c>
      <c r="E200" s="50">
        <v>34454</v>
      </c>
      <c r="F200" s="50">
        <v>0</v>
      </c>
    </row>
    <row r="201" spans="1:6" s="51" customFormat="1" ht="12">
      <c r="A201" s="47">
        <v>240314</v>
      </c>
      <c r="B201" s="48" t="s">
        <v>2612</v>
      </c>
      <c r="C201" s="43">
        <v>211152411</v>
      </c>
      <c r="D201" s="49" t="s">
        <v>3289</v>
      </c>
      <c r="E201" s="50">
        <v>15529</v>
      </c>
      <c r="F201" s="50">
        <v>0</v>
      </c>
    </row>
    <row r="202" spans="1:6" s="51" customFormat="1" ht="12">
      <c r="A202" s="47">
        <v>240314</v>
      </c>
      <c r="B202" s="48" t="s">
        <v>2612</v>
      </c>
      <c r="C202" s="43">
        <v>211163111</v>
      </c>
      <c r="D202" s="49" t="s">
        <v>3290</v>
      </c>
      <c r="E202" s="50">
        <v>4328</v>
      </c>
      <c r="F202" s="50">
        <v>0</v>
      </c>
    </row>
    <row r="203" spans="1:6" s="51" customFormat="1" ht="12">
      <c r="A203" s="47">
        <v>240314</v>
      </c>
      <c r="B203" s="48" t="s">
        <v>2612</v>
      </c>
      <c r="C203" s="43" t="s">
        <v>3291</v>
      </c>
      <c r="D203" s="49" t="s">
        <v>3292</v>
      </c>
      <c r="E203" s="50">
        <v>5114</v>
      </c>
      <c r="F203" s="50">
        <v>0</v>
      </c>
    </row>
    <row r="204" spans="1:6" s="51" customFormat="1" ht="12">
      <c r="A204" s="47">
        <v>240314</v>
      </c>
      <c r="B204" s="48" t="s">
        <v>2612</v>
      </c>
      <c r="C204" s="43">
        <v>211173411</v>
      </c>
      <c r="D204" s="49" t="s">
        <v>3293</v>
      </c>
      <c r="E204" s="50">
        <v>50176</v>
      </c>
      <c r="F204" s="50">
        <v>0</v>
      </c>
    </row>
    <row r="205" spans="1:6" s="51" customFormat="1" ht="12">
      <c r="A205" s="47">
        <v>240314</v>
      </c>
      <c r="B205" s="48" t="s">
        <v>2612</v>
      </c>
      <c r="C205" s="43">
        <v>211176111</v>
      </c>
      <c r="D205" s="49" t="s">
        <v>3294</v>
      </c>
      <c r="E205" s="50">
        <v>19892947</v>
      </c>
      <c r="F205" s="50">
        <v>0</v>
      </c>
    </row>
    <row r="206" spans="1:6" s="51" customFormat="1" ht="12">
      <c r="A206" s="47">
        <v>240314</v>
      </c>
      <c r="B206" s="48" t="s">
        <v>2612</v>
      </c>
      <c r="C206" s="43" t="s">
        <v>3295</v>
      </c>
      <c r="D206" s="49" t="s">
        <v>3296</v>
      </c>
      <c r="E206" s="50">
        <v>64946</v>
      </c>
      <c r="F206" s="50">
        <v>0</v>
      </c>
    </row>
    <row r="207" spans="1:6" s="51" customFormat="1" ht="12">
      <c r="A207" s="47">
        <v>240314</v>
      </c>
      <c r="B207" s="48" t="s">
        <v>2612</v>
      </c>
      <c r="C207" s="43" t="s">
        <v>3297</v>
      </c>
      <c r="D207" s="49" t="s">
        <v>3298</v>
      </c>
      <c r="E207" s="50">
        <v>21551</v>
      </c>
      <c r="F207" s="50">
        <v>0</v>
      </c>
    </row>
    <row r="208" spans="1:6" s="51" customFormat="1" ht="12">
      <c r="A208" s="47">
        <v>240314</v>
      </c>
      <c r="B208" s="48" t="s">
        <v>2612</v>
      </c>
      <c r="C208" s="43" t="s">
        <v>3299</v>
      </c>
      <c r="D208" s="49" t="s">
        <v>3300</v>
      </c>
      <c r="E208" s="50">
        <v>5226</v>
      </c>
      <c r="F208" s="50">
        <v>0</v>
      </c>
    </row>
    <row r="209" spans="1:6" s="51" customFormat="1" ht="12">
      <c r="A209" s="47">
        <v>240314</v>
      </c>
      <c r="B209" s="48" t="s">
        <v>2612</v>
      </c>
      <c r="C209" s="43">
        <v>211219212</v>
      </c>
      <c r="D209" s="49" t="s">
        <v>3301</v>
      </c>
      <c r="E209" s="50">
        <v>34511</v>
      </c>
      <c r="F209" s="50">
        <v>0</v>
      </c>
    </row>
    <row r="210" spans="1:6" s="51" customFormat="1" ht="12">
      <c r="A210" s="47">
        <v>240314</v>
      </c>
      <c r="B210" s="48" t="s">
        <v>2612</v>
      </c>
      <c r="C210" s="43" t="s">
        <v>3302</v>
      </c>
      <c r="D210" s="49" t="s">
        <v>3303</v>
      </c>
      <c r="E210" s="50">
        <v>7954</v>
      </c>
      <c r="F210" s="50">
        <v>0</v>
      </c>
    </row>
    <row r="211" spans="1:6" s="51" customFormat="1" ht="12">
      <c r="A211" s="47">
        <v>240314</v>
      </c>
      <c r="B211" s="48" t="s">
        <v>2612</v>
      </c>
      <c r="C211" s="43" t="s">
        <v>3304</v>
      </c>
      <c r="D211" s="49" t="s">
        <v>3305</v>
      </c>
      <c r="E211" s="50">
        <v>9165</v>
      </c>
      <c r="F211" s="50">
        <v>0</v>
      </c>
    </row>
    <row r="212" spans="1:6" s="51" customFormat="1" ht="12">
      <c r="A212" s="47">
        <v>240314</v>
      </c>
      <c r="B212" s="48" t="s">
        <v>2612</v>
      </c>
      <c r="C212" s="43">
        <v>211252612</v>
      </c>
      <c r="D212" s="49" t="s">
        <v>3306</v>
      </c>
      <c r="E212" s="50">
        <v>26948</v>
      </c>
      <c r="F212" s="50">
        <v>0</v>
      </c>
    </row>
    <row r="213" spans="1:6" s="51" customFormat="1" ht="12">
      <c r="A213" s="47">
        <v>240314</v>
      </c>
      <c r="B213" s="48" t="s">
        <v>2612</v>
      </c>
      <c r="C213" s="43" t="s">
        <v>3307</v>
      </c>
      <c r="D213" s="49" t="s">
        <v>3308</v>
      </c>
      <c r="E213" s="50">
        <v>8205</v>
      </c>
      <c r="F213" s="50">
        <v>0</v>
      </c>
    </row>
    <row r="214" spans="1:6" s="51" customFormat="1" ht="12">
      <c r="A214" s="47">
        <v>240314</v>
      </c>
      <c r="B214" s="48" t="s">
        <v>2612</v>
      </c>
      <c r="C214" s="43" t="s">
        <v>3309</v>
      </c>
      <c r="D214" s="49" t="s">
        <v>3310</v>
      </c>
      <c r="E214" s="50">
        <v>11233</v>
      </c>
      <c r="F214" s="50">
        <v>0</v>
      </c>
    </row>
    <row r="215" spans="1:6" s="51" customFormat="1" ht="12">
      <c r="A215" s="47">
        <v>240314</v>
      </c>
      <c r="B215" s="48" t="s">
        <v>2612</v>
      </c>
      <c r="C215" s="43" t="s">
        <v>3311</v>
      </c>
      <c r="D215" s="49" t="s">
        <v>3312</v>
      </c>
      <c r="E215" s="50">
        <v>29676</v>
      </c>
      <c r="F215" s="50">
        <v>0</v>
      </c>
    </row>
    <row r="216" spans="1:6" s="51" customFormat="1" ht="12">
      <c r="A216" s="47">
        <v>240314</v>
      </c>
      <c r="B216" s="48" t="s">
        <v>2612</v>
      </c>
      <c r="C216" s="43">
        <v>211317513</v>
      </c>
      <c r="D216" s="49" t="s">
        <v>3313</v>
      </c>
      <c r="E216" s="50">
        <v>18618</v>
      </c>
      <c r="F216" s="50">
        <v>0</v>
      </c>
    </row>
    <row r="217" spans="1:6" s="51" customFormat="1" ht="12">
      <c r="A217" s="47">
        <v>240314</v>
      </c>
      <c r="B217" s="48" t="s">
        <v>2612</v>
      </c>
      <c r="C217" s="43">
        <v>211319513</v>
      </c>
      <c r="D217" s="49" t="s">
        <v>3314</v>
      </c>
      <c r="E217" s="50">
        <v>12323</v>
      </c>
      <c r="F217" s="50">
        <v>0</v>
      </c>
    </row>
    <row r="218" spans="1:6" s="51" customFormat="1" ht="12">
      <c r="A218" s="47">
        <v>240314</v>
      </c>
      <c r="B218" s="48" t="s">
        <v>2612</v>
      </c>
      <c r="C218" s="43" t="s">
        <v>3315</v>
      </c>
      <c r="D218" s="49" t="s">
        <v>3316</v>
      </c>
      <c r="E218" s="50">
        <v>80258</v>
      </c>
      <c r="F218" s="50">
        <v>0</v>
      </c>
    </row>
    <row r="219" spans="1:6" s="51" customFormat="1" ht="12">
      <c r="A219" s="47">
        <v>240314</v>
      </c>
      <c r="B219" s="48" t="s">
        <v>2612</v>
      </c>
      <c r="C219" s="43" t="s">
        <v>3317</v>
      </c>
      <c r="D219" s="49" t="s">
        <v>3318</v>
      </c>
      <c r="E219" s="50">
        <v>32990</v>
      </c>
      <c r="F219" s="50">
        <v>0</v>
      </c>
    </row>
    <row r="220" spans="1:6" s="51" customFormat="1" ht="12">
      <c r="A220" s="47">
        <v>240314</v>
      </c>
      <c r="B220" s="48" t="s">
        <v>2612</v>
      </c>
      <c r="C220" s="43">
        <v>211327413</v>
      </c>
      <c r="D220" s="49" t="s">
        <v>3319</v>
      </c>
      <c r="E220" s="50">
        <v>17596</v>
      </c>
      <c r="F220" s="50">
        <v>0</v>
      </c>
    </row>
    <row r="221" spans="1:6" s="51" customFormat="1" ht="12">
      <c r="A221" s="47">
        <v>240314</v>
      </c>
      <c r="B221" s="48" t="s">
        <v>2612</v>
      </c>
      <c r="C221" s="43" t="s">
        <v>3320</v>
      </c>
      <c r="D221" s="49" t="s">
        <v>3321</v>
      </c>
      <c r="E221" s="50">
        <v>11405</v>
      </c>
      <c r="F221" s="50">
        <v>0</v>
      </c>
    </row>
    <row r="222" spans="1:6" s="51" customFormat="1" ht="12">
      <c r="A222" s="47">
        <v>240314</v>
      </c>
      <c r="B222" s="48" t="s">
        <v>2612</v>
      </c>
      <c r="C222" s="43">
        <v>211350313</v>
      </c>
      <c r="D222" s="49" t="s">
        <v>3322</v>
      </c>
      <c r="E222" s="50">
        <v>64038</v>
      </c>
      <c r="F222" s="50">
        <v>0</v>
      </c>
    </row>
    <row r="223" spans="1:6" s="51" customFormat="1" ht="12">
      <c r="A223" s="47">
        <v>240314</v>
      </c>
      <c r="B223" s="48" t="s">
        <v>2612</v>
      </c>
      <c r="C223" s="43">
        <v>211354313</v>
      </c>
      <c r="D223" s="49" t="s">
        <v>3323</v>
      </c>
      <c r="E223" s="50">
        <v>9024</v>
      </c>
      <c r="F223" s="50">
        <v>0</v>
      </c>
    </row>
    <row r="224" spans="1:6" s="51" customFormat="1" ht="12">
      <c r="A224" s="47">
        <v>240314</v>
      </c>
      <c r="B224" s="48" t="s">
        <v>2612</v>
      </c>
      <c r="C224" s="43" t="s">
        <v>3324</v>
      </c>
      <c r="D224" s="49" t="s">
        <v>3325</v>
      </c>
      <c r="E224" s="50">
        <v>2378</v>
      </c>
      <c r="F224" s="50">
        <v>0</v>
      </c>
    </row>
    <row r="225" spans="1:6" s="51" customFormat="1" ht="12">
      <c r="A225" s="47">
        <v>240314</v>
      </c>
      <c r="B225" s="48" t="s">
        <v>2612</v>
      </c>
      <c r="C225" s="43">
        <v>211370713</v>
      </c>
      <c r="D225" s="49" t="s">
        <v>3326</v>
      </c>
      <c r="E225" s="50">
        <v>98321</v>
      </c>
      <c r="F225" s="50">
        <v>0</v>
      </c>
    </row>
    <row r="226" spans="1:6" s="51" customFormat="1" ht="12">
      <c r="A226" s="47">
        <v>240314</v>
      </c>
      <c r="B226" s="48" t="s">
        <v>2612</v>
      </c>
      <c r="C226" s="43">
        <v>211376113</v>
      </c>
      <c r="D226" s="49" t="s">
        <v>3327</v>
      </c>
      <c r="E226" s="50">
        <v>17357</v>
      </c>
      <c r="F226" s="50">
        <v>0</v>
      </c>
    </row>
    <row r="227" spans="1:6" s="51" customFormat="1" ht="12">
      <c r="A227" s="47">
        <v>240314</v>
      </c>
      <c r="B227" s="48" t="s">
        <v>2612</v>
      </c>
      <c r="C227" s="43">
        <v>211415114</v>
      </c>
      <c r="D227" s="49" t="s">
        <v>3328</v>
      </c>
      <c r="E227" s="50">
        <v>670</v>
      </c>
      <c r="F227" s="50">
        <v>0</v>
      </c>
    </row>
    <row r="228" spans="1:6" s="51" customFormat="1" ht="12">
      <c r="A228" s="47">
        <v>240314</v>
      </c>
      <c r="B228" s="48" t="s">
        <v>2612</v>
      </c>
      <c r="C228" s="43">
        <v>211415514</v>
      </c>
      <c r="D228" s="49" t="s">
        <v>3329</v>
      </c>
      <c r="E228" s="50">
        <v>4101</v>
      </c>
      <c r="F228" s="50">
        <v>0</v>
      </c>
    </row>
    <row r="229" spans="1:6" s="51" customFormat="1" ht="12">
      <c r="A229" s="47">
        <v>240314</v>
      </c>
      <c r="B229" s="48" t="s">
        <v>2612</v>
      </c>
      <c r="C229" s="43">
        <v>211415814</v>
      </c>
      <c r="D229" s="49" t="s">
        <v>3330</v>
      </c>
      <c r="E229" s="50">
        <v>11813</v>
      </c>
      <c r="F229" s="50">
        <v>0</v>
      </c>
    </row>
    <row r="230" spans="1:6" s="51" customFormat="1" ht="12">
      <c r="A230" s="47">
        <v>240314</v>
      </c>
      <c r="B230" s="48" t="s">
        <v>2612</v>
      </c>
      <c r="C230" s="43">
        <v>211417614</v>
      </c>
      <c r="D230" s="49" t="s">
        <v>3331</v>
      </c>
      <c r="E230" s="50">
        <v>48939</v>
      </c>
      <c r="F230" s="50">
        <v>0</v>
      </c>
    </row>
    <row r="231" spans="1:6" s="51" customFormat="1" ht="12">
      <c r="A231" s="47">
        <v>240314</v>
      </c>
      <c r="B231" s="48" t="s">
        <v>2612</v>
      </c>
      <c r="C231" s="43" t="s">
        <v>3332</v>
      </c>
      <c r="D231" s="49" t="s">
        <v>3333</v>
      </c>
      <c r="E231" s="50">
        <v>25508</v>
      </c>
      <c r="F231" s="50">
        <v>0</v>
      </c>
    </row>
    <row r="232" spans="1:6" s="51" customFormat="1" ht="12">
      <c r="A232" s="47">
        <v>240314</v>
      </c>
      <c r="B232" s="48" t="s">
        <v>2612</v>
      </c>
      <c r="C232" s="43" t="s">
        <v>3334</v>
      </c>
      <c r="D232" s="49" t="s">
        <v>3335</v>
      </c>
      <c r="E232" s="50">
        <v>16535</v>
      </c>
      <c r="F232" s="50">
        <v>0</v>
      </c>
    </row>
    <row r="233" spans="1:6" s="51" customFormat="1" ht="12">
      <c r="A233" s="47">
        <v>240314</v>
      </c>
      <c r="B233" s="48" t="s">
        <v>2612</v>
      </c>
      <c r="C233" s="43" t="s">
        <v>3336</v>
      </c>
      <c r="D233" s="49" t="s">
        <v>3337</v>
      </c>
      <c r="E233" s="50">
        <v>6407</v>
      </c>
      <c r="F233" s="50">
        <v>0</v>
      </c>
    </row>
    <row r="234" spans="1:6" s="51" customFormat="1" ht="12">
      <c r="A234" s="47">
        <v>240314</v>
      </c>
      <c r="B234" s="48" t="s">
        <v>2612</v>
      </c>
      <c r="C234" s="43" t="s">
        <v>3338</v>
      </c>
      <c r="D234" s="49" t="s">
        <v>3339</v>
      </c>
      <c r="E234" s="50">
        <v>101810</v>
      </c>
      <c r="F234" s="50">
        <v>0</v>
      </c>
    </row>
    <row r="235" spans="1:6" s="51" customFormat="1" ht="12">
      <c r="A235" s="47">
        <v>240314</v>
      </c>
      <c r="B235" s="48" t="s">
        <v>2612</v>
      </c>
      <c r="C235" s="43" t="s">
        <v>3340</v>
      </c>
      <c r="D235" s="49" t="s">
        <v>3341</v>
      </c>
      <c r="E235" s="50">
        <v>2824</v>
      </c>
      <c r="F235" s="50">
        <v>0</v>
      </c>
    </row>
    <row r="236" spans="1:6" s="51" customFormat="1" ht="12">
      <c r="A236" s="47">
        <v>240314</v>
      </c>
      <c r="B236" s="48" t="s">
        <v>2612</v>
      </c>
      <c r="C236" s="43" t="s">
        <v>3342</v>
      </c>
      <c r="D236" s="49" t="s">
        <v>3343</v>
      </c>
      <c r="E236" s="50">
        <v>17468</v>
      </c>
      <c r="F236" s="50">
        <v>0</v>
      </c>
    </row>
    <row r="237" spans="1:6" s="51" customFormat="1" ht="12">
      <c r="A237" s="47">
        <v>240314</v>
      </c>
      <c r="B237" s="48" t="s">
        <v>2612</v>
      </c>
      <c r="C237" s="43">
        <v>211527615</v>
      </c>
      <c r="D237" s="49" t="s">
        <v>3344</v>
      </c>
      <c r="E237" s="50">
        <v>65920</v>
      </c>
      <c r="F237" s="50">
        <v>0</v>
      </c>
    </row>
    <row r="238" spans="1:6" s="51" customFormat="1" ht="12">
      <c r="A238" s="47">
        <v>240314</v>
      </c>
      <c r="B238" s="48" t="s">
        <v>2612</v>
      </c>
      <c r="C238" s="43" t="s">
        <v>3345</v>
      </c>
      <c r="D238" s="49" t="s">
        <v>3346</v>
      </c>
      <c r="E238" s="50">
        <v>22634</v>
      </c>
      <c r="F238" s="50">
        <v>0</v>
      </c>
    </row>
    <row r="239" spans="1:6" s="51" customFormat="1" ht="12">
      <c r="A239" s="47">
        <v>240314</v>
      </c>
      <c r="B239" s="48" t="s">
        <v>2612</v>
      </c>
      <c r="C239" s="43">
        <v>211552215</v>
      </c>
      <c r="D239" s="49" t="s">
        <v>3347</v>
      </c>
      <c r="E239" s="50">
        <v>7188</v>
      </c>
      <c r="F239" s="50">
        <v>0</v>
      </c>
    </row>
    <row r="240" spans="1:6" s="51" customFormat="1" ht="12">
      <c r="A240" s="47">
        <v>240314</v>
      </c>
      <c r="B240" s="48" t="s">
        <v>2612</v>
      </c>
      <c r="C240" s="43" t="s">
        <v>3348</v>
      </c>
      <c r="D240" s="49" t="s">
        <v>3349</v>
      </c>
      <c r="E240" s="50">
        <v>35850</v>
      </c>
      <c r="F240" s="50">
        <v>0</v>
      </c>
    </row>
    <row r="241" spans="1:6" s="51" customFormat="1" ht="12">
      <c r="A241" s="47">
        <v>240314</v>
      </c>
      <c r="B241" s="48" t="s">
        <v>2612</v>
      </c>
      <c r="C241" s="43">
        <v>211570215</v>
      </c>
      <c r="D241" s="49" t="s">
        <v>3350</v>
      </c>
      <c r="E241" s="50">
        <v>81950</v>
      </c>
      <c r="F241" s="50">
        <v>0</v>
      </c>
    </row>
    <row r="242" spans="1:6" s="51" customFormat="1" ht="12">
      <c r="A242" s="47">
        <v>240314</v>
      </c>
      <c r="B242" s="48" t="s">
        <v>2612</v>
      </c>
      <c r="C242" s="43">
        <v>211585015</v>
      </c>
      <c r="D242" s="49" t="s">
        <v>3351</v>
      </c>
      <c r="E242" s="50">
        <v>2123</v>
      </c>
      <c r="F242" s="50">
        <v>0</v>
      </c>
    </row>
    <row r="243" spans="1:6" s="51" customFormat="1" ht="12">
      <c r="A243" s="47">
        <v>240314</v>
      </c>
      <c r="B243" s="48" t="s">
        <v>2612</v>
      </c>
      <c r="C243" s="43">
        <v>211585315</v>
      </c>
      <c r="D243" s="49" t="s">
        <v>3352</v>
      </c>
      <c r="E243" s="50">
        <v>2670</v>
      </c>
      <c r="F243" s="50">
        <v>0</v>
      </c>
    </row>
    <row r="244" spans="1:6" s="51" customFormat="1" ht="12">
      <c r="A244" s="47">
        <v>240314</v>
      </c>
      <c r="B244" s="48" t="s">
        <v>2612</v>
      </c>
      <c r="C244" s="43">
        <v>211595015</v>
      </c>
      <c r="D244" s="49" t="s">
        <v>3353</v>
      </c>
      <c r="E244" s="50">
        <v>12571</v>
      </c>
      <c r="F244" s="50">
        <v>0</v>
      </c>
    </row>
    <row r="245" spans="1:6" s="51" customFormat="1" ht="12">
      <c r="A245" s="47">
        <v>240314</v>
      </c>
      <c r="B245" s="48" t="s">
        <v>2612</v>
      </c>
      <c r="C245" s="43" t="s">
        <v>3354</v>
      </c>
      <c r="D245" s="49" t="s">
        <v>3355</v>
      </c>
      <c r="E245" s="50">
        <v>32722</v>
      </c>
      <c r="F245" s="50">
        <v>0</v>
      </c>
    </row>
    <row r="246" spans="1:6" s="51" customFormat="1" ht="12">
      <c r="A246" s="47">
        <v>240314</v>
      </c>
      <c r="B246" s="48" t="s">
        <v>2612</v>
      </c>
      <c r="C246" s="43">
        <v>211615816</v>
      </c>
      <c r="D246" s="49" t="s">
        <v>3356</v>
      </c>
      <c r="E246" s="50">
        <v>6406</v>
      </c>
      <c r="F246" s="50">
        <v>0</v>
      </c>
    </row>
    <row r="247" spans="1:6" s="51" customFormat="1" ht="12">
      <c r="A247" s="47">
        <v>240314</v>
      </c>
      <c r="B247" s="48" t="s">
        <v>2612</v>
      </c>
      <c r="C247" s="43" t="s">
        <v>3357</v>
      </c>
      <c r="D247" s="49" t="s">
        <v>3358</v>
      </c>
      <c r="E247" s="50">
        <v>22618</v>
      </c>
      <c r="F247" s="50">
        <v>0</v>
      </c>
    </row>
    <row r="248" spans="1:6" s="51" customFormat="1" ht="12">
      <c r="A248" s="47">
        <v>240314</v>
      </c>
      <c r="B248" s="48" t="s">
        <v>2612</v>
      </c>
      <c r="C248" s="43">
        <v>211673616</v>
      </c>
      <c r="D248" s="49" t="s">
        <v>3359</v>
      </c>
      <c r="E248" s="50">
        <v>39910</v>
      </c>
      <c r="F248" s="50">
        <v>0</v>
      </c>
    </row>
    <row r="249" spans="1:6" s="51" customFormat="1" ht="12">
      <c r="A249" s="47">
        <v>240314</v>
      </c>
      <c r="B249" s="48" t="s">
        <v>2612</v>
      </c>
      <c r="C249" s="43">
        <v>211676616</v>
      </c>
      <c r="D249" s="49" t="s">
        <v>3360</v>
      </c>
      <c r="E249" s="50">
        <v>21943</v>
      </c>
      <c r="F249" s="50">
        <v>0</v>
      </c>
    </row>
    <row r="250" spans="1:6" s="51" customFormat="1" ht="12">
      <c r="A250" s="47">
        <v>240314</v>
      </c>
      <c r="B250" s="48" t="s">
        <v>2612</v>
      </c>
      <c r="C250" s="43" t="s">
        <v>3361</v>
      </c>
      <c r="D250" s="49" t="s">
        <v>3362</v>
      </c>
      <c r="E250" s="50">
        <v>2406</v>
      </c>
      <c r="F250" s="50">
        <v>0</v>
      </c>
    </row>
    <row r="251" spans="1:6" s="51" customFormat="1" ht="12">
      <c r="A251" s="47">
        <v>240314</v>
      </c>
      <c r="B251" s="48" t="s">
        <v>2612</v>
      </c>
      <c r="C251" s="43">
        <v>211719517</v>
      </c>
      <c r="D251" s="49" t="s">
        <v>3363</v>
      </c>
      <c r="E251" s="50">
        <v>60803</v>
      </c>
      <c r="F251" s="50">
        <v>0</v>
      </c>
    </row>
    <row r="252" spans="1:6" s="51" customFormat="1" ht="12">
      <c r="A252" s="47">
        <v>240314</v>
      </c>
      <c r="B252" s="48" t="s">
        <v>2612</v>
      </c>
      <c r="C252" s="43" t="s">
        <v>3364</v>
      </c>
      <c r="D252" s="49" t="s">
        <v>3365</v>
      </c>
      <c r="E252" s="50">
        <v>24517</v>
      </c>
      <c r="F252" s="50">
        <v>0</v>
      </c>
    </row>
    <row r="253" spans="1:6" s="51" customFormat="1" ht="12">
      <c r="A253" s="47">
        <v>240314</v>
      </c>
      <c r="B253" s="48" t="s">
        <v>2612</v>
      </c>
      <c r="C253" s="43" t="s">
        <v>3366</v>
      </c>
      <c r="D253" s="49" t="s">
        <v>3367</v>
      </c>
      <c r="E253" s="50">
        <v>7334573</v>
      </c>
      <c r="F253" s="50">
        <v>0</v>
      </c>
    </row>
    <row r="254" spans="1:6" s="51" customFormat="1" ht="12">
      <c r="A254" s="47">
        <v>240314</v>
      </c>
      <c r="B254" s="48" t="s">
        <v>2612</v>
      </c>
      <c r="C254" s="43" t="s">
        <v>3368</v>
      </c>
      <c r="D254" s="49" t="s">
        <v>3369</v>
      </c>
      <c r="E254" s="50">
        <v>14563</v>
      </c>
      <c r="F254" s="50">
        <v>0</v>
      </c>
    </row>
    <row r="255" spans="1:6" s="51" customFormat="1" ht="12">
      <c r="A255" s="47">
        <v>240314</v>
      </c>
      <c r="B255" s="48" t="s">
        <v>2612</v>
      </c>
      <c r="C255" s="43" t="s">
        <v>3370</v>
      </c>
      <c r="D255" s="49" t="s">
        <v>3371</v>
      </c>
      <c r="E255" s="50">
        <v>29988</v>
      </c>
      <c r="F255" s="50">
        <v>0</v>
      </c>
    </row>
    <row r="256" spans="1:6" s="51" customFormat="1" ht="12">
      <c r="A256" s="47">
        <v>240314</v>
      </c>
      <c r="B256" s="48" t="s">
        <v>2612</v>
      </c>
      <c r="C256" s="43">
        <v>211752317</v>
      </c>
      <c r="D256" s="49" t="s">
        <v>3372</v>
      </c>
      <c r="E256" s="50">
        <v>25074</v>
      </c>
      <c r="F256" s="50">
        <v>0</v>
      </c>
    </row>
    <row r="257" spans="1:6" s="51" customFormat="1" ht="12">
      <c r="A257" s="47">
        <v>240314</v>
      </c>
      <c r="B257" s="48" t="s">
        <v>2612</v>
      </c>
      <c r="C257" s="43" t="s">
        <v>3373</v>
      </c>
      <c r="D257" s="49" t="s">
        <v>3374</v>
      </c>
      <c r="E257" s="50">
        <v>6562</v>
      </c>
      <c r="F257" s="50">
        <v>0</v>
      </c>
    </row>
    <row r="258" spans="1:6" s="51" customFormat="1" ht="12">
      <c r="A258" s="47">
        <v>240314</v>
      </c>
      <c r="B258" s="48" t="s">
        <v>2612</v>
      </c>
      <c r="C258" s="43">
        <v>211770717</v>
      </c>
      <c r="D258" s="49" t="s">
        <v>3375</v>
      </c>
      <c r="E258" s="50">
        <v>30189</v>
      </c>
      <c r="F258" s="50">
        <v>0</v>
      </c>
    </row>
    <row r="259" spans="1:6" s="51" customFormat="1" ht="12">
      <c r="A259" s="47">
        <v>240314</v>
      </c>
      <c r="B259" s="48" t="s">
        <v>2612</v>
      </c>
      <c r="C259" s="43">
        <v>211773217</v>
      </c>
      <c r="D259" s="49" t="s">
        <v>3376</v>
      </c>
      <c r="E259" s="50">
        <v>55626</v>
      </c>
      <c r="F259" s="50">
        <v>0</v>
      </c>
    </row>
    <row r="260" spans="1:6" s="51" customFormat="1" ht="12">
      <c r="A260" s="47">
        <v>240314</v>
      </c>
      <c r="B260" s="48" t="s">
        <v>2612</v>
      </c>
      <c r="C260" s="43" t="s">
        <v>3377</v>
      </c>
      <c r="D260" s="49" t="s">
        <v>3378</v>
      </c>
      <c r="E260" s="50">
        <v>33403</v>
      </c>
      <c r="F260" s="50">
        <v>0</v>
      </c>
    </row>
    <row r="261" spans="1:6" s="51" customFormat="1" ht="12">
      <c r="A261" s="47">
        <v>240314</v>
      </c>
      <c r="B261" s="48" t="s">
        <v>2612</v>
      </c>
      <c r="C261" s="43" t="s">
        <v>3379</v>
      </c>
      <c r="D261" s="49" t="s">
        <v>3380</v>
      </c>
      <c r="E261" s="50">
        <v>4900</v>
      </c>
      <c r="F261" s="50">
        <v>0</v>
      </c>
    </row>
    <row r="262" spans="1:6" s="51" customFormat="1" ht="12">
      <c r="A262" s="47">
        <v>240314</v>
      </c>
      <c r="B262" s="48" t="s">
        <v>2612</v>
      </c>
      <c r="C262" s="43" t="s">
        <v>3381</v>
      </c>
      <c r="D262" s="49" t="s">
        <v>3382</v>
      </c>
      <c r="E262" s="50">
        <v>3092</v>
      </c>
      <c r="F262" s="50">
        <v>0</v>
      </c>
    </row>
    <row r="263" spans="1:6" s="51" customFormat="1" ht="12">
      <c r="A263" s="47">
        <v>240314</v>
      </c>
      <c r="B263" s="48" t="s">
        <v>2612</v>
      </c>
      <c r="C263" s="43">
        <v>211819318</v>
      </c>
      <c r="D263" s="49" t="s">
        <v>3383</v>
      </c>
      <c r="E263" s="50">
        <v>66492</v>
      </c>
      <c r="F263" s="50">
        <v>0</v>
      </c>
    </row>
    <row r="264" spans="1:6" s="51" customFormat="1" ht="12">
      <c r="A264" s="47">
        <v>240314</v>
      </c>
      <c r="B264" s="48" t="s">
        <v>2612</v>
      </c>
      <c r="C264" s="43">
        <v>211819418</v>
      </c>
      <c r="D264" s="49" t="s">
        <v>3384</v>
      </c>
      <c r="E264" s="50">
        <v>45157</v>
      </c>
      <c r="F264" s="50">
        <v>0</v>
      </c>
    </row>
    <row r="265" spans="1:6" s="51" customFormat="1" ht="12">
      <c r="A265" s="47">
        <v>240314</v>
      </c>
      <c r="B265" s="48" t="s">
        <v>2612</v>
      </c>
      <c r="C265" s="43" t="s">
        <v>3385</v>
      </c>
      <c r="D265" s="49" t="s">
        <v>3386</v>
      </c>
      <c r="E265" s="50">
        <v>8024</v>
      </c>
      <c r="F265" s="50">
        <v>0</v>
      </c>
    </row>
    <row r="266" spans="1:6" s="51" customFormat="1" ht="12">
      <c r="A266" s="47">
        <v>240314</v>
      </c>
      <c r="B266" s="48" t="s">
        <v>2612</v>
      </c>
      <c r="C266" s="43" t="s">
        <v>3387</v>
      </c>
      <c r="D266" s="49" t="s">
        <v>3388</v>
      </c>
      <c r="E266" s="50">
        <v>14104</v>
      </c>
      <c r="F266" s="50">
        <v>0</v>
      </c>
    </row>
    <row r="267" spans="1:6" s="51" customFormat="1" ht="12">
      <c r="A267" s="47">
        <v>240314</v>
      </c>
      <c r="B267" s="48" t="s">
        <v>2612</v>
      </c>
      <c r="C267" s="43" t="s">
        <v>3389</v>
      </c>
      <c r="D267" s="49" t="s">
        <v>3390</v>
      </c>
      <c r="E267" s="50">
        <v>6986</v>
      </c>
      <c r="F267" s="50">
        <v>0</v>
      </c>
    </row>
    <row r="268" spans="1:6" s="51" customFormat="1" ht="12">
      <c r="A268" s="47">
        <v>240314</v>
      </c>
      <c r="B268" s="48" t="s">
        <v>2612</v>
      </c>
      <c r="C268" s="43">
        <v>211847318</v>
      </c>
      <c r="D268" s="49" t="s">
        <v>3391</v>
      </c>
      <c r="E268" s="50">
        <v>53993</v>
      </c>
      <c r="F268" s="50">
        <v>0</v>
      </c>
    </row>
    <row r="269" spans="1:6" s="51" customFormat="1" ht="12">
      <c r="A269" s="47">
        <v>240314</v>
      </c>
      <c r="B269" s="48" t="s">
        <v>2612</v>
      </c>
      <c r="C269" s="43">
        <v>211850318</v>
      </c>
      <c r="D269" s="49" t="s">
        <v>3392</v>
      </c>
      <c r="E269" s="50">
        <v>12631</v>
      </c>
      <c r="F269" s="50">
        <v>0</v>
      </c>
    </row>
    <row r="270" spans="1:6" s="51" customFormat="1" ht="12">
      <c r="A270" s="47">
        <v>240314</v>
      </c>
      <c r="B270" s="48" t="s">
        <v>2612</v>
      </c>
      <c r="C270" s="43">
        <v>211852418</v>
      </c>
      <c r="D270" s="49" t="s">
        <v>3393</v>
      </c>
      <c r="E270" s="50">
        <v>16416</v>
      </c>
      <c r="F270" s="50">
        <v>0</v>
      </c>
    </row>
    <row r="271" spans="1:6" s="51" customFormat="1" ht="12">
      <c r="A271" s="47">
        <v>240314</v>
      </c>
      <c r="B271" s="48" t="s">
        <v>2612</v>
      </c>
      <c r="C271" s="43">
        <v>211854418</v>
      </c>
      <c r="D271" s="49" t="s">
        <v>3394</v>
      </c>
      <c r="E271" s="50">
        <v>4217</v>
      </c>
      <c r="F271" s="50">
        <v>0</v>
      </c>
    </row>
    <row r="272" spans="1:6" s="51" customFormat="1" ht="12">
      <c r="A272" s="47">
        <v>240314</v>
      </c>
      <c r="B272" s="48" t="s">
        <v>2612</v>
      </c>
      <c r="C272" s="43">
        <v>211854518</v>
      </c>
      <c r="D272" s="49" t="s">
        <v>3395</v>
      </c>
      <c r="E272" s="50">
        <v>54161</v>
      </c>
      <c r="F272" s="50">
        <v>0</v>
      </c>
    </row>
    <row r="273" spans="1:6" s="51" customFormat="1" ht="12">
      <c r="A273" s="47">
        <v>240314</v>
      </c>
      <c r="B273" s="48" t="s">
        <v>2612</v>
      </c>
      <c r="C273" s="43">
        <v>211866318</v>
      </c>
      <c r="D273" s="49" t="s">
        <v>3396</v>
      </c>
      <c r="E273" s="50">
        <v>15995</v>
      </c>
      <c r="F273" s="50">
        <v>0</v>
      </c>
    </row>
    <row r="274" spans="1:6" s="51" customFormat="1" ht="12">
      <c r="A274" s="47">
        <v>240314</v>
      </c>
      <c r="B274" s="48" t="s">
        <v>2612</v>
      </c>
      <c r="C274" s="43" t="s">
        <v>3397</v>
      </c>
      <c r="D274" s="49" t="s">
        <v>3398</v>
      </c>
      <c r="E274" s="50">
        <v>7256</v>
      </c>
      <c r="F274" s="50">
        <v>0</v>
      </c>
    </row>
    <row r="275" spans="1:6" s="51" customFormat="1" ht="12">
      <c r="A275" s="47">
        <v>240314</v>
      </c>
      <c r="B275" s="48" t="s">
        <v>2612</v>
      </c>
      <c r="C275" s="43" t="s">
        <v>3399</v>
      </c>
      <c r="D275" s="49" t="s">
        <v>3400</v>
      </c>
      <c r="E275" s="50">
        <v>11294</v>
      </c>
      <c r="F275" s="50">
        <v>0</v>
      </c>
    </row>
    <row r="276" spans="1:6" s="51" customFormat="1" ht="12">
      <c r="A276" s="47">
        <v>240314</v>
      </c>
      <c r="B276" s="48" t="s">
        <v>2612</v>
      </c>
      <c r="C276" s="43">
        <v>211870418</v>
      </c>
      <c r="D276" s="49" t="s">
        <v>3401</v>
      </c>
      <c r="E276" s="50">
        <v>38222</v>
      </c>
      <c r="F276" s="50">
        <v>0</v>
      </c>
    </row>
    <row r="277" spans="1:6" s="51" customFormat="1" ht="12">
      <c r="A277" s="47">
        <v>240314</v>
      </c>
      <c r="B277" s="48" t="s">
        <v>2612</v>
      </c>
      <c r="C277" s="43">
        <v>211876318</v>
      </c>
      <c r="D277" s="49" t="s">
        <v>3402</v>
      </c>
      <c r="E277" s="50">
        <v>34352</v>
      </c>
      <c r="F277" s="50">
        <v>0</v>
      </c>
    </row>
    <row r="278" spans="1:6" s="51" customFormat="1" ht="12">
      <c r="A278" s="47">
        <v>240314</v>
      </c>
      <c r="B278" s="48" t="s">
        <v>2612</v>
      </c>
      <c r="C278" s="43" t="s">
        <v>3403</v>
      </c>
      <c r="D278" s="49" t="s">
        <v>3404</v>
      </c>
      <c r="E278" s="50">
        <v>7854</v>
      </c>
      <c r="F278" s="50">
        <v>0</v>
      </c>
    </row>
    <row r="279" spans="1:6" s="51" customFormat="1" ht="12">
      <c r="A279" s="47">
        <v>240314</v>
      </c>
      <c r="B279" s="48" t="s">
        <v>2612</v>
      </c>
      <c r="C279" s="43" t="s">
        <v>3405</v>
      </c>
      <c r="D279" s="49" t="s">
        <v>3406</v>
      </c>
      <c r="E279" s="50">
        <v>32315</v>
      </c>
      <c r="F279" s="50">
        <v>0</v>
      </c>
    </row>
    <row r="280" spans="1:6" s="51" customFormat="1" ht="12">
      <c r="A280" s="47">
        <v>240314</v>
      </c>
      <c r="B280" s="48" t="s">
        <v>2612</v>
      </c>
      <c r="C280" s="43" t="s">
        <v>3407</v>
      </c>
      <c r="D280" s="49" t="s">
        <v>3408</v>
      </c>
      <c r="E280" s="50">
        <v>7006</v>
      </c>
      <c r="F280" s="50">
        <v>0</v>
      </c>
    </row>
    <row r="281" spans="1:6" s="51" customFormat="1" ht="12">
      <c r="A281" s="47">
        <v>240314</v>
      </c>
      <c r="B281" s="48" t="s">
        <v>2612</v>
      </c>
      <c r="C281" s="43" t="s">
        <v>3409</v>
      </c>
      <c r="D281" s="49" t="s">
        <v>3410</v>
      </c>
      <c r="E281" s="50">
        <v>22845</v>
      </c>
      <c r="F281" s="50">
        <v>0</v>
      </c>
    </row>
    <row r="282" spans="1:6" s="51" customFormat="1" ht="12">
      <c r="A282" s="47">
        <v>240314</v>
      </c>
      <c r="B282" s="48" t="s">
        <v>2612</v>
      </c>
      <c r="C282" s="43">
        <v>211952019</v>
      </c>
      <c r="D282" s="49" t="s">
        <v>3411</v>
      </c>
      <c r="E282" s="50">
        <v>14726</v>
      </c>
      <c r="F282" s="50">
        <v>0</v>
      </c>
    </row>
    <row r="283" spans="1:6" s="51" customFormat="1" ht="12">
      <c r="A283" s="47">
        <v>240314</v>
      </c>
      <c r="B283" s="48" t="s">
        <v>2612</v>
      </c>
      <c r="C283" s="43">
        <v>211973319</v>
      </c>
      <c r="D283" s="49" t="s">
        <v>3412</v>
      </c>
      <c r="E283" s="50">
        <v>41600</v>
      </c>
      <c r="F283" s="50">
        <v>0</v>
      </c>
    </row>
    <row r="284" spans="1:6" s="51" customFormat="1" ht="12">
      <c r="A284" s="47">
        <v>240314</v>
      </c>
      <c r="B284" s="48" t="s">
        <v>2612</v>
      </c>
      <c r="C284" s="43">
        <v>211986219</v>
      </c>
      <c r="D284" s="49" t="s">
        <v>3413</v>
      </c>
      <c r="E284" s="50">
        <v>6474</v>
      </c>
      <c r="F284" s="50">
        <v>0</v>
      </c>
    </row>
    <row r="285" spans="1:6" s="51" customFormat="1" ht="12">
      <c r="A285" s="47">
        <v>240314</v>
      </c>
      <c r="B285" s="48" t="s">
        <v>2612</v>
      </c>
      <c r="C285" s="43" t="s">
        <v>3414</v>
      </c>
      <c r="D285" s="49" t="s">
        <v>3415</v>
      </c>
      <c r="E285" s="50">
        <v>38219</v>
      </c>
      <c r="F285" s="50">
        <v>0</v>
      </c>
    </row>
    <row r="286" spans="1:6" s="51" customFormat="1" ht="12">
      <c r="A286" s="47">
        <v>240314</v>
      </c>
      <c r="B286" s="48" t="s">
        <v>2612</v>
      </c>
      <c r="C286" s="43" t="s">
        <v>3416</v>
      </c>
      <c r="D286" s="49" t="s">
        <v>3417</v>
      </c>
      <c r="E286" s="50">
        <v>25393</v>
      </c>
      <c r="F286" s="50">
        <v>0</v>
      </c>
    </row>
    <row r="287" spans="1:6" s="51" customFormat="1" ht="12">
      <c r="A287" s="47">
        <v>240314</v>
      </c>
      <c r="B287" s="48" t="s">
        <v>2612</v>
      </c>
      <c r="C287" s="43" t="s">
        <v>3418</v>
      </c>
      <c r="D287" s="49" t="s">
        <v>3419</v>
      </c>
      <c r="E287" s="50">
        <v>10436</v>
      </c>
      <c r="F287" s="50">
        <v>0</v>
      </c>
    </row>
    <row r="288" spans="1:6" s="51" customFormat="1" ht="12">
      <c r="A288" s="47">
        <v>240314</v>
      </c>
      <c r="B288" s="48" t="s">
        <v>2612</v>
      </c>
      <c r="C288" s="43">
        <v>212015720</v>
      </c>
      <c r="D288" s="49" t="s">
        <v>3420</v>
      </c>
      <c r="E288" s="50">
        <v>3025</v>
      </c>
      <c r="F288" s="50">
        <v>0</v>
      </c>
    </row>
    <row r="289" spans="1:6" s="51" customFormat="1" ht="12">
      <c r="A289" s="47">
        <v>240314</v>
      </c>
      <c r="B289" s="48" t="s">
        <v>2612</v>
      </c>
      <c r="C289" s="43">
        <v>212015820</v>
      </c>
      <c r="D289" s="49" t="s">
        <v>3421</v>
      </c>
      <c r="E289" s="50">
        <v>4953</v>
      </c>
      <c r="F289" s="50">
        <v>0</v>
      </c>
    </row>
    <row r="290" spans="1:6" s="51" customFormat="1" ht="12">
      <c r="A290" s="47">
        <v>240314</v>
      </c>
      <c r="B290" s="48" t="s">
        <v>2612</v>
      </c>
      <c r="C290" s="43" t="s">
        <v>3422</v>
      </c>
      <c r="D290" s="49" t="s">
        <v>3423</v>
      </c>
      <c r="E290" s="50">
        <v>6315</v>
      </c>
      <c r="F290" s="50">
        <v>0</v>
      </c>
    </row>
    <row r="291" spans="1:6" s="51" customFormat="1" ht="12">
      <c r="A291" s="47">
        <v>240314</v>
      </c>
      <c r="B291" s="48" t="s">
        <v>2612</v>
      </c>
      <c r="C291" s="43" t="s">
        <v>3424</v>
      </c>
      <c r="D291" s="49" t="s">
        <v>3425</v>
      </c>
      <c r="E291" s="50">
        <v>29070</v>
      </c>
      <c r="F291" s="50">
        <v>0</v>
      </c>
    </row>
    <row r="292" spans="1:6" s="51" customFormat="1" ht="12">
      <c r="A292" s="47">
        <v>240314</v>
      </c>
      <c r="B292" s="48" t="s">
        <v>2612</v>
      </c>
      <c r="C292" s="43" t="s">
        <v>3426</v>
      </c>
      <c r="D292" s="49" t="s">
        <v>3427</v>
      </c>
      <c r="E292" s="50">
        <v>29141</v>
      </c>
      <c r="F292" s="50">
        <v>0</v>
      </c>
    </row>
    <row r="293" spans="1:6" s="51" customFormat="1" ht="12">
      <c r="A293" s="47">
        <v>240314</v>
      </c>
      <c r="B293" s="48" t="s">
        <v>2612</v>
      </c>
      <c r="C293" s="43" t="s">
        <v>3428</v>
      </c>
      <c r="D293" s="49" t="s">
        <v>3429</v>
      </c>
      <c r="E293" s="50">
        <v>3769</v>
      </c>
      <c r="F293" s="50">
        <v>0</v>
      </c>
    </row>
    <row r="294" spans="1:6" s="51" customFormat="1" ht="12">
      <c r="A294" s="47">
        <v>240314</v>
      </c>
      <c r="B294" s="48" t="s">
        <v>2612</v>
      </c>
      <c r="C294" s="43">
        <v>212047720</v>
      </c>
      <c r="D294" s="54" t="s">
        <v>3430</v>
      </c>
      <c r="E294" s="50">
        <v>21459</v>
      </c>
      <c r="F294" s="50">
        <v>0</v>
      </c>
    </row>
    <row r="295" spans="1:6" s="51" customFormat="1" ht="12">
      <c r="A295" s="47">
        <v>240314</v>
      </c>
      <c r="B295" s="48" t="s">
        <v>2612</v>
      </c>
      <c r="C295" s="43">
        <v>212052320</v>
      </c>
      <c r="D295" s="49" t="s">
        <v>3431</v>
      </c>
      <c r="E295" s="50">
        <v>19040</v>
      </c>
      <c r="F295" s="50">
        <v>0</v>
      </c>
    </row>
    <row r="296" spans="1:6" s="51" customFormat="1" ht="12">
      <c r="A296" s="47">
        <v>240314</v>
      </c>
      <c r="B296" s="48" t="s">
        <v>2612</v>
      </c>
      <c r="C296" s="43">
        <v>212052520</v>
      </c>
      <c r="D296" s="49" t="s">
        <v>3432</v>
      </c>
      <c r="E296" s="50">
        <v>15148</v>
      </c>
      <c r="F296" s="50">
        <v>0</v>
      </c>
    </row>
    <row r="297" spans="1:6" s="51" customFormat="1" ht="12">
      <c r="A297" s="47">
        <v>240314</v>
      </c>
      <c r="B297" s="48" t="s">
        <v>2612</v>
      </c>
      <c r="C297" s="43">
        <v>212052720</v>
      </c>
      <c r="D297" s="49" t="s">
        <v>3433</v>
      </c>
      <c r="E297" s="50">
        <v>7342</v>
      </c>
      <c r="F297" s="50">
        <v>0</v>
      </c>
    </row>
    <row r="298" spans="1:6" s="51" customFormat="1" ht="12">
      <c r="A298" s="47">
        <v>240314</v>
      </c>
      <c r="B298" s="48" t="s">
        <v>2612</v>
      </c>
      <c r="C298" s="43">
        <v>212054520</v>
      </c>
      <c r="D298" s="49" t="s">
        <v>3434</v>
      </c>
      <c r="E298" s="50">
        <v>5377</v>
      </c>
      <c r="F298" s="50">
        <v>0</v>
      </c>
    </row>
    <row r="299" spans="1:6" s="51" customFormat="1" ht="12">
      <c r="A299" s="47">
        <v>240314</v>
      </c>
      <c r="B299" s="48" t="s">
        <v>2612</v>
      </c>
      <c r="C299" s="43">
        <v>212054720</v>
      </c>
      <c r="D299" s="49" t="s">
        <v>3435</v>
      </c>
      <c r="E299" s="50">
        <v>36097</v>
      </c>
      <c r="F299" s="50">
        <v>0</v>
      </c>
    </row>
    <row r="300" spans="1:6" s="51" customFormat="1" ht="12">
      <c r="A300" s="47">
        <v>240314</v>
      </c>
      <c r="B300" s="48" t="s">
        <v>2612</v>
      </c>
      <c r="C300" s="43">
        <v>212054820</v>
      </c>
      <c r="D300" s="49" t="s">
        <v>3436</v>
      </c>
      <c r="E300" s="50">
        <v>21100</v>
      </c>
      <c r="F300" s="50">
        <v>0</v>
      </c>
    </row>
    <row r="301" spans="1:6" s="51" customFormat="1" ht="12">
      <c r="A301" s="47">
        <v>240314</v>
      </c>
      <c r="B301" s="48" t="s">
        <v>2612</v>
      </c>
      <c r="C301" s="43" t="s">
        <v>3437</v>
      </c>
      <c r="D301" s="49" t="s">
        <v>3438</v>
      </c>
      <c r="E301" s="50">
        <v>5649</v>
      </c>
      <c r="F301" s="50">
        <v>0</v>
      </c>
    </row>
    <row r="302" spans="1:6" s="51" customFormat="1" ht="12">
      <c r="A302" s="47">
        <v>240314</v>
      </c>
      <c r="B302" s="48" t="s">
        <v>2612</v>
      </c>
      <c r="C302" s="43" t="s">
        <v>3439</v>
      </c>
      <c r="D302" s="49" t="s">
        <v>3440</v>
      </c>
      <c r="E302" s="50">
        <v>7137</v>
      </c>
      <c r="F302" s="50">
        <v>0</v>
      </c>
    </row>
    <row r="303" spans="1:6" s="51" customFormat="1" ht="12">
      <c r="A303" s="47">
        <v>240314</v>
      </c>
      <c r="B303" s="48" t="s">
        <v>2612</v>
      </c>
      <c r="C303" s="43" t="s">
        <v>3441</v>
      </c>
      <c r="D303" s="49" t="s">
        <v>3442</v>
      </c>
      <c r="E303" s="50">
        <v>5414</v>
      </c>
      <c r="F303" s="50">
        <v>0</v>
      </c>
    </row>
    <row r="304" spans="1:6" s="51" customFormat="1" ht="12">
      <c r="A304" s="47">
        <v>240314</v>
      </c>
      <c r="B304" s="48" t="s">
        <v>2612</v>
      </c>
      <c r="C304" s="43" t="s">
        <v>3443</v>
      </c>
      <c r="D304" s="49" t="s">
        <v>3444</v>
      </c>
      <c r="E304" s="50">
        <v>6300</v>
      </c>
      <c r="F304" s="50">
        <v>0</v>
      </c>
    </row>
    <row r="305" spans="1:6" s="51" customFormat="1" ht="12">
      <c r="A305" s="47">
        <v>240314</v>
      </c>
      <c r="B305" s="48" t="s">
        <v>2612</v>
      </c>
      <c r="C305" s="43">
        <v>212070820</v>
      </c>
      <c r="D305" s="49" t="s">
        <v>3445</v>
      </c>
      <c r="E305" s="50">
        <v>40565</v>
      </c>
      <c r="F305" s="50">
        <v>0</v>
      </c>
    </row>
    <row r="306" spans="1:6" s="51" customFormat="1" ht="12">
      <c r="A306" s="47">
        <v>240314</v>
      </c>
      <c r="B306" s="48" t="s">
        <v>2612</v>
      </c>
      <c r="C306" s="43">
        <v>212073520</v>
      </c>
      <c r="D306" s="49" t="s">
        <v>3446</v>
      </c>
      <c r="E306" s="50">
        <v>11027</v>
      </c>
      <c r="F306" s="50">
        <v>0</v>
      </c>
    </row>
    <row r="307" spans="1:6" s="51" customFormat="1" ht="12">
      <c r="A307" s="47">
        <v>240314</v>
      </c>
      <c r="B307" s="48" t="s">
        <v>2612</v>
      </c>
      <c r="C307" s="43">
        <v>212076020</v>
      </c>
      <c r="D307" s="49" t="s">
        <v>3447</v>
      </c>
      <c r="E307" s="50">
        <v>18326</v>
      </c>
      <c r="F307" s="50">
        <v>0</v>
      </c>
    </row>
    <row r="308" spans="1:6" s="51" customFormat="1" ht="12">
      <c r="A308" s="47">
        <v>240314</v>
      </c>
      <c r="B308" s="48" t="s">
        <v>2612</v>
      </c>
      <c r="C308" s="43">
        <v>212076520</v>
      </c>
      <c r="D308" s="49" t="s">
        <v>3448</v>
      </c>
      <c r="E308" s="50">
        <v>3699138</v>
      </c>
      <c r="F308" s="50">
        <v>0</v>
      </c>
    </row>
    <row r="309" spans="1:6" s="51" customFormat="1" ht="12">
      <c r="A309" s="47">
        <v>240314</v>
      </c>
      <c r="B309" s="48" t="s">
        <v>2612</v>
      </c>
      <c r="C309" s="43">
        <v>212081220</v>
      </c>
      <c r="D309" s="49" t="s">
        <v>3449</v>
      </c>
      <c r="E309" s="50">
        <v>4891</v>
      </c>
      <c r="F309" s="50">
        <v>0</v>
      </c>
    </row>
    <row r="310" spans="1:6" s="51" customFormat="1" ht="12">
      <c r="A310" s="47">
        <v>240314</v>
      </c>
      <c r="B310" s="48" t="s">
        <v>2612</v>
      </c>
      <c r="C310" s="43">
        <v>212086320</v>
      </c>
      <c r="D310" s="49" t="s">
        <v>3450</v>
      </c>
      <c r="E310" s="50">
        <v>75322</v>
      </c>
      <c r="F310" s="50">
        <v>0</v>
      </c>
    </row>
    <row r="311" spans="1:6" s="51" customFormat="1" ht="12">
      <c r="A311" s="47">
        <v>240314</v>
      </c>
      <c r="B311" s="48" t="s">
        <v>2612</v>
      </c>
      <c r="C311" s="43" t="s">
        <v>3451</v>
      </c>
      <c r="D311" s="49" t="s">
        <v>3452</v>
      </c>
      <c r="E311" s="50">
        <v>4378</v>
      </c>
      <c r="F311" s="50">
        <v>0</v>
      </c>
    </row>
    <row r="312" spans="1:6" s="51" customFormat="1" ht="12">
      <c r="A312" s="47">
        <v>240314</v>
      </c>
      <c r="B312" s="48" t="s">
        <v>2612</v>
      </c>
      <c r="C312" s="43" t="s">
        <v>3453</v>
      </c>
      <c r="D312" s="49" t="s">
        <v>3454</v>
      </c>
      <c r="E312" s="50">
        <v>6936</v>
      </c>
      <c r="F312" s="50">
        <v>0</v>
      </c>
    </row>
    <row r="313" spans="1:6" s="51" customFormat="1" ht="12">
      <c r="A313" s="47">
        <v>240314</v>
      </c>
      <c r="B313" s="48" t="s">
        <v>2612</v>
      </c>
      <c r="C313" s="43" t="s">
        <v>3455</v>
      </c>
      <c r="D313" s="49" t="s">
        <v>3456</v>
      </c>
      <c r="E313" s="50">
        <v>34094</v>
      </c>
      <c r="F313" s="50">
        <v>0</v>
      </c>
    </row>
    <row r="314" spans="1:6" s="51" customFormat="1" ht="12">
      <c r="A314" s="47">
        <v>240314</v>
      </c>
      <c r="B314" s="48" t="s">
        <v>2612</v>
      </c>
      <c r="C314" s="43" t="s">
        <v>3457</v>
      </c>
      <c r="D314" s="49" t="s">
        <v>3458</v>
      </c>
      <c r="E314" s="50">
        <v>3102</v>
      </c>
      <c r="F314" s="50">
        <v>0</v>
      </c>
    </row>
    <row r="315" spans="1:6" s="51" customFormat="1" ht="12">
      <c r="A315" s="47">
        <v>240314</v>
      </c>
      <c r="B315" s="48" t="s">
        <v>2612</v>
      </c>
      <c r="C315" s="43">
        <v>212119821</v>
      </c>
      <c r="D315" s="49" t="s">
        <v>3459</v>
      </c>
      <c r="E315" s="50">
        <v>59939</v>
      </c>
      <c r="F315" s="50">
        <v>0</v>
      </c>
    </row>
    <row r="316" spans="1:6" s="51" customFormat="1" ht="12">
      <c r="A316" s="47">
        <v>240314</v>
      </c>
      <c r="B316" s="48" t="s">
        <v>2612</v>
      </c>
      <c r="C316" s="43" t="s">
        <v>3460</v>
      </c>
      <c r="D316" s="49" t="s">
        <v>3461</v>
      </c>
      <c r="E316" s="50">
        <v>37477</v>
      </c>
      <c r="F316" s="50">
        <v>0</v>
      </c>
    </row>
    <row r="317" spans="1:6" s="51" customFormat="1" ht="12">
      <c r="A317" s="47">
        <v>240314</v>
      </c>
      <c r="B317" s="48" t="s">
        <v>2612</v>
      </c>
      <c r="C317" s="43">
        <v>212152621</v>
      </c>
      <c r="D317" s="49" t="s">
        <v>3462</v>
      </c>
      <c r="E317" s="50">
        <v>41869</v>
      </c>
      <c r="F317" s="50">
        <v>0</v>
      </c>
    </row>
    <row r="318" spans="1:6" s="51" customFormat="1" ht="12">
      <c r="A318" s="47">
        <v>240314</v>
      </c>
      <c r="B318" s="48" t="s">
        <v>2612</v>
      </c>
      <c r="C318" s="43" t="s">
        <v>3463</v>
      </c>
      <c r="D318" s="49" t="s">
        <v>3464</v>
      </c>
      <c r="E318" s="50">
        <v>1941</v>
      </c>
      <c r="F318" s="50">
        <v>0</v>
      </c>
    </row>
    <row r="319" spans="1:6" s="51" customFormat="1" ht="12">
      <c r="A319" s="47">
        <v>240314</v>
      </c>
      <c r="B319" s="48" t="s">
        <v>2612</v>
      </c>
      <c r="C319" s="43" t="s">
        <v>3465</v>
      </c>
      <c r="D319" s="49" t="s">
        <v>3466</v>
      </c>
      <c r="E319" s="50">
        <v>23323</v>
      </c>
      <c r="F319" s="50">
        <v>0</v>
      </c>
    </row>
    <row r="320" spans="1:6" s="51" customFormat="1" ht="12">
      <c r="A320" s="47">
        <v>240314</v>
      </c>
      <c r="B320" s="48" t="s">
        <v>2612</v>
      </c>
      <c r="C320" s="43" t="s">
        <v>3467</v>
      </c>
      <c r="D320" s="49" t="s">
        <v>3468</v>
      </c>
      <c r="E320" s="50">
        <v>2204</v>
      </c>
      <c r="F320" s="50">
        <v>0</v>
      </c>
    </row>
    <row r="321" spans="1:6" s="51" customFormat="1" ht="12">
      <c r="A321" s="47">
        <v>240314</v>
      </c>
      <c r="B321" s="48" t="s">
        <v>2612</v>
      </c>
      <c r="C321" s="43" t="s">
        <v>3469</v>
      </c>
      <c r="D321" s="49" t="s">
        <v>3470</v>
      </c>
      <c r="E321" s="50">
        <v>12898</v>
      </c>
      <c r="F321" s="50">
        <v>0</v>
      </c>
    </row>
    <row r="322" spans="1:6" s="51" customFormat="1" ht="12">
      <c r="A322" s="47">
        <v>240314</v>
      </c>
      <c r="B322" s="48" t="s">
        <v>2612</v>
      </c>
      <c r="C322" s="43">
        <v>212215522</v>
      </c>
      <c r="D322" s="49" t="s">
        <v>3471</v>
      </c>
      <c r="E322" s="50">
        <v>2703</v>
      </c>
      <c r="F322" s="50">
        <v>0</v>
      </c>
    </row>
    <row r="323" spans="1:6" s="51" customFormat="1" ht="12">
      <c r="A323" s="47">
        <v>240314</v>
      </c>
      <c r="B323" s="48" t="s">
        <v>2612</v>
      </c>
      <c r="C323" s="43">
        <v>212215822</v>
      </c>
      <c r="D323" s="49" t="s">
        <v>3472</v>
      </c>
      <c r="E323" s="50">
        <v>7001</v>
      </c>
      <c r="F323" s="50">
        <v>0</v>
      </c>
    </row>
    <row r="324" spans="1:6" s="51" customFormat="1" ht="12">
      <c r="A324" s="47">
        <v>240314</v>
      </c>
      <c r="B324" s="48" t="s">
        <v>2612</v>
      </c>
      <c r="C324" s="43" t="s">
        <v>3473</v>
      </c>
      <c r="D324" s="49" t="s">
        <v>3474</v>
      </c>
      <c r="E324" s="50">
        <v>23196</v>
      </c>
      <c r="F324" s="50">
        <v>0</v>
      </c>
    </row>
    <row r="325" spans="1:6" s="51" customFormat="1" ht="12">
      <c r="A325" s="47">
        <v>240314</v>
      </c>
      <c r="B325" s="48" t="s">
        <v>2612</v>
      </c>
      <c r="C325" s="43">
        <v>212219622</v>
      </c>
      <c r="D325" s="49" t="s">
        <v>3475</v>
      </c>
      <c r="E325" s="50">
        <v>12506</v>
      </c>
      <c r="F325" s="50">
        <v>0</v>
      </c>
    </row>
    <row r="326" spans="1:6" s="51" customFormat="1" ht="12">
      <c r="A326" s="47">
        <v>240314</v>
      </c>
      <c r="B326" s="48" t="s">
        <v>2612</v>
      </c>
      <c r="C326" s="43" t="s">
        <v>3476</v>
      </c>
      <c r="D326" s="49" t="s">
        <v>3477</v>
      </c>
      <c r="E326" s="50">
        <v>19557</v>
      </c>
      <c r="F326" s="50">
        <v>0</v>
      </c>
    </row>
    <row r="327" spans="1:6" s="51" customFormat="1" ht="12">
      <c r="A327" s="47">
        <v>240314</v>
      </c>
      <c r="B327" s="48" t="s">
        <v>2612</v>
      </c>
      <c r="C327" s="43">
        <v>212252022</v>
      </c>
      <c r="D327" s="49" t="s">
        <v>3478</v>
      </c>
      <c r="E327" s="50">
        <v>8268</v>
      </c>
      <c r="F327" s="50">
        <v>0</v>
      </c>
    </row>
    <row r="328" spans="1:6" s="51" customFormat="1" ht="12">
      <c r="A328" s="47">
        <v>240314</v>
      </c>
      <c r="B328" s="48" t="s">
        <v>2612</v>
      </c>
      <c r="C328" s="43">
        <v>212268322</v>
      </c>
      <c r="D328" s="49" t="s">
        <v>3479</v>
      </c>
      <c r="E328" s="50">
        <v>2905</v>
      </c>
      <c r="F328" s="50">
        <v>0</v>
      </c>
    </row>
    <row r="329" spans="1:6" s="51" customFormat="1" ht="12">
      <c r="A329" s="47">
        <v>240314</v>
      </c>
      <c r="B329" s="48" t="s">
        <v>2612</v>
      </c>
      <c r="C329" s="43" t="s">
        <v>3480</v>
      </c>
      <c r="D329" s="49" t="s">
        <v>3481</v>
      </c>
      <c r="E329" s="50">
        <v>2059</v>
      </c>
      <c r="F329" s="50">
        <v>0</v>
      </c>
    </row>
    <row r="330" spans="1:6" s="51" customFormat="1" ht="12">
      <c r="A330" s="47">
        <v>240314</v>
      </c>
      <c r="B330" s="48" t="s">
        <v>2612</v>
      </c>
      <c r="C330" s="43">
        <v>212273622</v>
      </c>
      <c r="D330" s="49" t="s">
        <v>3482</v>
      </c>
      <c r="E330" s="50">
        <v>7783</v>
      </c>
      <c r="F330" s="50">
        <v>0</v>
      </c>
    </row>
    <row r="331" spans="1:6" s="51" customFormat="1" ht="12">
      <c r="A331" s="47">
        <v>240314</v>
      </c>
      <c r="B331" s="48" t="s">
        <v>2612</v>
      </c>
      <c r="C331" s="43">
        <v>212276122</v>
      </c>
      <c r="D331" s="49" t="s">
        <v>3483</v>
      </c>
      <c r="E331" s="50">
        <v>35144</v>
      </c>
      <c r="F331" s="50">
        <v>0</v>
      </c>
    </row>
    <row r="332" spans="1:6" s="51" customFormat="1" ht="12">
      <c r="A332" s="47">
        <v>240314</v>
      </c>
      <c r="B332" s="48" t="s">
        <v>2612</v>
      </c>
      <c r="C332" s="43">
        <v>212276622</v>
      </c>
      <c r="D332" s="49" t="s">
        <v>3484</v>
      </c>
      <c r="E332" s="50">
        <v>42710</v>
      </c>
      <c r="F332" s="50">
        <v>0</v>
      </c>
    </row>
    <row r="333" spans="1:6" s="51" customFormat="1" ht="12">
      <c r="A333" s="47">
        <v>240314</v>
      </c>
      <c r="B333" s="48" t="s">
        <v>2612</v>
      </c>
      <c r="C333" s="43" t="s">
        <v>3485</v>
      </c>
      <c r="D333" s="49" t="s">
        <v>3486</v>
      </c>
      <c r="E333" s="50">
        <v>8988</v>
      </c>
      <c r="F333" s="50">
        <v>0</v>
      </c>
    </row>
    <row r="334" spans="1:6" s="51" customFormat="1" ht="12">
      <c r="A334" s="47">
        <v>240314</v>
      </c>
      <c r="B334" s="48" t="s">
        <v>2612</v>
      </c>
      <c r="C334" s="43">
        <v>212315723</v>
      </c>
      <c r="D334" s="49" t="s">
        <v>3487</v>
      </c>
      <c r="E334" s="50">
        <v>1568</v>
      </c>
      <c r="F334" s="50">
        <v>0</v>
      </c>
    </row>
    <row r="335" spans="1:6" s="51" customFormat="1" ht="12">
      <c r="A335" s="47">
        <v>240314</v>
      </c>
      <c r="B335" s="48" t="s">
        <v>2612</v>
      </c>
      <c r="C335" s="43" t="s">
        <v>3488</v>
      </c>
      <c r="D335" s="49" t="s">
        <v>3489</v>
      </c>
      <c r="E335" s="50">
        <v>8187</v>
      </c>
      <c r="F335" s="50">
        <v>0</v>
      </c>
    </row>
    <row r="336" spans="1:6" s="51" customFormat="1" ht="12">
      <c r="A336" s="47">
        <v>240314</v>
      </c>
      <c r="B336" s="48" t="s">
        <v>2612</v>
      </c>
      <c r="C336" s="43" t="s">
        <v>3490</v>
      </c>
      <c r="D336" s="49" t="s">
        <v>3491</v>
      </c>
      <c r="E336" s="50">
        <v>6405</v>
      </c>
      <c r="F336" s="50">
        <v>0</v>
      </c>
    </row>
    <row r="337" spans="1:6" s="51" customFormat="1" ht="12">
      <c r="A337" s="47">
        <v>240314</v>
      </c>
      <c r="B337" s="48" t="s">
        <v>2612</v>
      </c>
      <c r="C337" s="43">
        <v>212350223</v>
      </c>
      <c r="D337" s="49" t="s">
        <v>3492</v>
      </c>
      <c r="E337" s="50">
        <v>5917</v>
      </c>
      <c r="F337" s="50">
        <v>0</v>
      </c>
    </row>
    <row r="338" spans="1:6" s="51" customFormat="1" ht="12">
      <c r="A338" s="47">
        <v>240314</v>
      </c>
      <c r="B338" s="48" t="s">
        <v>2612</v>
      </c>
      <c r="C338" s="43">
        <v>212352323</v>
      </c>
      <c r="D338" s="49" t="s">
        <v>3493</v>
      </c>
      <c r="E338" s="50">
        <v>7793</v>
      </c>
      <c r="F338" s="50">
        <v>0</v>
      </c>
    </row>
    <row r="339" spans="1:6" s="51" customFormat="1" ht="12">
      <c r="A339" s="47">
        <v>240314</v>
      </c>
      <c r="B339" s="48" t="s">
        <v>2612</v>
      </c>
      <c r="C339" s="43">
        <v>212354223</v>
      </c>
      <c r="D339" s="49" t="s">
        <v>3494</v>
      </c>
      <c r="E339" s="50">
        <v>12131</v>
      </c>
      <c r="F339" s="50">
        <v>0</v>
      </c>
    </row>
    <row r="340" spans="1:6" s="51" customFormat="1" ht="12">
      <c r="A340" s="47">
        <v>240314</v>
      </c>
      <c r="B340" s="48" t="s">
        <v>2612</v>
      </c>
      <c r="C340" s="43">
        <v>212370523</v>
      </c>
      <c r="D340" s="49" t="s">
        <v>3495</v>
      </c>
      <c r="E340" s="50">
        <v>25213</v>
      </c>
      <c r="F340" s="50">
        <v>0</v>
      </c>
    </row>
    <row r="341" spans="1:6" s="51" customFormat="1" ht="12">
      <c r="A341" s="47">
        <v>240314</v>
      </c>
      <c r="B341" s="48" t="s">
        <v>2612</v>
      </c>
      <c r="C341" s="43">
        <v>212370823</v>
      </c>
      <c r="D341" s="49" t="s">
        <v>3496</v>
      </c>
      <c r="E341" s="50">
        <v>35003</v>
      </c>
      <c r="F341" s="50">
        <v>0</v>
      </c>
    </row>
    <row r="342" spans="1:6" s="51" customFormat="1" ht="12">
      <c r="A342" s="47">
        <v>240314</v>
      </c>
      <c r="B342" s="48" t="s">
        <v>2612</v>
      </c>
      <c r="C342" s="43">
        <v>212376823</v>
      </c>
      <c r="D342" s="49" t="s">
        <v>3497</v>
      </c>
      <c r="E342" s="50">
        <v>21267</v>
      </c>
      <c r="F342" s="50">
        <v>0</v>
      </c>
    </row>
    <row r="343" spans="1:6" s="51" customFormat="1" ht="12">
      <c r="A343" s="47">
        <v>240314</v>
      </c>
      <c r="B343" s="48" t="s">
        <v>2612</v>
      </c>
      <c r="C343" s="43" t="s">
        <v>3498</v>
      </c>
      <c r="D343" s="49" t="s">
        <v>3499</v>
      </c>
      <c r="E343" s="50">
        <v>5377</v>
      </c>
      <c r="F343" s="50">
        <v>0</v>
      </c>
    </row>
    <row r="344" spans="1:6" s="51" customFormat="1" ht="12">
      <c r="A344" s="47">
        <v>240314</v>
      </c>
      <c r="B344" s="48" t="s">
        <v>2612</v>
      </c>
      <c r="C344" s="43">
        <v>212417524</v>
      </c>
      <c r="D344" s="49" t="s">
        <v>3500</v>
      </c>
      <c r="E344" s="50">
        <v>20903</v>
      </c>
      <c r="F344" s="50">
        <v>0</v>
      </c>
    </row>
    <row r="345" spans="1:6" s="51" customFormat="1" ht="12">
      <c r="A345" s="47">
        <v>240314</v>
      </c>
      <c r="B345" s="48" t="s">
        <v>2612</v>
      </c>
      <c r="C345" s="43">
        <v>212419824</v>
      </c>
      <c r="D345" s="49" t="s">
        <v>3501</v>
      </c>
      <c r="E345" s="50">
        <v>27125</v>
      </c>
      <c r="F345" s="50">
        <v>0</v>
      </c>
    </row>
    <row r="346" spans="1:6" s="51" customFormat="1" ht="12">
      <c r="A346" s="47">
        <v>240314</v>
      </c>
      <c r="B346" s="48" t="s">
        <v>2612</v>
      </c>
      <c r="C346" s="43" t="s">
        <v>3502</v>
      </c>
      <c r="D346" s="49" t="s">
        <v>3503</v>
      </c>
      <c r="E346" s="50">
        <v>8247</v>
      </c>
      <c r="F346" s="50">
        <v>0</v>
      </c>
    </row>
    <row r="347" spans="1:6" s="51" customFormat="1" ht="12">
      <c r="A347" s="47">
        <v>240314</v>
      </c>
      <c r="B347" s="48" t="s">
        <v>2612</v>
      </c>
      <c r="C347" s="43" t="s">
        <v>3504</v>
      </c>
      <c r="D347" s="49" t="s">
        <v>3505</v>
      </c>
      <c r="E347" s="50">
        <v>4244</v>
      </c>
      <c r="F347" s="50">
        <v>0</v>
      </c>
    </row>
    <row r="348" spans="1:6" s="51" customFormat="1" ht="12">
      <c r="A348" s="47">
        <v>240314</v>
      </c>
      <c r="B348" s="48" t="s">
        <v>2612</v>
      </c>
      <c r="C348" s="43" t="s">
        <v>3506</v>
      </c>
      <c r="D348" s="49" t="s">
        <v>3507</v>
      </c>
      <c r="E348" s="50">
        <v>6759</v>
      </c>
      <c r="F348" s="50">
        <v>0</v>
      </c>
    </row>
    <row r="349" spans="1:6" s="51" customFormat="1" ht="12">
      <c r="A349" s="47">
        <v>240314</v>
      </c>
      <c r="B349" s="48" t="s">
        <v>2612</v>
      </c>
      <c r="C349" s="43" t="s">
        <v>3508</v>
      </c>
      <c r="D349" s="49" t="s">
        <v>3509</v>
      </c>
      <c r="E349" s="50">
        <v>29015</v>
      </c>
      <c r="F349" s="50">
        <v>0</v>
      </c>
    </row>
    <row r="350" spans="1:6" s="51" customFormat="1" ht="12">
      <c r="A350" s="47">
        <v>240314</v>
      </c>
      <c r="B350" s="48" t="s">
        <v>2612</v>
      </c>
      <c r="C350" s="43">
        <v>212450124</v>
      </c>
      <c r="D350" s="49" t="s">
        <v>3510</v>
      </c>
      <c r="E350" s="50">
        <v>4842</v>
      </c>
      <c r="F350" s="50">
        <v>0</v>
      </c>
    </row>
    <row r="351" spans="1:6" s="51" customFormat="1" ht="12">
      <c r="A351" s="47">
        <v>240314</v>
      </c>
      <c r="B351" s="48" t="s">
        <v>2612</v>
      </c>
      <c r="C351" s="43">
        <v>212452224</v>
      </c>
      <c r="D351" s="49" t="s">
        <v>3511</v>
      </c>
      <c r="E351" s="50">
        <v>9454</v>
      </c>
      <c r="F351" s="50">
        <v>0</v>
      </c>
    </row>
    <row r="352" spans="1:6" s="51" customFormat="1" ht="12">
      <c r="A352" s="47">
        <v>240314</v>
      </c>
      <c r="B352" s="48" t="s">
        <v>2612</v>
      </c>
      <c r="C352" s="43" t="s">
        <v>3512</v>
      </c>
      <c r="D352" s="49" t="s">
        <v>3513</v>
      </c>
      <c r="E352" s="50">
        <v>4444</v>
      </c>
      <c r="F352" s="50">
        <v>0</v>
      </c>
    </row>
    <row r="353" spans="1:6" s="51" customFormat="1" ht="12">
      <c r="A353" s="47">
        <v>240314</v>
      </c>
      <c r="B353" s="48" t="s">
        <v>2612</v>
      </c>
      <c r="C353" s="43" t="s">
        <v>3514</v>
      </c>
      <c r="D353" s="49" t="s">
        <v>3515</v>
      </c>
      <c r="E353" s="50">
        <v>2739</v>
      </c>
      <c r="F353" s="50">
        <v>0</v>
      </c>
    </row>
    <row r="354" spans="1:6" s="51" customFormat="1" ht="12">
      <c r="A354" s="47">
        <v>240314</v>
      </c>
      <c r="B354" s="48" t="s">
        <v>2612</v>
      </c>
      <c r="C354" s="43">
        <v>212470124</v>
      </c>
      <c r="D354" s="49" t="s">
        <v>3516</v>
      </c>
      <c r="E354" s="50">
        <v>24739</v>
      </c>
      <c r="F354" s="50">
        <v>0</v>
      </c>
    </row>
    <row r="355" spans="1:6" s="51" customFormat="1" ht="12">
      <c r="A355" s="47">
        <v>240314</v>
      </c>
      <c r="B355" s="48" t="s">
        <v>2612</v>
      </c>
      <c r="C355" s="43">
        <v>212473024</v>
      </c>
      <c r="D355" s="49" t="s">
        <v>3517</v>
      </c>
      <c r="E355" s="50">
        <v>5831</v>
      </c>
      <c r="F355" s="50">
        <v>0</v>
      </c>
    </row>
    <row r="356" spans="1:6" s="51" customFormat="1" ht="12">
      <c r="A356" s="47">
        <v>240314</v>
      </c>
      <c r="B356" s="48" t="s">
        <v>2612</v>
      </c>
      <c r="C356" s="43">
        <v>212473124</v>
      </c>
      <c r="D356" s="49" t="s">
        <v>3518</v>
      </c>
      <c r="E356" s="50">
        <v>22048</v>
      </c>
      <c r="F356" s="50">
        <v>0</v>
      </c>
    </row>
    <row r="357" spans="1:6" s="51" customFormat="1" ht="12">
      <c r="A357" s="47">
        <v>240314</v>
      </c>
      <c r="B357" s="48" t="s">
        <v>2612</v>
      </c>
      <c r="C357" s="43">
        <v>212473624</v>
      </c>
      <c r="D357" s="49" t="s">
        <v>3519</v>
      </c>
      <c r="E357" s="50">
        <v>31924</v>
      </c>
      <c r="F357" s="50">
        <v>0</v>
      </c>
    </row>
    <row r="358" spans="1:6" s="51" customFormat="1" ht="12">
      <c r="A358" s="47">
        <v>240314</v>
      </c>
      <c r="B358" s="48" t="s">
        <v>2612</v>
      </c>
      <c r="C358" s="43">
        <v>212499524</v>
      </c>
      <c r="D358" s="49" t="s">
        <v>3520</v>
      </c>
      <c r="E358" s="50">
        <v>16531</v>
      </c>
      <c r="F358" s="50">
        <v>0</v>
      </c>
    </row>
    <row r="359" spans="1:6" s="51" customFormat="1" ht="12">
      <c r="A359" s="47">
        <v>240314</v>
      </c>
      <c r="B359" s="48" t="s">
        <v>2612</v>
      </c>
      <c r="C359" s="43">
        <v>212499624</v>
      </c>
      <c r="D359" s="49" t="s">
        <v>3521</v>
      </c>
      <c r="E359" s="50">
        <v>7013</v>
      </c>
      <c r="F359" s="50">
        <v>0</v>
      </c>
    </row>
    <row r="360" spans="1:6" s="51" customFormat="1" ht="12">
      <c r="A360" s="47">
        <v>240314</v>
      </c>
      <c r="B360" s="48" t="s">
        <v>2612</v>
      </c>
      <c r="C360" s="43" t="s">
        <v>3522</v>
      </c>
      <c r="D360" s="49" t="s">
        <v>3523</v>
      </c>
      <c r="E360" s="50">
        <v>10351</v>
      </c>
      <c r="F360" s="50">
        <v>0</v>
      </c>
    </row>
    <row r="361" spans="1:6" s="51" customFormat="1" ht="12">
      <c r="A361" s="47">
        <v>240314</v>
      </c>
      <c r="B361" s="48" t="s">
        <v>2612</v>
      </c>
      <c r="C361" s="43" t="s">
        <v>3524</v>
      </c>
      <c r="D361" s="49" t="s">
        <v>3525</v>
      </c>
      <c r="E361" s="50">
        <v>10689</v>
      </c>
      <c r="F361" s="50">
        <v>0</v>
      </c>
    </row>
    <row r="362" spans="1:6" s="51" customFormat="1" ht="12">
      <c r="A362" s="47">
        <v>240314</v>
      </c>
      <c r="B362" s="48" t="s">
        <v>2612</v>
      </c>
      <c r="C362" s="43" t="s">
        <v>3526</v>
      </c>
      <c r="D362" s="49" t="s">
        <v>3527</v>
      </c>
      <c r="E362" s="50">
        <v>4449</v>
      </c>
      <c r="F362" s="50">
        <v>0</v>
      </c>
    </row>
    <row r="363" spans="1:6" s="51" customFormat="1" ht="12">
      <c r="A363" s="47">
        <v>240314</v>
      </c>
      <c r="B363" s="48" t="s">
        <v>2612</v>
      </c>
      <c r="C363" s="43" t="s">
        <v>3528</v>
      </c>
      <c r="D363" s="49" t="s">
        <v>3529</v>
      </c>
      <c r="E363" s="50">
        <v>5594</v>
      </c>
      <c r="F363" s="50">
        <v>0</v>
      </c>
    </row>
    <row r="364" spans="1:6" s="51" customFormat="1" ht="12">
      <c r="A364" s="47">
        <v>240314</v>
      </c>
      <c r="B364" s="48" t="s">
        <v>2612</v>
      </c>
      <c r="C364" s="43" t="s">
        <v>3530</v>
      </c>
      <c r="D364" s="49" t="s">
        <v>3531</v>
      </c>
      <c r="E364" s="50">
        <v>35516</v>
      </c>
      <c r="F364" s="50">
        <v>0</v>
      </c>
    </row>
    <row r="365" spans="1:6" s="51" customFormat="1" ht="12">
      <c r="A365" s="47">
        <v>240314</v>
      </c>
      <c r="B365" s="48" t="s">
        <v>2612</v>
      </c>
      <c r="C365" s="43">
        <v>212527425</v>
      </c>
      <c r="D365" s="49" t="s">
        <v>3532</v>
      </c>
      <c r="E365" s="50">
        <v>15695</v>
      </c>
      <c r="F365" s="50">
        <v>0</v>
      </c>
    </row>
    <row r="366" spans="1:6" s="51" customFormat="1" ht="12">
      <c r="A366" s="47">
        <v>240314</v>
      </c>
      <c r="B366" s="48" t="s">
        <v>2612</v>
      </c>
      <c r="C366" s="43">
        <v>212550325</v>
      </c>
      <c r="D366" s="49" t="s">
        <v>3533</v>
      </c>
      <c r="E366" s="50">
        <v>11868</v>
      </c>
      <c r="F366" s="50">
        <v>0</v>
      </c>
    </row>
    <row r="367" spans="1:6" s="51" customFormat="1" ht="12">
      <c r="A367" s="47">
        <v>240314</v>
      </c>
      <c r="B367" s="48" t="s">
        <v>2612</v>
      </c>
      <c r="C367" s="43">
        <v>212554125</v>
      </c>
      <c r="D367" s="49" t="s">
        <v>3534</v>
      </c>
      <c r="E367" s="50">
        <v>3258</v>
      </c>
      <c r="F367" s="50">
        <v>0</v>
      </c>
    </row>
    <row r="368" spans="1:6" s="51" customFormat="1" ht="12">
      <c r="A368" s="47">
        <v>240314</v>
      </c>
      <c r="B368" s="48" t="s">
        <v>2612</v>
      </c>
      <c r="C368" s="43" t="s">
        <v>3535</v>
      </c>
      <c r="D368" s="49" t="s">
        <v>3536</v>
      </c>
      <c r="E368" s="50">
        <v>3488</v>
      </c>
      <c r="F368" s="50">
        <v>0</v>
      </c>
    </row>
    <row r="369" spans="1:6" s="51" customFormat="1" ht="12">
      <c r="A369" s="47">
        <v>240314</v>
      </c>
      <c r="B369" s="48" t="s">
        <v>2612</v>
      </c>
      <c r="C369" s="43">
        <v>212585125</v>
      </c>
      <c r="D369" s="49" t="s">
        <v>3537</v>
      </c>
      <c r="E369" s="50">
        <v>18069</v>
      </c>
      <c r="F369" s="50">
        <v>0</v>
      </c>
    </row>
    <row r="370" spans="1:6" s="51" customFormat="1" ht="12">
      <c r="A370" s="47">
        <v>240314</v>
      </c>
      <c r="B370" s="48" t="s">
        <v>2612</v>
      </c>
      <c r="C370" s="43">
        <v>212585225</v>
      </c>
      <c r="D370" s="49" t="s">
        <v>3538</v>
      </c>
      <c r="E370" s="50">
        <v>15749</v>
      </c>
      <c r="F370" s="50">
        <v>0</v>
      </c>
    </row>
    <row r="371" spans="1:6" s="51" customFormat="1" ht="12">
      <c r="A371" s="47">
        <v>240314</v>
      </c>
      <c r="B371" s="48" t="s">
        <v>2612</v>
      </c>
      <c r="C371" s="43">
        <v>212585325</v>
      </c>
      <c r="D371" s="49" t="s">
        <v>3539</v>
      </c>
      <c r="E371" s="50">
        <v>8624</v>
      </c>
      <c r="F371" s="50">
        <v>0</v>
      </c>
    </row>
    <row r="372" spans="1:6" s="51" customFormat="1" ht="12">
      <c r="A372" s="47">
        <v>240314</v>
      </c>
      <c r="B372" s="48" t="s">
        <v>2612</v>
      </c>
      <c r="C372" s="43">
        <v>212595025</v>
      </c>
      <c r="D372" s="49" t="s">
        <v>3540</v>
      </c>
      <c r="E372" s="50">
        <v>30798</v>
      </c>
      <c r="F372" s="50">
        <v>0</v>
      </c>
    </row>
    <row r="373" spans="1:6" s="51" customFormat="1" ht="12">
      <c r="A373" s="47">
        <v>240314</v>
      </c>
      <c r="B373" s="48" t="s">
        <v>2612</v>
      </c>
      <c r="C373" s="43" t="s">
        <v>3541</v>
      </c>
      <c r="D373" s="49" t="s">
        <v>3542</v>
      </c>
      <c r="E373" s="50">
        <v>2330</v>
      </c>
      <c r="F373" s="50">
        <v>0</v>
      </c>
    </row>
    <row r="374" spans="1:6" s="51" customFormat="1" ht="12">
      <c r="A374" s="47">
        <v>240314</v>
      </c>
      <c r="B374" s="48" t="s">
        <v>2612</v>
      </c>
      <c r="C374" s="43" t="s">
        <v>3543</v>
      </c>
      <c r="D374" s="49" t="s">
        <v>3544</v>
      </c>
      <c r="E374" s="50">
        <v>45833</v>
      </c>
      <c r="F374" s="50">
        <v>0</v>
      </c>
    </row>
    <row r="375" spans="1:6" s="51" customFormat="1" ht="12">
      <c r="A375" s="47">
        <v>240314</v>
      </c>
      <c r="B375" s="48" t="s">
        <v>2612</v>
      </c>
      <c r="C375" s="43" t="s">
        <v>3545</v>
      </c>
      <c r="D375" s="49" t="s">
        <v>3546</v>
      </c>
      <c r="E375" s="50">
        <v>6320</v>
      </c>
      <c r="F375" s="50">
        <v>0</v>
      </c>
    </row>
    <row r="376" spans="1:6" s="51" customFormat="1" ht="12">
      <c r="A376" s="47">
        <v>240314</v>
      </c>
      <c r="B376" s="48" t="s">
        <v>2612</v>
      </c>
      <c r="C376" s="43" t="s">
        <v>3547</v>
      </c>
      <c r="D376" s="49" t="s">
        <v>3548</v>
      </c>
      <c r="E376" s="50">
        <v>8479</v>
      </c>
      <c r="F376" s="50">
        <v>0</v>
      </c>
    </row>
    <row r="377" spans="1:6" s="51" customFormat="1" ht="12">
      <c r="A377" s="47">
        <v>240314</v>
      </c>
      <c r="B377" s="48" t="s">
        <v>2612</v>
      </c>
      <c r="C377" s="43" t="s">
        <v>3549</v>
      </c>
      <c r="D377" s="49" t="s">
        <v>3550</v>
      </c>
      <c r="E377" s="50">
        <v>4812</v>
      </c>
      <c r="F377" s="50">
        <v>0</v>
      </c>
    </row>
    <row r="378" spans="1:6" s="51" customFormat="1" ht="12">
      <c r="A378" s="47">
        <v>240314</v>
      </c>
      <c r="B378" s="48" t="s">
        <v>2612</v>
      </c>
      <c r="C378" s="43">
        <v>212650226</v>
      </c>
      <c r="D378" s="49" t="s">
        <v>3551</v>
      </c>
      <c r="E378" s="50">
        <v>22346</v>
      </c>
      <c r="F378" s="50">
        <v>0</v>
      </c>
    </row>
    <row r="379" spans="1:6" s="51" customFormat="1" ht="12">
      <c r="A379" s="47">
        <v>240314</v>
      </c>
      <c r="B379" s="48" t="s">
        <v>2612</v>
      </c>
      <c r="C379" s="43">
        <v>212673026</v>
      </c>
      <c r="D379" s="49" t="s">
        <v>3552</v>
      </c>
      <c r="E379" s="50">
        <v>10820</v>
      </c>
      <c r="F379" s="50">
        <v>0</v>
      </c>
    </row>
    <row r="380" spans="1:6" s="51" customFormat="1" ht="12">
      <c r="A380" s="47">
        <v>240314</v>
      </c>
      <c r="B380" s="48" t="s">
        <v>2612</v>
      </c>
      <c r="C380" s="43">
        <v>212673226</v>
      </c>
      <c r="D380" s="49" t="s">
        <v>3553</v>
      </c>
      <c r="E380" s="50">
        <v>12837</v>
      </c>
      <c r="F380" s="50">
        <v>0</v>
      </c>
    </row>
    <row r="381" spans="1:6" s="51" customFormat="1" ht="12">
      <c r="A381" s="47">
        <v>240314</v>
      </c>
      <c r="B381" s="48" t="s">
        <v>2612</v>
      </c>
      <c r="C381" s="43">
        <v>212676126</v>
      </c>
      <c r="D381" s="54" t="s">
        <v>3554</v>
      </c>
      <c r="E381" s="50">
        <v>19768</v>
      </c>
      <c r="F381" s="50">
        <v>0</v>
      </c>
    </row>
    <row r="382" spans="1:6" s="51" customFormat="1" ht="12">
      <c r="A382" s="47">
        <v>240314</v>
      </c>
      <c r="B382" s="48" t="s">
        <v>2612</v>
      </c>
      <c r="C382" s="43">
        <v>212752227</v>
      </c>
      <c r="D382" s="49" t="s">
        <v>3555</v>
      </c>
      <c r="E382" s="50">
        <v>48614</v>
      </c>
      <c r="F382" s="50">
        <v>0</v>
      </c>
    </row>
    <row r="383" spans="1:6" s="51" customFormat="1" ht="12">
      <c r="A383" s="47">
        <v>240314</v>
      </c>
      <c r="B383" s="48" t="s">
        <v>2612</v>
      </c>
      <c r="C383" s="43">
        <v>212752427</v>
      </c>
      <c r="D383" s="49" t="s">
        <v>3556</v>
      </c>
      <c r="E383" s="50">
        <v>30130</v>
      </c>
      <c r="F383" s="50">
        <v>0</v>
      </c>
    </row>
    <row r="384" spans="1:6" s="51" customFormat="1" ht="12">
      <c r="A384" s="47">
        <v>240314</v>
      </c>
      <c r="B384" s="48" t="s">
        <v>2612</v>
      </c>
      <c r="C384" s="43">
        <v>212768327</v>
      </c>
      <c r="D384" s="49" t="s">
        <v>3557</v>
      </c>
      <c r="E384" s="50">
        <v>5331</v>
      </c>
      <c r="F384" s="50">
        <v>0</v>
      </c>
    </row>
    <row r="385" spans="1:6" s="51" customFormat="1" ht="12">
      <c r="A385" s="47">
        <v>240314</v>
      </c>
      <c r="B385" s="48" t="s">
        <v>2612</v>
      </c>
      <c r="C385" s="43" t="s">
        <v>3558</v>
      </c>
      <c r="D385" s="49" t="s">
        <v>3559</v>
      </c>
      <c r="E385" s="50">
        <v>9822</v>
      </c>
      <c r="F385" s="50">
        <v>0</v>
      </c>
    </row>
    <row r="386" spans="1:6" s="51" customFormat="1" ht="12">
      <c r="A386" s="47">
        <v>240314</v>
      </c>
      <c r="B386" s="48" t="s">
        <v>2612</v>
      </c>
      <c r="C386" s="43" t="s">
        <v>3560</v>
      </c>
      <c r="D386" s="49" t="s">
        <v>3561</v>
      </c>
      <c r="E386" s="50">
        <v>52508</v>
      </c>
      <c r="F386" s="50">
        <v>0</v>
      </c>
    </row>
    <row r="387" spans="1:6" s="51" customFormat="1" ht="12">
      <c r="A387" s="47">
        <v>240314</v>
      </c>
      <c r="B387" s="48" t="s">
        <v>2612</v>
      </c>
      <c r="C387" s="43">
        <v>212825328</v>
      </c>
      <c r="D387" s="54" t="s">
        <v>3562</v>
      </c>
      <c r="E387" s="50">
        <v>4777</v>
      </c>
      <c r="F387" s="50">
        <v>0</v>
      </c>
    </row>
    <row r="388" spans="1:6" s="51" customFormat="1" ht="12">
      <c r="A388" s="47">
        <v>240314</v>
      </c>
      <c r="B388" s="48" t="s">
        <v>2612</v>
      </c>
      <c r="C388" s="43">
        <v>212854128</v>
      </c>
      <c r="D388" s="49" t="s">
        <v>3563</v>
      </c>
      <c r="E388" s="50">
        <v>15030</v>
      </c>
      <c r="F388" s="50">
        <v>0</v>
      </c>
    </row>
    <row r="389" spans="1:6" s="51" customFormat="1" ht="12">
      <c r="A389" s="47">
        <v>240314</v>
      </c>
      <c r="B389" s="48" t="s">
        <v>2612</v>
      </c>
      <c r="C389" s="43">
        <v>212876828</v>
      </c>
      <c r="D389" s="49" t="s">
        <v>3564</v>
      </c>
      <c r="E389" s="50">
        <v>22195</v>
      </c>
      <c r="F389" s="50">
        <v>0</v>
      </c>
    </row>
    <row r="390" spans="1:6" s="51" customFormat="1" ht="12">
      <c r="A390" s="47">
        <v>240314</v>
      </c>
      <c r="B390" s="48" t="s">
        <v>2612</v>
      </c>
      <c r="C390" s="43">
        <v>213115131</v>
      </c>
      <c r="D390" s="49" t="s">
        <v>3565</v>
      </c>
      <c r="E390" s="50">
        <v>4676</v>
      </c>
      <c r="F390" s="50">
        <v>0</v>
      </c>
    </row>
    <row r="391" spans="1:6" s="51" customFormat="1" ht="12">
      <c r="A391" s="47">
        <v>240314</v>
      </c>
      <c r="B391" s="48" t="s">
        <v>2612</v>
      </c>
      <c r="C391" s="43">
        <v>212918029</v>
      </c>
      <c r="D391" s="49" t="s">
        <v>3566</v>
      </c>
      <c r="E391" s="50">
        <v>9590</v>
      </c>
      <c r="F391" s="50">
        <v>0</v>
      </c>
    </row>
    <row r="392" spans="1:6" s="51" customFormat="1" ht="12">
      <c r="A392" s="47">
        <v>240314</v>
      </c>
      <c r="B392" s="48" t="s">
        <v>2612</v>
      </c>
      <c r="C392" s="43">
        <v>212968229</v>
      </c>
      <c r="D392" s="49" t="s">
        <v>3567</v>
      </c>
      <c r="E392" s="50">
        <v>11465</v>
      </c>
      <c r="F392" s="50">
        <v>0</v>
      </c>
    </row>
    <row r="393" spans="1:6" s="51" customFormat="1" ht="12">
      <c r="A393" s="47">
        <v>240314</v>
      </c>
      <c r="B393" s="48" t="s">
        <v>2612</v>
      </c>
      <c r="C393" s="43">
        <v>212970429</v>
      </c>
      <c r="D393" s="49" t="s">
        <v>3568</v>
      </c>
      <c r="E393" s="50">
        <v>74574</v>
      </c>
      <c r="F393" s="50">
        <v>0</v>
      </c>
    </row>
    <row r="394" spans="1:6" s="51" customFormat="1" ht="12">
      <c r="A394" s="47">
        <v>240314</v>
      </c>
      <c r="B394" s="48" t="s">
        <v>2612</v>
      </c>
      <c r="C394" s="43" t="s">
        <v>3569</v>
      </c>
      <c r="D394" s="49" t="s">
        <v>3570</v>
      </c>
      <c r="E394" s="50">
        <v>29857</v>
      </c>
      <c r="F394" s="50">
        <v>0</v>
      </c>
    </row>
    <row r="395" spans="1:6" s="51" customFormat="1" ht="12">
      <c r="A395" s="47">
        <v>240314</v>
      </c>
      <c r="B395" s="48" t="s">
        <v>2612</v>
      </c>
      <c r="C395" s="43">
        <v>213013030</v>
      </c>
      <c r="D395" s="49" t="s">
        <v>3571</v>
      </c>
      <c r="E395" s="50">
        <v>21884</v>
      </c>
      <c r="F395" s="50">
        <v>0</v>
      </c>
    </row>
    <row r="396" spans="1:6" s="51" customFormat="1" ht="12">
      <c r="A396" s="47">
        <v>240314</v>
      </c>
      <c r="B396" s="48" t="s">
        <v>2612</v>
      </c>
      <c r="C396" s="43" t="s">
        <v>3572</v>
      </c>
      <c r="D396" s="49" t="s">
        <v>3573</v>
      </c>
      <c r="E396" s="50">
        <v>2507976</v>
      </c>
      <c r="F396" s="50">
        <v>0</v>
      </c>
    </row>
    <row r="397" spans="1:6" s="51" customFormat="1" ht="12">
      <c r="A397" s="47">
        <v>240314</v>
      </c>
      <c r="B397" s="48" t="s">
        <v>2612</v>
      </c>
      <c r="C397" s="43" t="s">
        <v>3574</v>
      </c>
      <c r="D397" s="49" t="s">
        <v>3575</v>
      </c>
      <c r="E397" s="50">
        <v>40829</v>
      </c>
      <c r="F397" s="50">
        <v>0</v>
      </c>
    </row>
    <row r="398" spans="1:6" s="51" customFormat="1" ht="12">
      <c r="A398" s="47">
        <v>240314</v>
      </c>
      <c r="B398" s="48" t="s">
        <v>2612</v>
      </c>
      <c r="C398" s="43" t="s">
        <v>3576</v>
      </c>
      <c r="D398" s="49" t="s">
        <v>3577</v>
      </c>
      <c r="E398" s="50">
        <v>53974</v>
      </c>
      <c r="F398" s="50">
        <v>0</v>
      </c>
    </row>
    <row r="399" spans="1:6" s="51" customFormat="1" ht="12">
      <c r="A399" s="47">
        <v>240314</v>
      </c>
      <c r="B399" s="48" t="s">
        <v>2612</v>
      </c>
      <c r="C399" s="43" t="s">
        <v>3578</v>
      </c>
      <c r="D399" s="49" t="s">
        <v>777</v>
      </c>
      <c r="E399" s="50">
        <v>8655</v>
      </c>
      <c r="F399" s="50">
        <v>0</v>
      </c>
    </row>
    <row r="400" spans="1:6" s="51" customFormat="1" ht="12">
      <c r="A400" s="47">
        <v>240314</v>
      </c>
      <c r="B400" s="48" t="s">
        <v>2612</v>
      </c>
      <c r="C400" s="43">
        <v>213027430</v>
      </c>
      <c r="D400" s="49" t="s">
        <v>778</v>
      </c>
      <c r="E400" s="50">
        <v>23941</v>
      </c>
      <c r="F400" s="50">
        <v>0</v>
      </c>
    </row>
    <row r="401" spans="1:6" s="51" customFormat="1" ht="12">
      <c r="A401" s="47">
        <v>240314</v>
      </c>
      <c r="B401" s="48" t="s">
        <v>2612</v>
      </c>
      <c r="C401" s="43" t="s">
        <v>779</v>
      </c>
      <c r="D401" s="49" t="s">
        <v>780</v>
      </c>
      <c r="E401" s="50">
        <v>13297</v>
      </c>
      <c r="F401" s="50">
        <v>0</v>
      </c>
    </row>
    <row r="402" spans="1:6" s="51" customFormat="1" ht="12">
      <c r="A402" s="47">
        <v>240314</v>
      </c>
      <c r="B402" s="48" t="s">
        <v>2612</v>
      </c>
      <c r="C402" s="43" t="s">
        <v>781</v>
      </c>
      <c r="D402" s="49" t="s">
        <v>782</v>
      </c>
      <c r="E402" s="50">
        <v>2792498</v>
      </c>
      <c r="F402" s="50">
        <v>0</v>
      </c>
    </row>
    <row r="403" spans="1:6" s="51" customFormat="1" ht="12">
      <c r="A403" s="47">
        <v>240314</v>
      </c>
      <c r="B403" s="48" t="s">
        <v>2612</v>
      </c>
      <c r="C403" s="43" t="s">
        <v>783</v>
      </c>
      <c r="D403" s="49" t="s">
        <v>784</v>
      </c>
      <c r="E403" s="50">
        <v>19828</v>
      </c>
      <c r="F403" s="50">
        <v>0</v>
      </c>
    </row>
    <row r="404" spans="1:6" s="51" customFormat="1" ht="12">
      <c r="A404" s="47">
        <v>240314</v>
      </c>
      <c r="B404" s="48" t="s">
        <v>2612</v>
      </c>
      <c r="C404" s="43">
        <v>213050330</v>
      </c>
      <c r="D404" s="49" t="s">
        <v>785</v>
      </c>
      <c r="E404" s="50">
        <v>14616</v>
      </c>
      <c r="F404" s="50">
        <v>0</v>
      </c>
    </row>
    <row r="405" spans="1:6" s="51" customFormat="1" ht="12">
      <c r="A405" s="47">
        <v>240314</v>
      </c>
      <c r="B405" s="48" t="s">
        <v>2612</v>
      </c>
      <c r="C405" s="43">
        <v>213063130</v>
      </c>
      <c r="D405" s="49" t="s">
        <v>786</v>
      </c>
      <c r="E405" s="50">
        <v>87454</v>
      </c>
      <c r="F405" s="50">
        <v>0</v>
      </c>
    </row>
    <row r="406" spans="1:6" s="51" customFormat="1" ht="12">
      <c r="A406" s="47">
        <v>240314</v>
      </c>
      <c r="B406" s="48" t="s">
        <v>2612</v>
      </c>
      <c r="C406" s="43">
        <v>213070230</v>
      </c>
      <c r="D406" s="49" t="s">
        <v>787</v>
      </c>
      <c r="E406" s="50">
        <v>8395</v>
      </c>
      <c r="F406" s="50">
        <v>0</v>
      </c>
    </row>
    <row r="407" spans="1:6" s="51" customFormat="1" ht="12">
      <c r="A407" s="47">
        <v>240314</v>
      </c>
      <c r="B407" s="48" t="s">
        <v>2612</v>
      </c>
      <c r="C407" s="43">
        <v>213073030</v>
      </c>
      <c r="D407" s="49" t="s">
        <v>788</v>
      </c>
      <c r="E407" s="50">
        <v>10260</v>
      </c>
      <c r="F407" s="50">
        <v>0</v>
      </c>
    </row>
    <row r="408" spans="1:6" s="51" customFormat="1" ht="12">
      <c r="A408" s="47">
        <v>240314</v>
      </c>
      <c r="B408" s="48" t="s">
        <v>2612</v>
      </c>
      <c r="C408" s="43">
        <v>213076130</v>
      </c>
      <c r="D408" s="49" t="s">
        <v>789</v>
      </c>
      <c r="E408" s="50">
        <v>68850</v>
      </c>
      <c r="F408" s="50">
        <v>0</v>
      </c>
    </row>
    <row r="409" spans="1:6" s="51" customFormat="1" ht="12">
      <c r="A409" s="47">
        <v>240314</v>
      </c>
      <c r="B409" s="48" t="s">
        <v>2612</v>
      </c>
      <c r="C409" s="43">
        <v>213085230</v>
      </c>
      <c r="D409" s="49" t="s">
        <v>790</v>
      </c>
      <c r="E409" s="50">
        <v>13924</v>
      </c>
      <c r="F409" s="50">
        <v>0</v>
      </c>
    </row>
    <row r="410" spans="1:6" s="51" customFormat="1" ht="12">
      <c r="A410" s="47">
        <v>240314</v>
      </c>
      <c r="B410" s="48" t="s">
        <v>2612</v>
      </c>
      <c r="C410" s="43">
        <v>213085430</v>
      </c>
      <c r="D410" s="49" t="s">
        <v>791</v>
      </c>
      <c r="E410" s="50">
        <v>17569</v>
      </c>
      <c r="F410" s="50">
        <v>0</v>
      </c>
    </row>
    <row r="411" spans="1:6" s="51" customFormat="1" ht="12">
      <c r="A411" s="47">
        <v>240314</v>
      </c>
      <c r="B411" s="48" t="s">
        <v>2612</v>
      </c>
      <c r="C411" s="43" t="s">
        <v>792</v>
      </c>
      <c r="D411" s="49" t="s">
        <v>793</v>
      </c>
      <c r="E411" s="50">
        <v>24394</v>
      </c>
      <c r="F411" s="50">
        <v>0</v>
      </c>
    </row>
    <row r="412" spans="1:6" s="51" customFormat="1" ht="12">
      <c r="A412" s="47">
        <v>240314</v>
      </c>
      <c r="B412" s="48" t="s">
        <v>2612</v>
      </c>
      <c r="C412" s="43" t="s">
        <v>794</v>
      </c>
      <c r="D412" s="49" t="s">
        <v>795</v>
      </c>
      <c r="E412" s="50">
        <v>37177</v>
      </c>
      <c r="F412" s="50">
        <v>0</v>
      </c>
    </row>
    <row r="413" spans="1:6" s="51" customFormat="1" ht="12">
      <c r="A413" s="47">
        <v>240314</v>
      </c>
      <c r="B413" s="48" t="s">
        <v>2612</v>
      </c>
      <c r="C413" s="43" t="s">
        <v>796</v>
      </c>
      <c r="D413" s="49" t="s">
        <v>797</v>
      </c>
      <c r="E413" s="50">
        <v>12060</v>
      </c>
      <c r="F413" s="50">
        <v>0</v>
      </c>
    </row>
    <row r="414" spans="1:6" s="51" customFormat="1" ht="12">
      <c r="A414" s="47">
        <v>240314</v>
      </c>
      <c r="B414" s="48" t="s">
        <v>2612</v>
      </c>
      <c r="C414" s="43" t="s">
        <v>798</v>
      </c>
      <c r="D414" s="49" t="s">
        <v>799</v>
      </c>
      <c r="E414" s="50">
        <v>11581</v>
      </c>
      <c r="F414" s="50">
        <v>0</v>
      </c>
    </row>
    <row r="415" spans="1:6" s="51" customFormat="1" ht="12">
      <c r="A415" s="47">
        <v>240314</v>
      </c>
      <c r="B415" s="48" t="s">
        <v>2612</v>
      </c>
      <c r="C415" s="43">
        <v>213215232</v>
      </c>
      <c r="D415" s="49" t="s">
        <v>800</v>
      </c>
      <c r="E415" s="50">
        <v>7438</v>
      </c>
      <c r="F415" s="50">
        <v>0</v>
      </c>
    </row>
    <row r="416" spans="1:6" s="51" customFormat="1" ht="12">
      <c r="A416" s="47">
        <v>240314</v>
      </c>
      <c r="B416" s="48" t="s">
        <v>2612</v>
      </c>
      <c r="C416" s="43">
        <v>213215332</v>
      </c>
      <c r="D416" s="49" t="s">
        <v>801</v>
      </c>
      <c r="E416" s="50">
        <v>4809</v>
      </c>
      <c r="F416" s="50">
        <v>0</v>
      </c>
    </row>
    <row r="417" spans="1:6" s="51" customFormat="1" ht="12">
      <c r="A417" s="47">
        <v>240314</v>
      </c>
      <c r="B417" s="48" t="s">
        <v>2612</v>
      </c>
      <c r="C417" s="43" t="s">
        <v>802</v>
      </c>
      <c r="D417" s="49" t="s">
        <v>803</v>
      </c>
      <c r="E417" s="50">
        <v>18624</v>
      </c>
      <c r="F417" s="50">
        <v>0</v>
      </c>
    </row>
    <row r="418" spans="1:6" s="51" customFormat="1" ht="12">
      <c r="A418" s="47">
        <v>240314</v>
      </c>
      <c r="B418" s="48" t="s">
        <v>2612</v>
      </c>
      <c r="C418" s="43">
        <v>213215832</v>
      </c>
      <c r="D418" s="49" t="s">
        <v>804</v>
      </c>
      <c r="E418" s="50">
        <v>2295</v>
      </c>
      <c r="F418" s="50">
        <v>0</v>
      </c>
    </row>
    <row r="419" spans="1:6" s="51" customFormat="1" ht="12">
      <c r="A419" s="47">
        <v>240314</v>
      </c>
      <c r="B419" s="48" t="s">
        <v>2612</v>
      </c>
      <c r="C419" s="43">
        <v>213219532</v>
      </c>
      <c r="D419" s="49" t="s">
        <v>805</v>
      </c>
      <c r="E419" s="50">
        <v>42721</v>
      </c>
      <c r="F419" s="50">
        <v>0</v>
      </c>
    </row>
    <row r="420" spans="1:6" s="51" customFormat="1" ht="12">
      <c r="A420" s="47">
        <v>240314</v>
      </c>
      <c r="B420" s="48" t="s">
        <v>2612</v>
      </c>
      <c r="C420" s="43" t="s">
        <v>806</v>
      </c>
      <c r="D420" s="49" t="s">
        <v>807</v>
      </c>
      <c r="E420" s="50">
        <v>37177</v>
      </c>
      <c r="F420" s="50">
        <v>0</v>
      </c>
    </row>
    <row r="421" spans="1:6" s="51" customFormat="1" ht="12">
      <c r="A421" s="47">
        <v>240314</v>
      </c>
      <c r="B421" s="48" t="s">
        <v>2612</v>
      </c>
      <c r="C421" s="43" t="s">
        <v>808</v>
      </c>
      <c r="D421" s="49" t="s">
        <v>809</v>
      </c>
      <c r="E421" s="50">
        <v>38185</v>
      </c>
      <c r="F421" s="50">
        <v>0</v>
      </c>
    </row>
    <row r="422" spans="1:6" s="51" customFormat="1" ht="12">
      <c r="A422" s="47">
        <v>240314</v>
      </c>
      <c r="B422" s="48" t="s">
        <v>2612</v>
      </c>
      <c r="C422" s="43" t="s">
        <v>810</v>
      </c>
      <c r="D422" s="49" t="s">
        <v>811</v>
      </c>
      <c r="E422" s="50">
        <v>1599</v>
      </c>
      <c r="F422" s="50">
        <v>0</v>
      </c>
    </row>
    <row r="423" spans="1:6" s="51" customFormat="1" ht="12">
      <c r="A423" s="47">
        <v>240314</v>
      </c>
      <c r="B423" s="48" t="s">
        <v>2612</v>
      </c>
      <c r="C423" s="43" t="s">
        <v>812</v>
      </c>
      <c r="D423" s="49" t="s">
        <v>813</v>
      </c>
      <c r="E423" s="50">
        <v>27103</v>
      </c>
      <c r="F423" s="50">
        <v>0</v>
      </c>
    </row>
    <row r="424" spans="1:6" s="51" customFormat="1" ht="12">
      <c r="A424" s="47">
        <v>240314</v>
      </c>
      <c r="B424" s="48" t="s">
        <v>2612</v>
      </c>
      <c r="C424" s="43" t="s">
        <v>814</v>
      </c>
      <c r="D424" s="49" t="s">
        <v>815</v>
      </c>
      <c r="E424" s="50">
        <v>86410</v>
      </c>
      <c r="F424" s="50">
        <v>0</v>
      </c>
    </row>
    <row r="425" spans="1:6" s="51" customFormat="1" ht="12">
      <c r="A425" s="47">
        <v>240314</v>
      </c>
      <c r="B425" s="48" t="s">
        <v>2612</v>
      </c>
      <c r="C425" s="43" t="s">
        <v>816</v>
      </c>
      <c r="D425" s="49" t="s">
        <v>817</v>
      </c>
      <c r="E425" s="50">
        <v>41036</v>
      </c>
      <c r="F425" s="50">
        <v>0</v>
      </c>
    </row>
    <row r="426" spans="1:6" s="51" customFormat="1" ht="12">
      <c r="A426" s="47">
        <v>240314</v>
      </c>
      <c r="B426" s="48" t="s">
        <v>2612</v>
      </c>
      <c r="C426" s="43" t="s">
        <v>818</v>
      </c>
      <c r="D426" s="49" t="s">
        <v>819</v>
      </c>
      <c r="E426" s="50">
        <v>3970</v>
      </c>
      <c r="F426" s="50">
        <v>0</v>
      </c>
    </row>
    <row r="427" spans="1:6" s="51" customFormat="1" ht="12">
      <c r="A427" s="47">
        <v>240314</v>
      </c>
      <c r="B427" s="48" t="s">
        <v>2612</v>
      </c>
      <c r="C427" s="43">
        <v>213317433</v>
      </c>
      <c r="D427" s="49" t="s">
        <v>820</v>
      </c>
      <c r="E427" s="50">
        <v>22624</v>
      </c>
      <c r="F427" s="50">
        <v>0</v>
      </c>
    </row>
    <row r="428" spans="1:6" s="51" customFormat="1" ht="12">
      <c r="A428" s="47">
        <v>240314</v>
      </c>
      <c r="B428" s="48" t="s">
        <v>2612</v>
      </c>
      <c r="C428" s="43">
        <v>213319533</v>
      </c>
      <c r="D428" s="49" t="s">
        <v>821</v>
      </c>
      <c r="E428" s="50">
        <v>12678</v>
      </c>
      <c r="F428" s="50">
        <v>0</v>
      </c>
    </row>
    <row r="429" spans="1:6" s="51" customFormat="1" ht="12">
      <c r="A429" s="47">
        <v>240314</v>
      </c>
      <c r="B429" s="48" t="s">
        <v>2612</v>
      </c>
      <c r="C429" s="43">
        <v>213352233</v>
      </c>
      <c r="D429" s="49" t="s">
        <v>822</v>
      </c>
      <c r="E429" s="50">
        <v>11588</v>
      </c>
      <c r="F429" s="50">
        <v>0</v>
      </c>
    </row>
    <row r="430" spans="1:6" s="51" customFormat="1" ht="12">
      <c r="A430" s="47">
        <v>240314</v>
      </c>
      <c r="B430" s="48" t="s">
        <v>2612</v>
      </c>
      <c r="C430" s="43" t="s">
        <v>823</v>
      </c>
      <c r="D430" s="49" t="s">
        <v>824</v>
      </c>
      <c r="E430" s="50">
        <v>3823</v>
      </c>
      <c r="F430" s="50">
        <v>0</v>
      </c>
    </row>
    <row r="431" spans="1:6" s="51" customFormat="1" ht="12">
      <c r="A431" s="47">
        <v>240314</v>
      </c>
      <c r="B431" s="48" t="s">
        <v>2612</v>
      </c>
      <c r="C431" s="43">
        <v>213370233</v>
      </c>
      <c r="D431" s="49" t="s">
        <v>825</v>
      </c>
      <c r="E431" s="50">
        <v>14272</v>
      </c>
      <c r="F431" s="50">
        <v>0</v>
      </c>
    </row>
    <row r="432" spans="1:6" s="51" customFormat="1" ht="12">
      <c r="A432" s="47">
        <v>240314</v>
      </c>
      <c r="B432" s="48" t="s">
        <v>2612</v>
      </c>
      <c r="C432" s="43">
        <v>213376233</v>
      </c>
      <c r="D432" s="49" t="s">
        <v>826</v>
      </c>
      <c r="E432" s="50">
        <v>38740</v>
      </c>
      <c r="F432" s="50">
        <v>0</v>
      </c>
    </row>
    <row r="433" spans="1:6" s="51" customFormat="1" ht="12">
      <c r="A433" s="47">
        <v>240314</v>
      </c>
      <c r="B433" s="48" t="s">
        <v>2612</v>
      </c>
      <c r="C433" s="43" t="s">
        <v>827</v>
      </c>
      <c r="D433" s="49" t="s">
        <v>828</v>
      </c>
      <c r="E433" s="50">
        <v>44304</v>
      </c>
      <c r="F433" s="50">
        <v>0</v>
      </c>
    </row>
    <row r="434" spans="1:6" s="51" customFormat="1" ht="12">
      <c r="A434" s="47">
        <v>240314</v>
      </c>
      <c r="B434" s="48" t="s">
        <v>2612</v>
      </c>
      <c r="C434" s="43" t="s">
        <v>829</v>
      </c>
      <c r="D434" s="49" t="s">
        <v>830</v>
      </c>
      <c r="E434" s="50">
        <v>10335</v>
      </c>
      <c r="F434" s="50">
        <v>0</v>
      </c>
    </row>
    <row r="435" spans="1:6" s="51" customFormat="1" ht="12">
      <c r="A435" s="47">
        <v>240314</v>
      </c>
      <c r="B435" s="48" t="s">
        <v>2612</v>
      </c>
      <c r="C435" s="43" t="s">
        <v>831</v>
      </c>
      <c r="D435" s="49" t="s">
        <v>832</v>
      </c>
      <c r="E435" s="50">
        <v>31509</v>
      </c>
      <c r="F435" s="50">
        <v>0</v>
      </c>
    </row>
    <row r="436" spans="1:6" s="51" customFormat="1" ht="12">
      <c r="A436" s="47">
        <v>240314</v>
      </c>
      <c r="B436" s="48" t="s">
        <v>2612</v>
      </c>
      <c r="C436" s="43" t="s">
        <v>833</v>
      </c>
      <c r="D436" s="49" t="s">
        <v>834</v>
      </c>
      <c r="E436" s="50">
        <v>33499</v>
      </c>
      <c r="F436" s="50">
        <v>0</v>
      </c>
    </row>
    <row r="437" spans="1:6" s="51" customFormat="1" ht="12">
      <c r="A437" s="47">
        <v>240314</v>
      </c>
      <c r="B437" s="48" t="s">
        <v>2612</v>
      </c>
      <c r="C437" s="43">
        <v>213476834</v>
      </c>
      <c r="D437" s="49" t="s">
        <v>835</v>
      </c>
      <c r="E437" s="50">
        <v>2640947</v>
      </c>
      <c r="F437" s="50">
        <v>0</v>
      </c>
    </row>
    <row r="438" spans="1:6" s="51" customFormat="1" ht="12">
      <c r="A438" s="47">
        <v>240314</v>
      </c>
      <c r="B438" s="48" t="s">
        <v>2612</v>
      </c>
      <c r="C438" s="43" t="s">
        <v>836</v>
      </c>
      <c r="D438" s="49" t="s">
        <v>837</v>
      </c>
      <c r="E438" s="50">
        <v>4512</v>
      </c>
      <c r="F438" s="50">
        <v>0</v>
      </c>
    </row>
    <row r="439" spans="1:6" s="51" customFormat="1" ht="12">
      <c r="A439" s="47">
        <v>240314</v>
      </c>
      <c r="B439" s="48" t="s">
        <v>2612</v>
      </c>
      <c r="C439" s="43">
        <v>213515835</v>
      </c>
      <c r="D439" s="49" t="s">
        <v>838</v>
      </c>
      <c r="E439" s="50">
        <v>9322</v>
      </c>
      <c r="F439" s="50">
        <v>0</v>
      </c>
    </row>
    <row r="440" spans="1:6" s="51" customFormat="1" ht="12">
      <c r="A440" s="47">
        <v>240314</v>
      </c>
      <c r="B440" s="48" t="s">
        <v>2612</v>
      </c>
      <c r="C440" s="43" t="s">
        <v>839</v>
      </c>
      <c r="D440" s="49" t="s">
        <v>840</v>
      </c>
      <c r="E440" s="50">
        <v>11662</v>
      </c>
      <c r="F440" s="50">
        <v>0</v>
      </c>
    </row>
    <row r="441" spans="1:6" s="51" customFormat="1" ht="12">
      <c r="A441" s="47">
        <v>240314</v>
      </c>
      <c r="B441" s="48" t="s">
        <v>2612</v>
      </c>
      <c r="C441" s="43" t="s">
        <v>841</v>
      </c>
      <c r="D441" s="49" t="s">
        <v>842</v>
      </c>
      <c r="E441" s="50">
        <v>6820</v>
      </c>
      <c r="F441" s="50">
        <v>0</v>
      </c>
    </row>
    <row r="442" spans="1:6" s="51" customFormat="1" ht="12">
      <c r="A442" s="47">
        <v>240314</v>
      </c>
      <c r="B442" s="48" t="s">
        <v>2612</v>
      </c>
      <c r="C442" s="43" t="s">
        <v>843</v>
      </c>
      <c r="D442" s="49" t="s">
        <v>844</v>
      </c>
      <c r="E442" s="50">
        <v>16187</v>
      </c>
      <c r="F442" s="50">
        <v>0</v>
      </c>
    </row>
    <row r="443" spans="1:6" s="51" customFormat="1" ht="12">
      <c r="A443" s="47">
        <v>240314</v>
      </c>
      <c r="B443" s="48" t="s">
        <v>2612</v>
      </c>
      <c r="C443" s="43" t="s">
        <v>845</v>
      </c>
      <c r="D443" s="49" t="s">
        <v>846</v>
      </c>
      <c r="E443" s="50">
        <v>12538</v>
      </c>
      <c r="F443" s="50">
        <v>0</v>
      </c>
    </row>
    <row r="444" spans="1:6" s="51" customFormat="1" ht="12">
      <c r="A444" s="47">
        <v>240314</v>
      </c>
      <c r="B444" s="48" t="s">
        <v>2612</v>
      </c>
      <c r="C444" s="43" t="s">
        <v>847</v>
      </c>
      <c r="D444" s="49" t="s">
        <v>848</v>
      </c>
      <c r="E444" s="50">
        <v>15914</v>
      </c>
      <c r="F444" s="50">
        <v>0</v>
      </c>
    </row>
    <row r="445" spans="1:6" s="51" customFormat="1" ht="12">
      <c r="A445" s="47">
        <v>240314</v>
      </c>
      <c r="B445" s="48" t="s">
        <v>2612</v>
      </c>
      <c r="C445" s="43">
        <v>213552435</v>
      </c>
      <c r="D445" s="49" t="s">
        <v>849</v>
      </c>
      <c r="E445" s="50">
        <v>9014</v>
      </c>
      <c r="F445" s="50">
        <v>0</v>
      </c>
    </row>
    <row r="446" spans="1:6" s="51" customFormat="1" ht="12">
      <c r="A446" s="47">
        <v>240314</v>
      </c>
      <c r="B446" s="48" t="s">
        <v>2612</v>
      </c>
      <c r="C446" s="43">
        <v>213552835</v>
      </c>
      <c r="D446" s="49" t="s">
        <v>850</v>
      </c>
      <c r="E446" s="50">
        <v>3912138</v>
      </c>
      <c r="F446" s="50">
        <v>0</v>
      </c>
    </row>
    <row r="447" spans="1:6" s="51" customFormat="1" ht="12">
      <c r="A447" s="47">
        <v>240314</v>
      </c>
      <c r="B447" s="48" t="s">
        <v>2612</v>
      </c>
      <c r="C447" s="43" t="s">
        <v>851</v>
      </c>
      <c r="D447" s="49" t="s">
        <v>852</v>
      </c>
      <c r="E447" s="50">
        <v>21652</v>
      </c>
      <c r="F447" s="50">
        <v>0</v>
      </c>
    </row>
    <row r="448" spans="1:6" s="51" customFormat="1" ht="12">
      <c r="A448" s="47">
        <v>240314</v>
      </c>
      <c r="B448" s="48" t="s">
        <v>2612</v>
      </c>
      <c r="C448" s="43">
        <v>213570235</v>
      </c>
      <c r="D448" s="49" t="s">
        <v>853</v>
      </c>
      <c r="E448" s="50">
        <v>31862</v>
      </c>
      <c r="F448" s="50">
        <v>0</v>
      </c>
    </row>
    <row r="449" spans="1:6" s="51" customFormat="1" ht="12">
      <c r="A449" s="47">
        <v>240314</v>
      </c>
      <c r="B449" s="48" t="s">
        <v>2612</v>
      </c>
      <c r="C449" s="43" t="s">
        <v>854</v>
      </c>
      <c r="D449" s="49" t="s">
        <v>855</v>
      </c>
      <c r="E449" s="50">
        <v>6441</v>
      </c>
      <c r="F449" s="50">
        <v>0</v>
      </c>
    </row>
    <row r="450" spans="1:6" s="51" customFormat="1" ht="12">
      <c r="A450" s="47">
        <v>240314</v>
      </c>
      <c r="B450" s="48" t="s">
        <v>2612</v>
      </c>
      <c r="C450" s="43" t="s">
        <v>856</v>
      </c>
      <c r="D450" s="49" t="s">
        <v>857</v>
      </c>
      <c r="E450" s="50">
        <v>33186</v>
      </c>
      <c r="F450" s="50">
        <v>0</v>
      </c>
    </row>
    <row r="451" spans="1:6" s="51" customFormat="1" ht="12">
      <c r="A451" s="47">
        <v>240314</v>
      </c>
      <c r="B451" s="48" t="s">
        <v>2612</v>
      </c>
      <c r="C451" s="43" t="s">
        <v>858</v>
      </c>
      <c r="D451" s="49" t="s">
        <v>859</v>
      </c>
      <c r="E451" s="50">
        <v>29170</v>
      </c>
      <c r="F451" s="50">
        <v>0</v>
      </c>
    </row>
    <row r="452" spans="1:6" s="51" customFormat="1" ht="12">
      <c r="A452" s="47">
        <v>240314</v>
      </c>
      <c r="B452" s="48" t="s">
        <v>2612</v>
      </c>
      <c r="C452" s="43" t="s">
        <v>860</v>
      </c>
      <c r="D452" s="49" t="s">
        <v>861</v>
      </c>
      <c r="E452" s="50">
        <v>70686</v>
      </c>
      <c r="F452" s="50">
        <v>0</v>
      </c>
    </row>
    <row r="453" spans="1:6" s="51" customFormat="1" ht="12">
      <c r="A453" s="47">
        <v>240314</v>
      </c>
      <c r="B453" s="48" t="s">
        <v>2612</v>
      </c>
      <c r="C453" s="43" t="s">
        <v>862</v>
      </c>
      <c r="D453" s="49" t="s">
        <v>863</v>
      </c>
      <c r="E453" s="50">
        <v>2431</v>
      </c>
      <c r="F453" s="50">
        <v>0</v>
      </c>
    </row>
    <row r="454" spans="1:6" s="51" customFormat="1" ht="12">
      <c r="A454" s="47">
        <v>240314</v>
      </c>
      <c r="B454" s="48" t="s">
        <v>2612</v>
      </c>
      <c r="C454" s="43" t="s">
        <v>864</v>
      </c>
      <c r="D454" s="49" t="s">
        <v>865</v>
      </c>
      <c r="E454" s="50">
        <v>4913</v>
      </c>
      <c r="F454" s="50">
        <v>0</v>
      </c>
    </row>
    <row r="455" spans="1:6" s="51" customFormat="1" ht="12">
      <c r="A455" s="47">
        <v>240314</v>
      </c>
      <c r="B455" s="48" t="s">
        <v>2612</v>
      </c>
      <c r="C455" s="43" t="s">
        <v>866</v>
      </c>
      <c r="D455" s="49" t="s">
        <v>867</v>
      </c>
      <c r="E455" s="50">
        <v>11491</v>
      </c>
      <c r="F455" s="50">
        <v>0</v>
      </c>
    </row>
    <row r="456" spans="1:6" s="51" customFormat="1" ht="12">
      <c r="A456" s="47">
        <v>240314</v>
      </c>
      <c r="B456" s="48" t="s">
        <v>2612</v>
      </c>
      <c r="C456" s="43">
        <v>213652036</v>
      </c>
      <c r="D456" s="49" t="s">
        <v>868</v>
      </c>
      <c r="E456" s="50">
        <v>11722</v>
      </c>
      <c r="F456" s="50">
        <v>0</v>
      </c>
    </row>
    <row r="457" spans="1:6" s="51" customFormat="1" ht="12">
      <c r="A457" s="47">
        <v>240314</v>
      </c>
      <c r="B457" s="48" t="s">
        <v>2612</v>
      </c>
      <c r="C457" s="43">
        <v>213673236</v>
      </c>
      <c r="D457" s="49" t="s">
        <v>869</v>
      </c>
      <c r="E457" s="50">
        <v>10926</v>
      </c>
      <c r="F457" s="50">
        <v>0</v>
      </c>
    </row>
    <row r="458" spans="1:6" s="51" customFormat="1" ht="12">
      <c r="A458" s="47">
        <v>240314</v>
      </c>
      <c r="B458" s="48" t="s">
        <v>2612</v>
      </c>
      <c r="C458" s="43">
        <v>213676036</v>
      </c>
      <c r="D458" s="49" t="s">
        <v>870</v>
      </c>
      <c r="E458" s="50">
        <v>22982</v>
      </c>
      <c r="F458" s="50">
        <v>0</v>
      </c>
    </row>
    <row r="459" spans="1:6" s="51" customFormat="1" ht="12">
      <c r="A459" s="47">
        <v>240314</v>
      </c>
      <c r="B459" s="48" t="s">
        <v>2612</v>
      </c>
      <c r="C459" s="43">
        <v>213676736</v>
      </c>
      <c r="D459" s="49" t="s">
        <v>871</v>
      </c>
      <c r="E459" s="50">
        <v>54116</v>
      </c>
      <c r="F459" s="50">
        <v>0</v>
      </c>
    </row>
    <row r="460" spans="1:6" s="51" customFormat="1" ht="12">
      <c r="A460" s="47">
        <v>240314</v>
      </c>
      <c r="B460" s="48" t="s">
        <v>2612</v>
      </c>
      <c r="C460" s="43">
        <v>213681736</v>
      </c>
      <c r="D460" s="49" t="s">
        <v>872</v>
      </c>
      <c r="E460" s="50">
        <v>66242</v>
      </c>
      <c r="F460" s="50">
        <v>0</v>
      </c>
    </row>
    <row r="461" spans="1:6" s="51" customFormat="1" ht="12">
      <c r="A461" s="47">
        <v>240314</v>
      </c>
      <c r="B461" s="48" t="s">
        <v>2612</v>
      </c>
      <c r="C461" s="43">
        <v>213685136</v>
      </c>
      <c r="D461" s="49" t="s">
        <v>873</v>
      </c>
      <c r="E461" s="50">
        <v>2365</v>
      </c>
      <c r="F461" s="50">
        <v>0</v>
      </c>
    </row>
    <row r="462" spans="1:6" s="51" customFormat="1" ht="12">
      <c r="A462" s="47">
        <v>240314</v>
      </c>
      <c r="B462" s="48" t="s">
        <v>2612</v>
      </c>
      <c r="C462" s="43" t="s">
        <v>874</v>
      </c>
      <c r="D462" s="49" t="s">
        <v>875</v>
      </c>
      <c r="E462" s="50">
        <v>18230</v>
      </c>
      <c r="F462" s="50">
        <v>0</v>
      </c>
    </row>
    <row r="463" spans="1:6" s="51" customFormat="1" ht="12">
      <c r="A463" s="47">
        <v>240314</v>
      </c>
      <c r="B463" s="48" t="s">
        <v>2612</v>
      </c>
      <c r="C463" s="43" t="s">
        <v>876</v>
      </c>
      <c r="D463" s="49" t="s">
        <v>877</v>
      </c>
      <c r="E463" s="50">
        <v>2932038</v>
      </c>
      <c r="F463" s="50">
        <v>0</v>
      </c>
    </row>
    <row r="464" spans="1:6" s="51" customFormat="1" ht="12">
      <c r="A464" s="47">
        <v>240314</v>
      </c>
      <c r="B464" s="48" t="s">
        <v>2612</v>
      </c>
      <c r="C464" s="43" t="s">
        <v>878</v>
      </c>
      <c r="D464" s="49" t="s">
        <v>879</v>
      </c>
      <c r="E464" s="50">
        <v>30427</v>
      </c>
      <c r="F464" s="50">
        <v>0</v>
      </c>
    </row>
    <row r="465" spans="1:6" s="51" customFormat="1" ht="12">
      <c r="A465" s="47">
        <v>240314</v>
      </c>
      <c r="B465" s="48" t="s">
        <v>2612</v>
      </c>
      <c r="C465" s="43" t="s">
        <v>880</v>
      </c>
      <c r="D465" s="49" t="s">
        <v>881</v>
      </c>
      <c r="E465" s="50">
        <v>6098</v>
      </c>
      <c r="F465" s="50">
        <v>0</v>
      </c>
    </row>
    <row r="466" spans="1:6" s="51" customFormat="1" ht="12">
      <c r="A466" s="47">
        <v>240314</v>
      </c>
      <c r="B466" s="48" t="s">
        <v>2612</v>
      </c>
      <c r="C466" s="43">
        <v>213715837</v>
      </c>
      <c r="D466" s="49" t="s">
        <v>882</v>
      </c>
      <c r="E466" s="50">
        <v>11511</v>
      </c>
      <c r="F466" s="50">
        <v>0</v>
      </c>
    </row>
    <row r="467" spans="1:6" s="51" customFormat="1" ht="12">
      <c r="A467" s="47">
        <v>240314</v>
      </c>
      <c r="B467" s="48" t="s">
        <v>2612</v>
      </c>
      <c r="C467" s="43">
        <v>213719137</v>
      </c>
      <c r="D467" s="49" t="s">
        <v>883</v>
      </c>
      <c r="E467" s="50">
        <v>51203</v>
      </c>
      <c r="F467" s="50">
        <v>0</v>
      </c>
    </row>
    <row r="468" spans="1:6" s="51" customFormat="1" ht="12">
      <c r="A468" s="47">
        <v>240314</v>
      </c>
      <c r="B468" s="48" t="s">
        <v>2612</v>
      </c>
      <c r="C468" s="43" t="s">
        <v>884</v>
      </c>
      <c r="D468" s="49" t="s">
        <v>885</v>
      </c>
      <c r="E468" s="50">
        <v>13239</v>
      </c>
      <c r="F468" s="50">
        <v>0</v>
      </c>
    </row>
    <row r="469" spans="1:6" s="51" customFormat="1" ht="12">
      <c r="A469" s="47">
        <v>240314</v>
      </c>
      <c r="B469" s="48" t="s">
        <v>2612</v>
      </c>
      <c r="C469" s="43" t="s">
        <v>886</v>
      </c>
      <c r="D469" s="49" t="s">
        <v>887</v>
      </c>
      <c r="E469" s="50">
        <v>22842</v>
      </c>
      <c r="F469" s="50">
        <v>0</v>
      </c>
    </row>
    <row r="470" spans="1:6" s="51" customFormat="1" ht="12">
      <c r="A470" s="47">
        <v>240314</v>
      </c>
      <c r="B470" s="48" t="s">
        <v>2612</v>
      </c>
      <c r="C470" s="43" t="s">
        <v>888</v>
      </c>
      <c r="D470" s="49" t="s">
        <v>889</v>
      </c>
      <c r="E470" s="50">
        <v>98839</v>
      </c>
      <c r="F470" s="50">
        <v>0</v>
      </c>
    </row>
    <row r="471" spans="1:6" s="51" customFormat="1" ht="12">
      <c r="A471" s="47">
        <v>240314</v>
      </c>
      <c r="B471" s="48" t="s">
        <v>2612</v>
      </c>
      <c r="C471" s="43" t="s">
        <v>890</v>
      </c>
      <c r="D471" s="49" t="s">
        <v>891</v>
      </c>
      <c r="E471" s="50">
        <v>23885</v>
      </c>
      <c r="F471" s="50">
        <v>0</v>
      </c>
    </row>
    <row r="472" spans="1:6" s="51" customFormat="1" ht="12">
      <c r="A472" s="47">
        <v>240314</v>
      </c>
      <c r="B472" s="48" t="s">
        <v>2612</v>
      </c>
      <c r="C472" s="43" t="s">
        <v>892</v>
      </c>
      <c r="D472" s="49" t="s">
        <v>893</v>
      </c>
      <c r="E472" s="50">
        <v>2207252</v>
      </c>
      <c r="F472" s="50">
        <v>0</v>
      </c>
    </row>
    <row r="473" spans="1:6" s="51" customFormat="1" ht="12">
      <c r="A473" s="47">
        <v>240314</v>
      </c>
      <c r="B473" s="48" t="s">
        <v>2612</v>
      </c>
      <c r="C473" s="43" t="s">
        <v>894</v>
      </c>
      <c r="D473" s="49" t="s">
        <v>895</v>
      </c>
      <c r="E473" s="50">
        <v>4408</v>
      </c>
      <c r="F473" s="50">
        <v>0</v>
      </c>
    </row>
    <row r="474" spans="1:6" s="51" customFormat="1" ht="12">
      <c r="A474" s="47">
        <v>240314</v>
      </c>
      <c r="B474" s="48" t="s">
        <v>2612</v>
      </c>
      <c r="C474" s="43" t="s">
        <v>896</v>
      </c>
      <c r="D474" s="49" t="s">
        <v>897</v>
      </c>
      <c r="E474" s="50">
        <v>38541</v>
      </c>
      <c r="F474" s="50">
        <v>0</v>
      </c>
    </row>
    <row r="475" spans="1:6" s="51" customFormat="1" ht="12">
      <c r="A475" s="47">
        <v>240314</v>
      </c>
      <c r="B475" s="48" t="s">
        <v>2612</v>
      </c>
      <c r="C475" s="43" t="s">
        <v>898</v>
      </c>
      <c r="D475" s="49" t="s">
        <v>899</v>
      </c>
      <c r="E475" s="50">
        <v>12065</v>
      </c>
      <c r="F475" s="50">
        <v>0</v>
      </c>
    </row>
    <row r="476" spans="1:6" s="51" customFormat="1" ht="12">
      <c r="A476" s="47">
        <v>240314</v>
      </c>
      <c r="B476" s="48" t="s">
        <v>2612</v>
      </c>
      <c r="C476" s="43">
        <v>213852838</v>
      </c>
      <c r="D476" s="49" t="s">
        <v>900</v>
      </c>
      <c r="E476" s="50">
        <v>53551</v>
      </c>
      <c r="F476" s="50">
        <v>0</v>
      </c>
    </row>
    <row r="477" spans="1:6" s="51" customFormat="1" ht="12">
      <c r="A477" s="47">
        <v>240314</v>
      </c>
      <c r="B477" s="48" t="s">
        <v>2612</v>
      </c>
      <c r="C477" s="43">
        <v>213915839</v>
      </c>
      <c r="D477" s="49" t="s">
        <v>901</v>
      </c>
      <c r="E477" s="50">
        <v>3120</v>
      </c>
      <c r="F477" s="50">
        <v>0</v>
      </c>
    </row>
    <row r="478" spans="1:6" s="51" customFormat="1" ht="12">
      <c r="A478" s="47">
        <v>240314</v>
      </c>
      <c r="B478" s="48" t="s">
        <v>2612</v>
      </c>
      <c r="C478" s="43" t="s">
        <v>902</v>
      </c>
      <c r="D478" s="49" t="s">
        <v>903</v>
      </c>
      <c r="E478" s="50">
        <v>5521</v>
      </c>
      <c r="F478" s="50">
        <v>0</v>
      </c>
    </row>
    <row r="479" spans="1:6" s="51" customFormat="1" ht="12">
      <c r="A479" s="47">
        <v>240314</v>
      </c>
      <c r="B479" s="48" t="s">
        <v>2612</v>
      </c>
      <c r="C479" s="43" t="s">
        <v>904</v>
      </c>
      <c r="D479" s="49" t="s">
        <v>905</v>
      </c>
      <c r="E479" s="50">
        <v>14300</v>
      </c>
      <c r="F479" s="50">
        <v>0</v>
      </c>
    </row>
    <row r="480" spans="1:6" s="51" customFormat="1" ht="12">
      <c r="A480" s="47">
        <v>240314</v>
      </c>
      <c r="B480" s="48" t="s">
        <v>2612</v>
      </c>
      <c r="C480" s="43">
        <v>213954239</v>
      </c>
      <c r="D480" s="49" t="s">
        <v>906</v>
      </c>
      <c r="E480" s="50">
        <v>5291</v>
      </c>
      <c r="F480" s="50">
        <v>0</v>
      </c>
    </row>
    <row r="481" spans="1:6" s="51" customFormat="1" ht="12">
      <c r="A481" s="47">
        <v>240314</v>
      </c>
      <c r="B481" s="48" t="s">
        <v>2612</v>
      </c>
      <c r="C481" s="43">
        <v>213985139</v>
      </c>
      <c r="D481" s="49" t="s">
        <v>907</v>
      </c>
      <c r="E481" s="50">
        <v>15506</v>
      </c>
      <c r="F481" s="50">
        <v>0</v>
      </c>
    </row>
    <row r="482" spans="1:6" s="51" customFormat="1" ht="12">
      <c r="A482" s="47">
        <v>240314</v>
      </c>
      <c r="B482" s="48" t="s">
        <v>2612</v>
      </c>
      <c r="C482" s="43" t="s">
        <v>908</v>
      </c>
      <c r="D482" s="49" t="s">
        <v>909</v>
      </c>
      <c r="E482" s="50">
        <v>16724</v>
      </c>
      <c r="F482" s="50">
        <v>0</v>
      </c>
    </row>
    <row r="483" spans="1:6" s="51" customFormat="1" ht="12">
      <c r="A483" s="47">
        <v>240314</v>
      </c>
      <c r="B483" s="48" t="s">
        <v>2612</v>
      </c>
      <c r="C483" s="43">
        <v>214005240</v>
      </c>
      <c r="D483" s="49" t="s">
        <v>910</v>
      </c>
      <c r="E483" s="50">
        <v>14583</v>
      </c>
      <c r="F483" s="50">
        <v>0</v>
      </c>
    </row>
    <row r="484" spans="1:6" s="51" customFormat="1" ht="12">
      <c r="A484" s="47">
        <v>240314</v>
      </c>
      <c r="B484" s="48" t="s">
        <v>2612</v>
      </c>
      <c r="C484" s="43" t="s">
        <v>911</v>
      </c>
      <c r="D484" s="49" t="s">
        <v>912</v>
      </c>
      <c r="E484" s="50">
        <v>53354</v>
      </c>
      <c r="F484" s="50">
        <v>0</v>
      </c>
    </row>
    <row r="485" spans="1:6" s="51" customFormat="1" ht="12">
      <c r="A485" s="47">
        <v>240314</v>
      </c>
      <c r="B485" s="48" t="s">
        <v>2612</v>
      </c>
      <c r="C485" s="43">
        <v>214013140</v>
      </c>
      <c r="D485" s="49" t="s">
        <v>913</v>
      </c>
      <c r="E485" s="50">
        <v>38195</v>
      </c>
      <c r="F485" s="50">
        <v>0</v>
      </c>
    </row>
    <row r="486" spans="1:6" s="51" customFormat="1" ht="12">
      <c r="A486" s="47">
        <v>240314</v>
      </c>
      <c r="B486" s="48" t="s">
        <v>2612</v>
      </c>
      <c r="C486" s="43" t="s">
        <v>914</v>
      </c>
      <c r="D486" s="49" t="s">
        <v>915</v>
      </c>
      <c r="E486" s="50">
        <v>22425</v>
      </c>
      <c r="F486" s="50">
        <v>0</v>
      </c>
    </row>
    <row r="487" spans="1:6" s="51" customFormat="1" ht="12">
      <c r="A487" s="47">
        <v>240314</v>
      </c>
      <c r="B487" s="48" t="s">
        <v>2612</v>
      </c>
      <c r="C487" s="43">
        <v>214015740</v>
      </c>
      <c r="D487" s="49" t="s">
        <v>916</v>
      </c>
      <c r="E487" s="50">
        <v>11455</v>
      </c>
      <c r="F487" s="50">
        <v>0</v>
      </c>
    </row>
    <row r="488" spans="1:6" s="51" customFormat="1" ht="12">
      <c r="A488" s="47">
        <v>240314</v>
      </c>
      <c r="B488" s="48" t="s">
        <v>2612</v>
      </c>
      <c r="C488" s="43" t="s">
        <v>917</v>
      </c>
      <c r="D488" s="49" t="s">
        <v>918</v>
      </c>
      <c r="E488" s="50">
        <v>19052</v>
      </c>
      <c r="F488" s="50">
        <v>0</v>
      </c>
    </row>
    <row r="489" spans="1:6" s="51" customFormat="1" ht="12">
      <c r="A489" s="47">
        <v>240314</v>
      </c>
      <c r="B489" s="48" t="s">
        <v>2612</v>
      </c>
      <c r="C489" s="43" t="s">
        <v>919</v>
      </c>
      <c r="D489" s="49" t="s">
        <v>920</v>
      </c>
      <c r="E489" s="50">
        <v>30705</v>
      </c>
      <c r="F489" s="50">
        <v>0</v>
      </c>
    </row>
    <row r="490" spans="1:6" s="51" customFormat="1" ht="12">
      <c r="A490" s="47">
        <v>240314</v>
      </c>
      <c r="B490" s="48" t="s">
        <v>2612</v>
      </c>
      <c r="C490" s="43">
        <v>214052240</v>
      </c>
      <c r="D490" s="49" t="s">
        <v>921</v>
      </c>
      <c r="E490" s="50">
        <v>14010</v>
      </c>
      <c r="F490" s="50">
        <v>0</v>
      </c>
    </row>
    <row r="491" spans="1:6" s="51" customFormat="1" ht="12">
      <c r="A491" s="47">
        <v>240314</v>
      </c>
      <c r="B491" s="48" t="s">
        <v>2612</v>
      </c>
      <c r="C491" s="43">
        <v>214052540</v>
      </c>
      <c r="D491" s="49" t="s">
        <v>922</v>
      </c>
      <c r="E491" s="50">
        <v>17352</v>
      </c>
      <c r="F491" s="50">
        <v>0</v>
      </c>
    </row>
    <row r="492" spans="1:6" s="51" customFormat="1" ht="12">
      <c r="A492" s="47">
        <v>240314</v>
      </c>
      <c r="B492" s="48" t="s">
        <v>2612</v>
      </c>
      <c r="C492" s="43">
        <v>214066440</v>
      </c>
      <c r="D492" s="49" t="s">
        <v>923</v>
      </c>
      <c r="E492" s="50">
        <v>23996</v>
      </c>
      <c r="F492" s="50">
        <v>0</v>
      </c>
    </row>
    <row r="493" spans="1:6" s="51" customFormat="1" ht="12">
      <c r="A493" s="47">
        <v>240314</v>
      </c>
      <c r="B493" s="48" t="s">
        <v>2612</v>
      </c>
      <c r="C493" s="43">
        <v>214085440</v>
      </c>
      <c r="D493" s="49" t="s">
        <v>924</v>
      </c>
      <c r="E493" s="50">
        <v>6426</v>
      </c>
      <c r="F493" s="50">
        <v>0</v>
      </c>
    </row>
    <row r="494" spans="1:6" s="51" customFormat="1" ht="12">
      <c r="A494" s="47">
        <v>240314</v>
      </c>
      <c r="B494" s="48" t="s">
        <v>2612</v>
      </c>
      <c r="C494" s="43">
        <v>214091540</v>
      </c>
      <c r="D494" s="49" t="s">
        <v>925</v>
      </c>
      <c r="E494" s="50">
        <v>15588</v>
      </c>
      <c r="F494" s="50">
        <v>0</v>
      </c>
    </row>
    <row r="495" spans="1:6" s="51" customFormat="1" ht="12">
      <c r="A495" s="47">
        <v>240314</v>
      </c>
      <c r="B495" s="48" t="s">
        <v>2612</v>
      </c>
      <c r="C495" s="43" t="s">
        <v>926</v>
      </c>
      <c r="D495" s="49" t="s">
        <v>927</v>
      </c>
      <c r="E495" s="50">
        <v>19178</v>
      </c>
      <c r="F495" s="50">
        <v>0</v>
      </c>
    </row>
    <row r="496" spans="1:6" s="51" customFormat="1" ht="12">
      <c r="A496" s="47">
        <v>240314</v>
      </c>
      <c r="B496" s="48" t="s">
        <v>2612</v>
      </c>
      <c r="C496" s="43" t="s">
        <v>928</v>
      </c>
      <c r="D496" s="49" t="s">
        <v>929</v>
      </c>
      <c r="E496" s="50">
        <v>18865</v>
      </c>
      <c r="F496" s="50">
        <v>0</v>
      </c>
    </row>
    <row r="497" spans="1:6" s="51" customFormat="1" ht="12">
      <c r="A497" s="47">
        <v>240314</v>
      </c>
      <c r="B497" s="48" t="s">
        <v>2612</v>
      </c>
      <c r="C497" s="43">
        <v>214117541</v>
      </c>
      <c r="D497" s="49" t="s">
        <v>930</v>
      </c>
      <c r="E497" s="50">
        <v>29595</v>
      </c>
      <c r="F497" s="50">
        <v>0</v>
      </c>
    </row>
    <row r="498" spans="1:6" s="51" customFormat="1" ht="12">
      <c r="A498" s="47">
        <v>240314</v>
      </c>
      <c r="B498" s="48" t="s">
        <v>2612</v>
      </c>
      <c r="C498" s="43" t="s">
        <v>931</v>
      </c>
      <c r="D498" s="49" t="s">
        <v>932</v>
      </c>
      <c r="E498" s="50">
        <v>7652</v>
      </c>
      <c r="F498" s="50">
        <v>0</v>
      </c>
    </row>
    <row r="499" spans="1:6" s="51" customFormat="1" ht="12">
      <c r="A499" s="47">
        <v>240314</v>
      </c>
      <c r="B499" s="48" t="s">
        <v>2612</v>
      </c>
      <c r="C499" s="43">
        <v>214147541</v>
      </c>
      <c r="D499" s="49" t="s">
        <v>933</v>
      </c>
      <c r="E499" s="50">
        <v>16953</v>
      </c>
      <c r="F499" s="50">
        <v>0</v>
      </c>
    </row>
    <row r="500" spans="1:6" s="51" customFormat="1" ht="12">
      <c r="A500" s="47">
        <v>240314</v>
      </c>
      <c r="B500" s="48" t="s">
        <v>2612</v>
      </c>
      <c r="C500" s="43">
        <v>214176041</v>
      </c>
      <c r="D500" s="52" t="s">
        <v>934</v>
      </c>
      <c r="E500" s="50">
        <v>20843</v>
      </c>
      <c r="F500" s="50">
        <v>0</v>
      </c>
    </row>
    <row r="501" spans="1:6" s="51" customFormat="1" ht="12">
      <c r="A501" s="47">
        <v>240314</v>
      </c>
      <c r="B501" s="48" t="s">
        <v>2612</v>
      </c>
      <c r="C501" s="43" t="s">
        <v>935</v>
      </c>
      <c r="D501" s="49" t="s">
        <v>936</v>
      </c>
      <c r="E501" s="50">
        <v>6058</v>
      </c>
      <c r="F501" s="50">
        <v>0</v>
      </c>
    </row>
    <row r="502" spans="1:6" s="51" customFormat="1" ht="12">
      <c r="A502" s="47">
        <v>240314</v>
      </c>
      <c r="B502" s="48" t="s">
        <v>2612</v>
      </c>
      <c r="C502" s="43" t="s">
        <v>937</v>
      </c>
      <c r="D502" s="49" t="s">
        <v>938</v>
      </c>
      <c r="E502" s="50">
        <v>16883</v>
      </c>
      <c r="F502" s="50">
        <v>0</v>
      </c>
    </row>
    <row r="503" spans="1:6" s="51" customFormat="1" ht="12">
      <c r="A503" s="47">
        <v>240314</v>
      </c>
      <c r="B503" s="48" t="s">
        <v>2612</v>
      </c>
      <c r="C503" s="43" t="s">
        <v>939</v>
      </c>
      <c r="D503" s="49" t="s">
        <v>940</v>
      </c>
      <c r="E503" s="50">
        <v>10238</v>
      </c>
      <c r="F503" s="50">
        <v>0</v>
      </c>
    </row>
    <row r="504" spans="1:6" s="51" customFormat="1" ht="12">
      <c r="A504" s="47">
        <v>240314</v>
      </c>
      <c r="B504" s="48" t="s">
        <v>2612</v>
      </c>
      <c r="C504" s="43" t="s">
        <v>941</v>
      </c>
      <c r="D504" s="49" t="s">
        <v>942</v>
      </c>
      <c r="E504" s="50">
        <v>15982</v>
      </c>
      <c r="F504" s="50">
        <v>0</v>
      </c>
    </row>
    <row r="505" spans="1:6" s="51" customFormat="1" ht="12">
      <c r="A505" s="47">
        <v>240314</v>
      </c>
      <c r="B505" s="48" t="s">
        <v>2612</v>
      </c>
      <c r="C505" s="43" t="s">
        <v>943</v>
      </c>
      <c r="D505" s="49" t="s">
        <v>944</v>
      </c>
      <c r="E505" s="50">
        <v>93884</v>
      </c>
      <c r="F505" s="50">
        <v>0</v>
      </c>
    </row>
    <row r="506" spans="1:6" s="51" customFormat="1" ht="12">
      <c r="A506" s="47">
        <v>240314</v>
      </c>
      <c r="B506" s="48" t="s">
        <v>2612</v>
      </c>
      <c r="C506" s="43" t="s">
        <v>945</v>
      </c>
      <c r="D506" s="49" t="s">
        <v>946</v>
      </c>
      <c r="E506" s="50">
        <v>11902</v>
      </c>
      <c r="F506" s="50">
        <v>0</v>
      </c>
    </row>
    <row r="507" spans="1:6" s="51" customFormat="1" ht="12">
      <c r="A507" s="47">
        <v>240314</v>
      </c>
      <c r="B507" s="48" t="s">
        <v>2612</v>
      </c>
      <c r="C507" s="43" t="s">
        <v>947</v>
      </c>
      <c r="D507" s="49" t="s">
        <v>948</v>
      </c>
      <c r="E507" s="50">
        <v>9796</v>
      </c>
      <c r="F507" s="50">
        <v>0</v>
      </c>
    </row>
    <row r="508" spans="1:6" s="51" customFormat="1" ht="12">
      <c r="A508" s="47">
        <v>240314</v>
      </c>
      <c r="B508" s="48" t="s">
        <v>2612</v>
      </c>
      <c r="C508" s="43">
        <v>214215842</v>
      </c>
      <c r="D508" s="49" t="s">
        <v>949</v>
      </c>
      <c r="E508" s="50">
        <v>10738</v>
      </c>
      <c r="F508" s="50">
        <v>0</v>
      </c>
    </row>
    <row r="509" spans="1:6" s="51" customFormat="1" ht="12">
      <c r="A509" s="47">
        <v>240314</v>
      </c>
      <c r="B509" s="48" t="s">
        <v>2612</v>
      </c>
      <c r="C509" s="43">
        <v>214217042</v>
      </c>
      <c r="D509" s="49" t="s">
        <v>950</v>
      </c>
      <c r="E509" s="50">
        <v>42806</v>
      </c>
      <c r="F509" s="50">
        <v>0</v>
      </c>
    </row>
    <row r="510" spans="1:6" s="51" customFormat="1" ht="12">
      <c r="A510" s="47">
        <v>240314</v>
      </c>
      <c r="B510" s="48" t="s">
        <v>2612</v>
      </c>
      <c r="C510" s="43">
        <v>214217442</v>
      </c>
      <c r="D510" s="49" t="s">
        <v>951</v>
      </c>
      <c r="E510" s="50">
        <v>11854</v>
      </c>
      <c r="F510" s="50">
        <v>0</v>
      </c>
    </row>
    <row r="511" spans="1:6" s="51" customFormat="1" ht="12">
      <c r="A511" s="47">
        <v>240314</v>
      </c>
      <c r="B511" s="48" t="s">
        <v>2612</v>
      </c>
      <c r="C511" s="43">
        <v>214219142</v>
      </c>
      <c r="D511" s="49" t="s">
        <v>952</v>
      </c>
      <c r="E511" s="50">
        <v>49313</v>
      </c>
      <c r="F511" s="50">
        <v>0</v>
      </c>
    </row>
    <row r="512" spans="1:6" s="51" customFormat="1" ht="12">
      <c r="A512" s="47">
        <v>240314</v>
      </c>
      <c r="B512" s="48" t="s">
        <v>2612</v>
      </c>
      <c r="C512" s="43">
        <v>214270742</v>
      </c>
      <c r="D512" s="49" t="s">
        <v>953</v>
      </c>
      <c r="E512" s="50">
        <v>42766</v>
      </c>
      <c r="F512" s="50">
        <v>0</v>
      </c>
    </row>
    <row r="513" spans="1:6" s="51" customFormat="1" ht="12">
      <c r="A513" s="47">
        <v>240314</v>
      </c>
      <c r="B513" s="48" t="s">
        <v>2612</v>
      </c>
      <c r="C513" s="43" t="s">
        <v>954</v>
      </c>
      <c r="D513" s="49" t="s">
        <v>955</v>
      </c>
      <c r="E513" s="50">
        <v>11583</v>
      </c>
      <c r="F513" s="50">
        <v>0</v>
      </c>
    </row>
    <row r="514" spans="1:6" s="51" customFormat="1" ht="12">
      <c r="A514" s="47">
        <v>240314</v>
      </c>
      <c r="B514" s="48" t="s">
        <v>2612</v>
      </c>
      <c r="C514" s="43">
        <v>214319743</v>
      </c>
      <c r="D514" s="49" t="s">
        <v>956</v>
      </c>
      <c r="E514" s="50">
        <v>55250</v>
      </c>
      <c r="F514" s="50">
        <v>0</v>
      </c>
    </row>
    <row r="515" spans="1:6" s="51" customFormat="1" ht="12">
      <c r="A515" s="47">
        <v>240314</v>
      </c>
      <c r="B515" s="48" t="s">
        <v>2612</v>
      </c>
      <c r="C515" s="43" t="s">
        <v>957</v>
      </c>
      <c r="D515" s="49" t="s">
        <v>958</v>
      </c>
      <c r="E515" s="50">
        <v>14589</v>
      </c>
      <c r="F515" s="50">
        <v>0</v>
      </c>
    </row>
    <row r="516" spans="1:6" s="51" customFormat="1" ht="12">
      <c r="A516" s="47">
        <v>240314</v>
      </c>
      <c r="B516" s="48" t="s">
        <v>2612</v>
      </c>
      <c r="C516" s="43" t="s">
        <v>959</v>
      </c>
      <c r="D516" s="49" t="s">
        <v>960</v>
      </c>
      <c r="E516" s="50">
        <v>25176</v>
      </c>
      <c r="F516" s="50">
        <v>0</v>
      </c>
    </row>
    <row r="517" spans="1:6" s="51" customFormat="1" ht="12">
      <c r="A517" s="47">
        <v>240314</v>
      </c>
      <c r="B517" s="48" t="s">
        <v>2612</v>
      </c>
      <c r="C517" s="43" t="s">
        <v>961</v>
      </c>
      <c r="D517" s="49" t="s">
        <v>962</v>
      </c>
      <c r="E517" s="50">
        <v>37792</v>
      </c>
      <c r="F517" s="50">
        <v>0</v>
      </c>
    </row>
    <row r="518" spans="1:6" s="51" customFormat="1" ht="12">
      <c r="A518" s="47">
        <v>240314</v>
      </c>
      <c r="B518" s="48" t="s">
        <v>2612</v>
      </c>
      <c r="C518" s="43">
        <v>214354743</v>
      </c>
      <c r="D518" s="49" t="s">
        <v>963</v>
      </c>
      <c r="E518" s="50">
        <v>7142</v>
      </c>
      <c r="F518" s="50">
        <v>0</v>
      </c>
    </row>
    <row r="519" spans="1:6" s="51" customFormat="1" ht="12">
      <c r="A519" s="47">
        <v>240314</v>
      </c>
      <c r="B519" s="48" t="s">
        <v>2612</v>
      </c>
      <c r="C519" s="43">
        <v>214373043</v>
      </c>
      <c r="D519" s="49" t="s">
        <v>964</v>
      </c>
      <c r="E519" s="50">
        <v>12545</v>
      </c>
      <c r="F519" s="50">
        <v>0</v>
      </c>
    </row>
    <row r="520" spans="1:6" s="51" customFormat="1" ht="12">
      <c r="A520" s="47">
        <v>240314</v>
      </c>
      <c r="B520" s="48" t="s">
        <v>2612</v>
      </c>
      <c r="C520" s="43">
        <v>214373443</v>
      </c>
      <c r="D520" s="49" t="s">
        <v>965</v>
      </c>
      <c r="E520" s="50">
        <v>39053</v>
      </c>
      <c r="F520" s="50">
        <v>0</v>
      </c>
    </row>
    <row r="521" spans="1:6" s="51" customFormat="1" ht="12">
      <c r="A521" s="47">
        <v>240314</v>
      </c>
      <c r="B521" s="48" t="s">
        <v>2612</v>
      </c>
      <c r="C521" s="43">
        <v>214376243</v>
      </c>
      <c r="D521" s="49" t="s">
        <v>966</v>
      </c>
      <c r="E521" s="50">
        <v>11672</v>
      </c>
      <c r="F521" s="50">
        <v>0</v>
      </c>
    </row>
    <row r="522" spans="1:6" s="51" customFormat="1" ht="12">
      <c r="A522" s="47">
        <v>240314</v>
      </c>
      <c r="B522" s="48" t="s">
        <v>2612</v>
      </c>
      <c r="C522" s="43" t="s">
        <v>967</v>
      </c>
      <c r="D522" s="49" t="s">
        <v>968</v>
      </c>
      <c r="E522" s="50">
        <v>8311</v>
      </c>
      <c r="F522" s="50">
        <v>0</v>
      </c>
    </row>
    <row r="523" spans="1:6" s="51" customFormat="1" ht="12">
      <c r="A523" s="47">
        <v>240314</v>
      </c>
      <c r="B523" s="48" t="s">
        <v>2612</v>
      </c>
      <c r="C523" s="43" t="s">
        <v>969</v>
      </c>
      <c r="D523" s="52" t="s">
        <v>970</v>
      </c>
      <c r="E523" s="50">
        <v>108241</v>
      </c>
      <c r="F523" s="50">
        <v>0</v>
      </c>
    </row>
    <row r="524" spans="1:6" s="51" customFormat="1" ht="12">
      <c r="A524" s="47">
        <v>240314</v>
      </c>
      <c r="B524" s="48" t="s">
        <v>2612</v>
      </c>
      <c r="C524" s="43" t="s">
        <v>971</v>
      </c>
      <c r="D524" s="49" t="s">
        <v>972</v>
      </c>
      <c r="E524" s="50">
        <v>39400</v>
      </c>
      <c r="F524" s="50">
        <v>0</v>
      </c>
    </row>
    <row r="525" spans="1:6" s="51" customFormat="1" ht="12">
      <c r="A525" s="47">
        <v>240314</v>
      </c>
      <c r="B525" s="48" t="s">
        <v>2612</v>
      </c>
      <c r="C525" s="43" t="s">
        <v>973</v>
      </c>
      <c r="D525" s="49" t="s">
        <v>974</v>
      </c>
      <c r="E525" s="50">
        <v>6813</v>
      </c>
      <c r="F525" s="50">
        <v>0</v>
      </c>
    </row>
    <row r="526" spans="1:6" s="51" customFormat="1" ht="12">
      <c r="A526" s="47">
        <v>240314</v>
      </c>
      <c r="B526" s="48" t="s">
        <v>2612</v>
      </c>
      <c r="C526" s="43">
        <v>214417444</v>
      </c>
      <c r="D526" s="49" t="s">
        <v>975</v>
      </c>
      <c r="E526" s="50">
        <v>17362</v>
      </c>
      <c r="F526" s="50">
        <v>0</v>
      </c>
    </row>
    <row r="527" spans="1:6" s="51" customFormat="1" ht="12">
      <c r="A527" s="47">
        <v>240314</v>
      </c>
      <c r="B527" s="48" t="s">
        <v>2612</v>
      </c>
      <c r="C527" s="43">
        <v>214441244</v>
      </c>
      <c r="D527" s="49" t="s">
        <v>976</v>
      </c>
      <c r="E527" s="50">
        <v>4312</v>
      </c>
      <c r="F527" s="50">
        <v>0</v>
      </c>
    </row>
    <row r="528" spans="1:6" s="51" customFormat="1" ht="12">
      <c r="A528" s="47">
        <v>240314</v>
      </c>
      <c r="B528" s="48" t="s">
        <v>2612</v>
      </c>
      <c r="C528" s="43">
        <v>214454344</v>
      </c>
      <c r="D528" s="49" t="s">
        <v>977</v>
      </c>
      <c r="E528" s="50">
        <v>19095</v>
      </c>
      <c r="F528" s="50">
        <v>0</v>
      </c>
    </row>
    <row r="529" spans="1:6" s="51" customFormat="1" ht="12">
      <c r="A529" s="47">
        <v>240314</v>
      </c>
      <c r="B529" s="48" t="s">
        <v>2612</v>
      </c>
      <c r="C529" s="43" t="s">
        <v>978</v>
      </c>
      <c r="D529" s="49" t="s">
        <v>979</v>
      </c>
      <c r="E529" s="50">
        <v>2212</v>
      </c>
      <c r="F529" s="50">
        <v>0</v>
      </c>
    </row>
    <row r="530" spans="1:6" s="51" customFormat="1" ht="12">
      <c r="A530" s="47">
        <v>240314</v>
      </c>
      <c r="B530" s="48" t="s">
        <v>2612</v>
      </c>
      <c r="C530" s="43" t="s">
        <v>980</v>
      </c>
      <c r="D530" s="49" t="s">
        <v>981</v>
      </c>
      <c r="E530" s="50">
        <v>6920</v>
      </c>
      <c r="F530" s="50">
        <v>0</v>
      </c>
    </row>
    <row r="531" spans="1:6" s="51" customFormat="1" ht="12">
      <c r="A531" s="47">
        <v>240314</v>
      </c>
      <c r="B531" s="48" t="s">
        <v>2612</v>
      </c>
      <c r="C531" s="43" t="s">
        <v>982</v>
      </c>
      <c r="D531" s="49" t="s">
        <v>983</v>
      </c>
      <c r="E531" s="50">
        <v>101709</v>
      </c>
      <c r="F531" s="50">
        <v>0</v>
      </c>
    </row>
    <row r="532" spans="1:6" s="51" customFormat="1" ht="12">
      <c r="A532" s="47">
        <v>240314</v>
      </c>
      <c r="B532" s="48" t="s">
        <v>2612</v>
      </c>
      <c r="C532" s="43" t="s">
        <v>984</v>
      </c>
      <c r="D532" s="49" t="s">
        <v>985</v>
      </c>
      <c r="E532" s="50">
        <v>6164</v>
      </c>
      <c r="F532" s="50">
        <v>0</v>
      </c>
    </row>
    <row r="533" spans="1:6" s="51" customFormat="1" ht="12">
      <c r="A533" s="47">
        <v>240314</v>
      </c>
      <c r="B533" s="48" t="s">
        <v>2612</v>
      </c>
      <c r="C533" s="43">
        <v>214519845</v>
      </c>
      <c r="D533" s="49" t="s">
        <v>986</v>
      </c>
      <c r="E533" s="50">
        <v>16217</v>
      </c>
      <c r="F533" s="50">
        <v>0</v>
      </c>
    </row>
    <row r="534" spans="1:6" s="51" customFormat="1" ht="12">
      <c r="A534" s="47">
        <v>240314</v>
      </c>
      <c r="B534" s="48" t="s">
        <v>2612</v>
      </c>
      <c r="C534" s="43" t="s">
        <v>987</v>
      </c>
      <c r="D534" s="49" t="s">
        <v>988</v>
      </c>
      <c r="E534" s="50">
        <v>26887</v>
      </c>
      <c r="F534" s="50">
        <v>0</v>
      </c>
    </row>
    <row r="535" spans="1:6" s="51" customFormat="1" ht="12">
      <c r="A535" s="47">
        <v>240314</v>
      </c>
      <c r="B535" s="48" t="s">
        <v>2612</v>
      </c>
      <c r="C535" s="43" t="s">
        <v>989</v>
      </c>
      <c r="D535" s="49" t="s">
        <v>990</v>
      </c>
      <c r="E535" s="50">
        <v>26936</v>
      </c>
      <c r="F535" s="50">
        <v>0</v>
      </c>
    </row>
    <row r="536" spans="1:6" s="51" customFormat="1" ht="12">
      <c r="A536" s="47">
        <v>240314</v>
      </c>
      <c r="B536" s="48" t="s">
        <v>2612</v>
      </c>
      <c r="C536" s="43" t="s">
        <v>991</v>
      </c>
      <c r="D536" s="54" t="s">
        <v>992</v>
      </c>
      <c r="E536" s="50">
        <v>14114</v>
      </c>
      <c r="F536" s="50">
        <v>0</v>
      </c>
    </row>
    <row r="537" spans="1:6" s="51" customFormat="1" ht="12">
      <c r="A537" s="47">
        <v>240314</v>
      </c>
      <c r="B537" s="48" t="s">
        <v>2612</v>
      </c>
      <c r="C537" s="43" t="s">
        <v>993</v>
      </c>
      <c r="D537" s="49" t="s">
        <v>994</v>
      </c>
      <c r="E537" s="50">
        <v>14517</v>
      </c>
      <c r="F537" s="50">
        <v>0</v>
      </c>
    </row>
    <row r="538" spans="1:6" s="51" customFormat="1" ht="12">
      <c r="A538" s="47">
        <v>240314</v>
      </c>
      <c r="B538" s="48" t="s">
        <v>2612</v>
      </c>
      <c r="C538" s="43" t="s">
        <v>995</v>
      </c>
      <c r="D538" s="49" t="s">
        <v>996</v>
      </c>
      <c r="E538" s="50">
        <v>8197</v>
      </c>
      <c r="F538" s="50">
        <v>0</v>
      </c>
    </row>
    <row r="539" spans="1:6" s="51" customFormat="1" ht="12">
      <c r="A539" s="47">
        <v>240314</v>
      </c>
      <c r="B539" s="48" t="s">
        <v>2612</v>
      </c>
      <c r="C539" s="43" t="s">
        <v>997</v>
      </c>
      <c r="D539" s="49" t="s">
        <v>998</v>
      </c>
      <c r="E539" s="50">
        <v>8847</v>
      </c>
      <c r="F539" s="50">
        <v>0</v>
      </c>
    </row>
    <row r="540" spans="1:6" s="51" customFormat="1" ht="12">
      <c r="A540" s="47">
        <v>240314</v>
      </c>
      <c r="B540" s="48" t="s">
        <v>2612</v>
      </c>
      <c r="C540" s="43">
        <v>214527745</v>
      </c>
      <c r="D540" s="49" t="s">
        <v>999</v>
      </c>
      <c r="E540" s="50">
        <v>7192</v>
      </c>
      <c r="F540" s="50">
        <v>0</v>
      </c>
    </row>
    <row r="541" spans="1:6" s="51" customFormat="1" ht="12">
      <c r="A541" s="47">
        <v>240314</v>
      </c>
      <c r="B541" s="48" t="s">
        <v>2612</v>
      </c>
      <c r="C541" s="43">
        <v>214547245</v>
      </c>
      <c r="D541" s="49" t="s">
        <v>1000</v>
      </c>
      <c r="E541" s="50">
        <v>117861</v>
      </c>
      <c r="F541" s="50">
        <v>0</v>
      </c>
    </row>
    <row r="542" spans="1:6" s="51" customFormat="1" ht="12">
      <c r="A542" s="47">
        <v>240314</v>
      </c>
      <c r="B542" s="48" t="s">
        <v>2612</v>
      </c>
      <c r="C542" s="43">
        <v>214547545</v>
      </c>
      <c r="D542" s="49" t="s">
        <v>1001</v>
      </c>
      <c r="E542" s="50">
        <v>31109</v>
      </c>
      <c r="F542" s="50">
        <v>0</v>
      </c>
    </row>
    <row r="543" spans="1:6" s="51" customFormat="1" ht="12">
      <c r="A543" s="47">
        <v>240314</v>
      </c>
      <c r="B543" s="48" t="s">
        <v>2612</v>
      </c>
      <c r="C543" s="43">
        <v>214547745</v>
      </c>
      <c r="D543" s="49" t="s">
        <v>1002</v>
      </c>
      <c r="E543" s="50">
        <v>43250</v>
      </c>
      <c r="F543" s="50">
        <v>0</v>
      </c>
    </row>
    <row r="544" spans="1:6" s="51" customFormat="1" ht="12">
      <c r="A544" s="47">
        <v>240314</v>
      </c>
      <c r="B544" s="48" t="s">
        <v>2612</v>
      </c>
      <c r="C544" s="43">
        <v>214550245</v>
      </c>
      <c r="D544" s="49" t="s">
        <v>1003</v>
      </c>
      <c r="E544" s="50">
        <v>3662</v>
      </c>
      <c r="F544" s="50">
        <v>0</v>
      </c>
    </row>
    <row r="545" spans="1:6" s="51" customFormat="1" ht="12">
      <c r="A545" s="47">
        <v>240314</v>
      </c>
      <c r="B545" s="48" t="s">
        <v>2612</v>
      </c>
      <c r="C545" s="43">
        <v>214554245</v>
      </c>
      <c r="D545" s="49" t="s">
        <v>1004</v>
      </c>
      <c r="E545" s="50">
        <v>20584</v>
      </c>
      <c r="F545" s="50">
        <v>0</v>
      </c>
    </row>
    <row r="546" spans="1:6" s="51" customFormat="1" ht="12">
      <c r="A546" s="47">
        <v>240314</v>
      </c>
      <c r="B546" s="48" t="s">
        <v>2612</v>
      </c>
      <c r="C546" s="43">
        <v>214566045</v>
      </c>
      <c r="D546" s="49" t="s">
        <v>1005</v>
      </c>
      <c r="E546" s="50">
        <v>14179</v>
      </c>
      <c r="F546" s="50">
        <v>0</v>
      </c>
    </row>
    <row r="547" spans="1:6" s="51" customFormat="1" ht="12">
      <c r="A547" s="47">
        <v>240314</v>
      </c>
      <c r="B547" s="48" t="s">
        <v>2612</v>
      </c>
      <c r="C547" s="43" t="s">
        <v>1006</v>
      </c>
      <c r="D547" s="49" t="s">
        <v>1007</v>
      </c>
      <c r="E547" s="50">
        <v>2684</v>
      </c>
      <c r="F547" s="50">
        <v>0</v>
      </c>
    </row>
    <row r="548" spans="1:6" s="51" customFormat="1" ht="12">
      <c r="A548" s="47">
        <v>240314</v>
      </c>
      <c r="B548" s="48" t="s">
        <v>2612</v>
      </c>
      <c r="C548" s="43" t="s">
        <v>1008</v>
      </c>
      <c r="D548" s="49" t="s">
        <v>1009</v>
      </c>
      <c r="E548" s="50">
        <v>11801</v>
      </c>
      <c r="F548" s="50">
        <v>0</v>
      </c>
    </row>
    <row r="549" spans="1:6" s="51" customFormat="1" ht="12">
      <c r="A549" s="47">
        <v>240314</v>
      </c>
      <c r="B549" s="48" t="s">
        <v>2612</v>
      </c>
      <c r="C549" s="43">
        <v>214576845</v>
      </c>
      <c r="D549" s="49" t="s">
        <v>1010</v>
      </c>
      <c r="E549" s="50">
        <v>6159</v>
      </c>
      <c r="F549" s="50">
        <v>0</v>
      </c>
    </row>
    <row r="550" spans="1:6" s="51" customFormat="1" ht="12">
      <c r="A550" s="47">
        <v>240314</v>
      </c>
      <c r="B550" s="48" t="s">
        <v>2612</v>
      </c>
      <c r="C550" s="43" t="s">
        <v>1011</v>
      </c>
      <c r="D550" s="49" t="s">
        <v>1012</v>
      </c>
      <c r="E550" s="50">
        <v>20364</v>
      </c>
      <c r="F550" s="50">
        <v>0</v>
      </c>
    </row>
    <row r="551" spans="1:6" s="51" customFormat="1" ht="12">
      <c r="A551" s="47">
        <v>240314</v>
      </c>
      <c r="B551" s="48" t="s">
        <v>2612</v>
      </c>
      <c r="C551" s="43">
        <v>214617446</v>
      </c>
      <c r="D551" s="49" t="s">
        <v>1013</v>
      </c>
      <c r="E551" s="50">
        <v>3152</v>
      </c>
      <c r="F551" s="50">
        <v>0</v>
      </c>
    </row>
    <row r="552" spans="1:6" s="51" customFormat="1" ht="12">
      <c r="A552" s="47">
        <v>240314</v>
      </c>
      <c r="B552" s="48" t="s">
        <v>2612</v>
      </c>
      <c r="C552" s="43">
        <v>214676246</v>
      </c>
      <c r="D552" s="49" t="s">
        <v>1014</v>
      </c>
      <c r="E552" s="50">
        <v>9685</v>
      </c>
      <c r="F552" s="50">
        <v>0</v>
      </c>
    </row>
    <row r="553" spans="1:6" s="51" customFormat="1" ht="12">
      <c r="A553" s="47">
        <v>240314</v>
      </c>
      <c r="B553" s="48" t="s">
        <v>2612</v>
      </c>
      <c r="C553" s="43" t="s">
        <v>1015</v>
      </c>
      <c r="D553" s="49" t="s">
        <v>1016</v>
      </c>
      <c r="E553" s="50">
        <v>50163</v>
      </c>
      <c r="F553" s="50">
        <v>0</v>
      </c>
    </row>
    <row r="554" spans="1:6" s="51" customFormat="1" ht="12">
      <c r="A554" s="47">
        <v>240314</v>
      </c>
      <c r="B554" s="48" t="s">
        <v>2612</v>
      </c>
      <c r="C554" s="43" t="s">
        <v>1017</v>
      </c>
      <c r="D554" s="49" t="s">
        <v>1018</v>
      </c>
      <c r="E554" s="50">
        <v>3949</v>
      </c>
      <c r="F554" s="50">
        <v>0</v>
      </c>
    </row>
    <row r="555" spans="1:6" s="51" customFormat="1" ht="12">
      <c r="A555" s="47">
        <v>240314</v>
      </c>
      <c r="B555" s="48" t="s">
        <v>2612</v>
      </c>
      <c r="C555" s="43" t="s">
        <v>1019</v>
      </c>
      <c r="D555" s="52" t="s">
        <v>1020</v>
      </c>
      <c r="E555" s="50">
        <v>12414</v>
      </c>
      <c r="F555" s="50">
        <v>0</v>
      </c>
    </row>
    <row r="556" spans="1:6" s="51" customFormat="1" ht="12">
      <c r="A556" s="47">
        <v>240314</v>
      </c>
      <c r="B556" s="48" t="s">
        <v>2612</v>
      </c>
      <c r="C556" s="43" t="s">
        <v>1021</v>
      </c>
      <c r="D556" s="49" t="s">
        <v>1022</v>
      </c>
      <c r="E556" s="50">
        <v>37304</v>
      </c>
      <c r="F556" s="50">
        <v>0</v>
      </c>
    </row>
    <row r="557" spans="1:6" s="51" customFormat="1" ht="12">
      <c r="A557" s="47">
        <v>240314</v>
      </c>
      <c r="B557" s="48" t="s">
        <v>2612</v>
      </c>
      <c r="C557" s="43" t="s">
        <v>1023</v>
      </c>
      <c r="D557" s="49" t="s">
        <v>1024</v>
      </c>
      <c r="E557" s="50">
        <v>23056</v>
      </c>
      <c r="F557" s="50">
        <v>0</v>
      </c>
    </row>
    <row r="558" spans="1:6" s="51" customFormat="1" ht="12">
      <c r="A558" s="47">
        <v>240314</v>
      </c>
      <c r="B558" s="48" t="s">
        <v>2612</v>
      </c>
      <c r="C558" s="43" t="s">
        <v>1025</v>
      </c>
      <c r="D558" s="49" t="s">
        <v>1026</v>
      </c>
      <c r="E558" s="50">
        <v>19496</v>
      </c>
      <c r="F558" s="50">
        <v>0</v>
      </c>
    </row>
    <row r="559" spans="1:6" s="51" customFormat="1" ht="12">
      <c r="A559" s="47">
        <v>240314</v>
      </c>
      <c r="B559" s="48" t="s">
        <v>2612</v>
      </c>
      <c r="C559" s="43" t="s">
        <v>1027</v>
      </c>
      <c r="D559" s="49" t="s">
        <v>1028</v>
      </c>
      <c r="E559" s="50">
        <v>31012</v>
      </c>
      <c r="F559" s="50">
        <v>0</v>
      </c>
    </row>
    <row r="560" spans="1:6" s="51" customFormat="1" ht="12">
      <c r="A560" s="47">
        <v>240314</v>
      </c>
      <c r="B560" s="48" t="s">
        <v>2612</v>
      </c>
      <c r="C560" s="43" t="s">
        <v>1029</v>
      </c>
      <c r="D560" s="49" t="s">
        <v>1030</v>
      </c>
      <c r="E560" s="50">
        <v>121219</v>
      </c>
      <c r="F560" s="50">
        <v>0</v>
      </c>
    </row>
    <row r="561" spans="1:6" s="51" customFormat="1" ht="12">
      <c r="A561" s="47">
        <v>240314</v>
      </c>
      <c r="B561" s="48" t="s">
        <v>2612</v>
      </c>
      <c r="C561" s="43">
        <v>214754347</v>
      </c>
      <c r="D561" s="49" t="s">
        <v>1031</v>
      </c>
      <c r="E561" s="50">
        <v>2961</v>
      </c>
      <c r="F561" s="50">
        <v>0</v>
      </c>
    </row>
    <row r="562" spans="1:6" s="51" customFormat="1" ht="12">
      <c r="A562" s="47">
        <v>240314</v>
      </c>
      <c r="B562" s="48" t="s">
        <v>2612</v>
      </c>
      <c r="C562" s="43" t="s">
        <v>1032</v>
      </c>
      <c r="D562" s="49" t="s">
        <v>1033</v>
      </c>
      <c r="E562" s="50">
        <v>7899</v>
      </c>
      <c r="F562" s="50">
        <v>0</v>
      </c>
    </row>
    <row r="563" spans="1:6" s="51" customFormat="1" ht="12">
      <c r="A563" s="47">
        <v>240314</v>
      </c>
      <c r="B563" s="48" t="s">
        <v>2612</v>
      </c>
      <c r="C563" s="43" t="s">
        <v>1034</v>
      </c>
      <c r="D563" s="49" t="s">
        <v>1035</v>
      </c>
      <c r="E563" s="50">
        <v>120267</v>
      </c>
      <c r="F563" s="50">
        <v>0</v>
      </c>
    </row>
    <row r="564" spans="1:6" s="51" customFormat="1" ht="12">
      <c r="A564" s="47">
        <v>240314</v>
      </c>
      <c r="B564" s="48" t="s">
        <v>2612</v>
      </c>
      <c r="C564" s="43">
        <v>214773347</v>
      </c>
      <c r="D564" s="49" t="s">
        <v>1036</v>
      </c>
      <c r="E564" s="50">
        <v>9533</v>
      </c>
      <c r="F564" s="50">
        <v>0</v>
      </c>
    </row>
    <row r="565" spans="1:6" s="51" customFormat="1" ht="12">
      <c r="A565" s="47">
        <v>240314</v>
      </c>
      <c r="B565" s="48" t="s">
        <v>2612</v>
      </c>
      <c r="C565" s="43">
        <v>214773547</v>
      </c>
      <c r="D565" s="49" t="s">
        <v>1037</v>
      </c>
      <c r="E565" s="50">
        <v>6320</v>
      </c>
      <c r="F565" s="50">
        <v>0</v>
      </c>
    </row>
    <row r="566" spans="1:6" s="51" customFormat="1" ht="12">
      <c r="A566" s="47">
        <v>240314</v>
      </c>
      <c r="B566" s="48" t="s">
        <v>2612</v>
      </c>
      <c r="C566" s="43">
        <v>214776147</v>
      </c>
      <c r="D566" s="49" t="s">
        <v>1038</v>
      </c>
      <c r="E566" s="50">
        <v>1901609</v>
      </c>
      <c r="F566" s="50">
        <v>0</v>
      </c>
    </row>
    <row r="567" spans="1:6" s="51" customFormat="1" ht="12">
      <c r="A567" s="47">
        <v>240314</v>
      </c>
      <c r="B567" s="48" t="s">
        <v>2612</v>
      </c>
      <c r="C567" s="43" t="s">
        <v>1039</v>
      </c>
      <c r="D567" s="49" t="s">
        <v>1040</v>
      </c>
      <c r="E567" s="50">
        <v>44203</v>
      </c>
      <c r="F567" s="50">
        <v>0</v>
      </c>
    </row>
    <row r="568" spans="1:6" s="51" customFormat="1" ht="12">
      <c r="A568" s="47">
        <v>240314</v>
      </c>
      <c r="B568" s="48" t="s">
        <v>2612</v>
      </c>
      <c r="C568" s="43" t="s">
        <v>1041</v>
      </c>
      <c r="D568" s="49" t="s">
        <v>1042</v>
      </c>
      <c r="E568" s="50">
        <v>12107</v>
      </c>
      <c r="F568" s="50">
        <v>0</v>
      </c>
    </row>
    <row r="569" spans="1:6" s="51" customFormat="1" ht="12">
      <c r="A569" s="47">
        <v>240314</v>
      </c>
      <c r="B569" s="48" t="s">
        <v>2612</v>
      </c>
      <c r="C569" s="43" t="s">
        <v>1043</v>
      </c>
      <c r="D569" s="49" t="s">
        <v>1044</v>
      </c>
      <c r="E569" s="50">
        <v>3536</v>
      </c>
      <c r="F569" s="50">
        <v>0</v>
      </c>
    </row>
    <row r="570" spans="1:6" s="51" customFormat="1" ht="12">
      <c r="A570" s="47">
        <v>240314</v>
      </c>
      <c r="B570" s="48" t="s">
        <v>2612</v>
      </c>
      <c r="C570" s="43">
        <v>214819548</v>
      </c>
      <c r="D570" s="49" t="s">
        <v>1045</v>
      </c>
      <c r="E570" s="50">
        <v>41096</v>
      </c>
      <c r="F570" s="50">
        <v>0</v>
      </c>
    </row>
    <row r="571" spans="1:6" s="51" customFormat="1" ht="12">
      <c r="A571" s="47">
        <v>240314</v>
      </c>
      <c r="B571" s="48" t="s">
        <v>2612</v>
      </c>
      <c r="C571" s="43" t="s">
        <v>1046</v>
      </c>
      <c r="D571" s="49" t="s">
        <v>1047</v>
      </c>
      <c r="E571" s="50">
        <v>17920</v>
      </c>
      <c r="F571" s="50">
        <v>0</v>
      </c>
    </row>
    <row r="572" spans="1:6" s="51" customFormat="1" ht="12">
      <c r="A572" s="47">
        <v>240314</v>
      </c>
      <c r="B572" s="48" t="s">
        <v>2612</v>
      </c>
      <c r="C572" s="43">
        <v>214841548</v>
      </c>
      <c r="D572" s="49" t="s">
        <v>1048</v>
      </c>
      <c r="E572" s="50">
        <v>16402</v>
      </c>
      <c r="F572" s="50">
        <v>0</v>
      </c>
    </row>
    <row r="573" spans="1:6" s="51" customFormat="1" ht="12">
      <c r="A573" s="47">
        <v>240314</v>
      </c>
      <c r="B573" s="48" t="s">
        <v>2612</v>
      </c>
      <c r="C573" s="43">
        <v>214863548</v>
      </c>
      <c r="D573" s="49" t="s">
        <v>1049</v>
      </c>
      <c r="E573" s="50">
        <v>14149</v>
      </c>
      <c r="F573" s="50">
        <v>0</v>
      </c>
    </row>
    <row r="574" spans="1:6" s="51" customFormat="1" ht="12">
      <c r="A574" s="47">
        <v>240314</v>
      </c>
      <c r="B574" s="48" t="s">
        <v>2612</v>
      </c>
      <c r="C574" s="43">
        <v>214873148</v>
      </c>
      <c r="D574" s="49" t="s">
        <v>1050</v>
      </c>
      <c r="E574" s="50">
        <v>9377</v>
      </c>
      <c r="F574" s="50">
        <v>0</v>
      </c>
    </row>
    <row r="575" spans="1:6" s="51" customFormat="1" ht="12">
      <c r="A575" s="47">
        <v>240314</v>
      </c>
      <c r="B575" s="48" t="s">
        <v>2612</v>
      </c>
      <c r="C575" s="43">
        <v>214876248</v>
      </c>
      <c r="D575" s="49" t="s">
        <v>1051</v>
      </c>
      <c r="E575" s="50">
        <v>50650</v>
      </c>
      <c r="F575" s="50">
        <v>0</v>
      </c>
    </row>
    <row r="576" spans="1:6" s="51" customFormat="1" ht="12">
      <c r="A576" s="47">
        <v>240314</v>
      </c>
      <c r="B576" s="48" t="s">
        <v>2612</v>
      </c>
      <c r="C576" s="43" t="s">
        <v>3579</v>
      </c>
      <c r="D576" s="49" t="s">
        <v>3580</v>
      </c>
      <c r="E576" s="50">
        <v>16490</v>
      </c>
      <c r="F576" s="50">
        <v>0</v>
      </c>
    </row>
    <row r="577" spans="1:6" s="51" customFormat="1" ht="12">
      <c r="A577" s="47">
        <v>240314</v>
      </c>
      <c r="B577" s="48" t="s">
        <v>2612</v>
      </c>
      <c r="C577" s="43" t="s">
        <v>3581</v>
      </c>
      <c r="D577" s="49" t="s">
        <v>3582</v>
      </c>
      <c r="E577" s="50">
        <v>6557</v>
      </c>
      <c r="F577" s="50">
        <v>0</v>
      </c>
    </row>
    <row r="578" spans="1:6" s="51" customFormat="1" ht="12">
      <c r="A578" s="47">
        <v>240314</v>
      </c>
      <c r="B578" s="48" t="s">
        <v>2612</v>
      </c>
      <c r="C578" s="43" t="s">
        <v>3583</v>
      </c>
      <c r="D578" s="49" t="s">
        <v>3584</v>
      </c>
      <c r="E578" s="50">
        <v>9236</v>
      </c>
      <c r="F578" s="50">
        <v>0</v>
      </c>
    </row>
    <row r="579" spans="1:6" s="51" customFormat="1" ht="12">
      <c r="A579" s="47">
        <v>240314</v>
      </c>
      <c r="B579" s="48" t="s">
        <v>2612</v>
      </c>
      <c r="C579" s="43" t="s">
        <v>3585</v>
      </c>
      <c r="D579" s="49" t="s">
        <v>3586</v>
      </c>
      <c r="E579" s="50">
        <v>48378</v>
      </c>
      <c r="F579" s="50">
        <v>0</v>
      </c>
    </row>
    <row r="580" spans="1:6" s="51" customFormat="1" ht="12">
      <c r="A580" s="47">
        <v>240314</v>
      </c>
      <c r="B580" s="48" t="s">
        <v>2612</v>
      </c>
      <c r="C580" s="43" t="s">
        <v>3587</v>
      </c>
      <c r="D580" s="49" t="s">
        <v>3588</v>
      </c>
      <c r="E580" s="50">
        <v>13498</v>
      </c>
      <c r="F580" s="50">
        <v>0</v>
      </c>
    </row>
    <row r="581" spans="1:6" s="51" customFormat="1" ht="12">
      <c r="A581" s="47">
        <v>240314</v>
      </c>
      <c r="B581" s="48" t="s">
        <v>2612</v>
      </c>
      <c r="C581" s="43" t="s">
        <v>3589</v>
      </c>
      <c r="D581" s="49" t="s">
        <v>3590</v>
      </c>
      <c r="E581" s="50">
        <v>8343</v>
      </c>
      <c r="F581" s="50">
        <v>0</v>
      </c>
    </row>
    <row r="582" spans="1:6" s="51" customFormat="1" ht="12">
      <c r="A582" s="47">
        <v>240314</v>
      </c>
      <c r="B582" s="48" t="s">
        <v>2612</v>
      </c>
      <c r="C582" s="43" t="s">
        <v>3591</v>
      </c>
      <c r="D582" s="49" t="s">
        <v>3592</v>
      </c>
      <c r="E582" s="50">
        <v>4494</v>
      </c>
      <c r="F582" s="50">
        <v>0</v>
      </c>
    </row>
    <row r="583" spans="1:6" s="51" customFormat="1" ht="12">
      <c r="A583" s="47">
        <v>240314</v>
      </c>
      <c r="B583" s="48" t="s">
        <v>2612</v>
      </c>
      <c r="C583" s="43">
        <v>214973349</v>
      </c>
      <c r="D583" s="49" t="s">
        <v>3593</v>
      </c>
      <c r="E583" s="50">
        <v>31345</v>
      </c>
      <c r="F583" s="50">
        <v>0</v>
      </c>
    </row>
    <row r="584" spans="1:6" s="51" customFormat="1" ht="12">
      <c r="A584" s="47">
        <v>240314</v>
      </c>
      <c r="B584" s="48" t="s">
        <v>2612</v>
      </c>
      <c r="C584" s="43">
        <v>214973449</v>
      </c>
      <c r="D584" s="49" t="s">
        <v>3594</v>
      </c>
      <c r="E584" s="50">
        <v>41051</v>
      </c>
      <c r="F584" s="50">
        <v>0</v>
      </c>
    </row>
    <row r="585" spans="1:6" s="51" customFormat="1" ht="12">
      <c r="A585" s="47">
        <v>240314</v>
      </c>
      <c r="B585" s="48" t="s">
        <v>2612</v>
      </c>
      <c r="C585" s="43">
        <v>214986749</v>
      </c>
      <c r="D585" s="49" t="s">
        <v>3595</v>
      </c>
      <c r="E585" s="50">
        <v>20722</v>
      </c>
      <c r="F585" s="50">
        <v>0</v>
      </c>
    </row>
    <row r="586" spans="1:6" s="51" customFormat="1" ht="12">
      <c r="A586" s="47">
        <v>240314</v>
      </c>
      <c r="B586" s="48" t="s">
        <v>2612</v>
      </c>
      <c r="C586" s="43">
        <v>215005150</v>
      </c>
      <c r="D586" s="49" t="s">
        <v>3596</v>
      </c>
      <c r="E586" s="50">
        <v>5816</v>
      </c>
      <c r="F586" s="50">
        <v>0</v>
      </c>
    </row>
    <row r="587" spans="1:6" s="51" customFormat="1" ht="12">
      <c r="A587" s="47">
        <v>240314</v>
      </c>
      <c r="B587" s="48" t="s">
        <v>2612</v>
      </c>
      <c r="C587" s="43" t="s">
        <v>3597</v>
      </c>
      <c r="D587" s="49" t="s">
        <v>3598</v>
      </c>
      <c r="E587" s="50">
        <v>57062</v>
      </c>
      <c r="F587" s="50">
        <v>0</v>
      </c>
    </row>
    <row r="588" spans="1:6" s="51" customFormat="1" ht="12">
      <c r="A588" s="47">
        <v>240314</v>
      </c>
      <c r="B588" s="48" t="s">
        <v>2612</v>
      </c>
      <c r="C588" s="43" t="s">
        <v>3599</v>
      </c>
      <c r="D588" s="49" t="s">
        <v>3600</v>
      </c>
      <c r="E588" s="50">
        <v>20405</v>
      </c>
      <c r="F588" s="50">
        <v>0</v>
      </c>
    </row>
    <row r="589" spans="1:6" s="51" customFormat="1" ht="12">
      <c r="A589" s="47">
        <v>240314</v>
      </c>
      <c r="B589" s="48" t="s">
        <v>2612</v>
      </c>
      <c r="C589" s="43" t="s">
        <v>3601</v>
      </c>
      <c r="D589" s="49" t="s">
        <v>3602</v>
      </c>
      <c r="E589" s="50">
        <v>2389</v>
      </c>
      <c r="F589" s="50">
        <v>0</v>
      </c>
    </row>
    <row r="590" spans="1:6" s="51" customFormat="1" ht="12">
      <c r="A590" s="47">
        <v>240314</v>
      </c>
      <c r="B590" s="48" t="s">
        <v>2612</v>
      </c>
      <c r="C590" s="43">
        <v>215017050</v>
      </c>
      <c r="D590" s="49" t="s">
        <v>3603</v>
      </c>
      <c r="E590" s="50">
        <v>15879</v>
      </c>
      <c r="F590" s="50">
        <v>0</v>
      </c>
    </row>
    <row r="591" spans="1:6" s="51" customFormat="1" ht="12">
      <c r="A591" s="47">
        <v>240314</v>
      </c>
      <c r="B591" s="48" t="s">
        <v>2612</v>
      </c>
      <c r="C591" s="43">
        <v>215018150</v>
      </c>
      <c r="D591" s="49" t="s">
        <v>3604</v>
      </c>
      <c r="E591" s="50">
        <v>47305</v>
      </c>
      <c r="F591" s="50">
        <v>0</v>
      </c>
    </row>
    <row r="592" spans="1:6" s="51" customFormat="1" ht="12">
      <c r="A592" s="47">
        <v>240314</v>
      </c>
      <c r="B592" s="48" t="s">
        <v>2612</v>
      </c>
      <c r="C592" s="43" t="s">
        <v>3605</v>
      </c>
      <c r="D592" s="49" t="s">
        <v>3606</v>
      </c>
      <c r="E592" s="50">
        <v>32760</v>
      </c>
      <c r="F592" s="50">
        <v>0</v>
      </c>
    </row>
    <row r="593" spans="1:6" s="51" customFormat="1" ht="12">
      <c r="A593" s="47">
        <v>240314</v>
      </c>
      <c r="B593" s="48" t="s">
        <v>2612</v>
      </c>
      <c r="C593" s="43">
        <v>215019450</v>
      </c>
      <c r="D593" s="49" t="s">
        <v>3607</v>
      </c>
      <c r="E593" s="50">
        <v>21009</v>
      </c>
      <c r="F593" s="50">
        <v>0</v>
      </c>
    </row>
    <row r="594" spans="1:6" s="51" customFormat="1" ht="12">
      <c r="A594" s="47">
        <v>240314</v>
      </c>
      <c r="B594" s="48" t="s">
        <v>2612</v>
      </c>
      <c r="C594" s="43" t="s">
        <v>3608</v>
      </c>
      <c r="D594" s="49" t="s">
        <v>3609</v>
      </c>
      <c r="E594" s="50">
        <v>38535</v>
      </c>
      <c r="F594" s="50">
        <v>0</v>
      </c>
    </row>
    <row r="595" spans="1:6" s="51" customFormat="1" ht="12">
      <c r="A595" s="47">
        <v>240314</v>
      </c>
      <c r="B595" s="48" t="s">
        <v>2612</v>
      </c>
      <c r="C595" s="43" t="s">
        <v>3610</v>
      </c>
      <c r="D595" s="49" t="s">
        <v>3611</v>
      </c>
      <c r="E595" s="50">
        <v>29909</v>
      </c>
      <c r="F595" s="50">
        <v>0</v>
      </c>
    </row>
    <row r="596" spans="1:6" s="51" customFormat="1" ht="12">
      <c r="A596" s="47">
        <v>240314</v>
      </c>
      <c r="B596" s="48" t="s">
        <v>2612</v>
      </c>
      <c r="C596" s="43" t="s">
        <v>3612</v>
      </c>
      <c r="D596" s="49" t="s">
        <v>3613</v>
      </c>
      <c r="E596" s="50">
        <v>20273</v>
      </c>
      <c r="F596" s="50">
        <v>0</v>
      </c>
    </row>
    <row r="597" spans="1:6" s="51" customFormat="1" ht="12">
      <c r="A597" s="47">
        <v>240314</v>
      </c>
      <c r="B597" s="48" t="s">
        <v>2612</v>
      </c>
      <c r="C597" s="43" t="s">
        <v>3614</v>
      </c>
      <c r="D597" s="49" t="s">
        <v>3615</v>
      </c>
      <c r="E597" s="50">
        <v>21001</v>
      </c>
      <c r="F597" s="50">
        <v>0</v>
      </c>
    </row>
    <row r="598" spans="1:6" s="51" customFormat="1" ht="12">
      <c r="A598" s="47">
        <v>240314</v>
      </c>
      <c r="B598" s="48" t="s">
        <v>2612</v>
      </c>
      <c r="C598" s="43">
        <v>215027050</v>
      </c>
      <c r="D598" s="49" t="s">
        <v>3616</v>
      </c>
      <c r="E598" s="50">
        <v>14142</v>
      </c>
      <c r="F598" s="50">
        <v>0</v>
      </c>
    </row>
    <row r="599" spans="1:6" s="51" customFormat="1" ht="12">
      <c r="A599" s="47">
        <v>240314</v>
      </c>
      <c r="B599" s="48" t="s">
        <v>2612</v>
      </c>
      <c r="C599" s="43" t="s">
        <v>3617</v>
      </c>
      <c r="D599" s="49" t="s">
        <v>3618</v>
      </c>
      <c r="E599" s="50">
        <v>12869</v>
      </c>
      <c r="F599" s="50">
        <v>0</v>
      </c>
    </row>
    <row r="600" spans="1:6" s="51" customFormat="1" ht="12">
      <c r="A600" s="47">
        <v>240314</v>
      </c>
      <c r="B600" s="48" t="s">
        <v>2612</v>
      </c>
      <c r="C600" s="43" t="s">
        <v>3619</v>
      </c>
      <c r="D600" s="49" t="s">
        <v>3620</v>
      </c>
      <c r="E600" s="50">
        <v>23634</v>
      </c>
      <c r="F600" s="50">
        <v>0</v>
      </c>
    </row>
    <row r="601" spans="1:6" s="51" customFormat="1" ht="12">
      <c r="A601" s="47">
        <v>240314</v>
      </c>
      <c r="B601" s="48" t="s">
        <v>2612</v>
      </c>
      <c r="C601" s="43">
        <v>215027450</v>
      </c>
      <c r="D601" s="49" t="s">
        <v>3621</v>
      </c>
      <c r="E601" s="50">
        <v>17958</v>
      </c>
      <c r="F601" s="50">
        <v>0</v>
      </c>
    </row>
    <row r="602" spans="1:6" s="51" customFormat="1" ht="12">
      <c r="A602" s="47">
        <v>240314</v>
      </c>
      <c r="B602" s="48" t="s">
        <v>2612</v>
      </c>
      <c r="C602" s="43" t="s">
        <v>3622</v>
      </c>
      <c r="D602" s="49" t="s">
        <v>3623</v>
      </c>
      <c r="E602" s="50">
        <v>48234</v>
      </c>
      <c r="F602" s="50">
        <v>0</v>
      </c>
    </row>
    <row r="603" spans="1:6" s="51" customFormat="1" ht="12">
      <c r="A603" s="47">
        <v>240314</v>
      </c>
      <c r="B603" s="48" t="s">
        <v>2612</v>
      </c>
      <c r="C603" s="43">
        <v>215050150</v>
      </c>
      <c r="D603" s="49" t="s">
        <v>3624</v>
      </c>
      <c r="E603" s="50">
        <v>9675</v>
      </c>
      <c r="F603" s="50">
        <v>0</v>
      </c>
    </row>
    <row r="604" spans="1:6" s="51" customFormat="1" ht="12">
      <c r="A604" s="47">
        <v>240314</v>
      </c>
      <c r="B604" s="48" t="s">
        <v>2612</v>
      </c>
      <c r="C604" s="43">
        <v>215050350</v>
      </c>
      <c r="D604" s="49" t="s">
        <v>3625</v>
      </c>
      <c r="E604" s="50">
        <v>28351</v>
      </c>
      <c r="F604" s="50">
        <v>0</v>
      </c>
    </row>
    <row r="605" spans="1:6" s="51" customFormat="1" ht="12">
      <c r="A605" s="47">
        <v>240314</v>
      </c>
      <c r="B605" s="48" t="s">
        <v>2612</v>
      </c>
      <c r="C605" s="43">
        <v>215050450</v>
      </c>
      <c r="D605" s="49" t="s">
        <v>3626</v>
      </c>
      <c r="E605" s="50">
        <v>15446</v>
      </c>
      <c r="F605" s="50">
        <v>0</v>
      </c>
    </row>
    <row r="606" spans="1:6" s="51" customFormat="1" ht="12">
      <c r="A606" s="47">
        <v>240314</v>
      </c>
      <c r="B606" s="48" t="s">
        <v>2612</v>
      </c>
      <c r="C606" s="43">
        <v>215052250</v>
      </c>
      <c r="D606" s="49" t="s">
        <v>3627</v>
      </c>
      <c r="E606" s="50">
        <v>58027</v>
      </c>
      <c r="F606" s="50">
        <v>0</v>
      </c>
    </row>
    <row r="607" spans="1:6" s="51" customFormat="1" ht="12">
      <c r="A607" s="47">
        <v>240314</v>
      </c>
      <c r="B607" s="48" t="s">
        <v>2612</v>
      </c>
      <c r="C607" s="43">
        <v>215054250</v>
      </c>
      <c r="D607" s="49" t="s">
        <v>3628</v>
      </c>
      <c r="E607" s="50">
        <v>18154</v>
      </c>
      <c r="F607" s="50">
        <v>0</v>
      </c>
    </row>
    <row r="608" spans="1:6" s="51" customFormat="1" ht="12">
      <c r="A608" s="47">
        <v>240314</v>
      </c>
      <c r="B608" s="48" t="s">
        <v>2612</v>
      </c>
      <c r="C608" s="43" t="s">
        <v>3629</v>
      </c>
      <c r="D608" s="49" t="s">
        <v>3630</v>
      </c>
      <c r="E608" s="50">
        <v>7021</v>
      </c>
      <c r="F608" s="50">
        <v>0</v>
      </c>
    </row>
    <row r="609" spans="1:6" s="51" customFormat="1" ht="12">
      <c r="A609" s="47">
        <v>240314</v>
      </c>
      <c r="B609" s="48" t="s">
        <v>2612</v>
      </c>
      <c r="C609" s="43">
        <v>215076250</v>
      </c>
      <c r="D609" s="49" t="s">
        <v>3631</v>
      </c>
      <c r="E609" s="50">
        <v>18391</v>
      </c>
      <c r="F609" s="50">
        <v>0</v>
      </c>
    </row>
    <row r="610" spans="1:6" s="51" customFormat="1" ht="12">
      <c r="A610" s="47">
        <v>240314</v>
      </c>
      <c r="B610" s="48" t="s">
        <v>2612</v>
      </c>
      <c r="C610" s="43">
        <v>215085250</v>
      </c>
      <c r="D610" s="49" t="s">
        <v>3632</v>
      </c>
      <c r="E610" s="50">
        <v>40426</v>
      </c>
      <c r="F610" s="50">
        <v>0</v>
      </c>
    </row>
    <row r="611" spans="1:6" s="51" customFormat="1" ht="12">
      <c r="A611" s="47">
        <v>240314</v>
      </c>
      <c r="B611" s="48" t="s">
        <v>2612</v>
      </c>
      <c r="C611" s="43">
        <v>215105051</v>
      </c>
      <c r="D611" s="49" t="s">
        <v>3633</v>
      </c>
      <c r="E611" s="50">
        <v>54071</v>
      </c>
      <c r="F611" s="50">
        <v>0</v>
      </c>
    </row>
    <row r="612" spans="1:6" s="51" customFormat="1" ht="12">
      <c r="A612" s="47">
        <v>240314</v>
      </c>
      <c r="B612" s="48" t="s">
        <v>2612</v>
      </c>
      <c r="C612" s="43" t="s">
        <v>3634</v>
      </c>
      <c r="D612" s="49" t="s">
        <v>3635</v>
      </c>
      <c r="E612" s="50">
        <v>6476</v>
      </c>
      <c r="F612" s="50">
        <v>0</v>
      </c>
    </row>
    <row r="613" spans="1:6" s="51" customFormat="1" ht="12">
      <c r="A613" s="47">
        <v>240314</v>
      </c>
      <c r="B613" s="48" t="s">
        <v>2612</v>
      </c>
      <c r="C613" s="43" t="s">
        <v>3636</v>
      </c>
      <c r="D613" s="49" t="s">
        <v>3637</v>
      </c>
      <c r="E613" s="50">
        <v>19940</v>
      </c>
      <c r="F613" s="50">
        <v>0</v>
      </c>
    </row>
    <row r="614" spans="1:6" s="51" customFormat="1" ht="12">
      <c r="A614" s="47">
        <v>240314</v>
      </c>
      <c r="B614" s="48" t="s">
        <v>2612</v>
      </c>
      <c r="C614" s="43" t="s">
        <v>3638</v>
      </c>
      <c r="D614" s="49" t="s">
        <v>3639</v>
      </c>
      <c r="E614" s="50">
        <v>5174</v>
      </c>
      <c r="F614" s="50">
        <v>0</v>
      </c>
    </row>
    <row r="615" spans="1:6" s="51" customFormat="1" ht="12">
      <c r="A615" s="47">
        <v>240314</v>
      </c>
      <c r="B615" s="48" t="s">
        <v>2612</v>
      </c>
      <c r="C615" s="43" t="s">
        <v>3640</v>
      </c>
      <c r="D615" s="49" t="s">
        <v>3641</v>
      </c>
      <c r="E615" s="50">
        <v>126124</v>
      </c>
      <c r="F615" s="50">
        <v>0</v>
      </c>
    </row>
    <row r="616" spans="1:6" s="51" customFormat="1" ht="12">
      <c r="A616" s="47">
        <v>240314</v>
      </c>
      <c r="B616" s="48" t="s">
        <v>2612</v>
      </c>
      <c r="C616" s="43">
        <v>215147551</v>
      </c>
      <c r="D616" s="49" t="s">
        <v>3642</v>
      </c>
      <c r="E616" s="50">
        <v>65600</v>
      </c>
      <c r="F616" s="50">
        <v>0</v>
      </c>
    </row>
    <row r="617" spans="1:6" s="51" customFormat="1" ht="12">
      <c r="A617" s="47">
        <v>240314</v>
      </c>
      <c r="B617" s="48" t="s">
        <v>2612</v>
      </c>
      <c r="C617" s="43">
        <v>215150251</v>
      </c>
      <c r="D617" s="49" t="s">
        <v>3643</v>
      </c>
      <c r="E617" s="50">
        <v>7566</v>
      </c>
      <c r="F617" s="50">
        <v>0</v>
      </c>
    </row>
    <row r="618" spans="1:6" s="51" customFormat="1" ht="12">
      <c r="A618" s="47">
        <v>240314</v>
      </c>
      <c r="B618" s="48" t="s">
        <v>2612</v>
      </c>
      <c r="C618" s="43">
        <v>215152051</v>
      </c>
      <c r="D618" s="49" t="s">
        <v>3644</v>
      </c>
      <c r="E618" s="50">
        <v>11068</v>
      </c>
      <c r="F618" s="50">
        <v>0</v>
      </c>
    </row>
    <row r="619" spans="1:6" s="51" customFormat="1" ht="12">
      <c r="A619" s="47">
        <v>240314</v>
      </c>
      <c r="B619" s="48" t="s">
        <v>2612</v>
      </c>
      <c r="C619" s="43">
        <v>215154051</v>
      </c>
      <c r="D619" s="49" t="s">
        <v>3645</v>
      </c>
      <c r="E619" s="50">
        <v>12776</v>
      </c>
      <c r="F619" s="50">
        <v>0</v>
      </c>
    </row>
    <row r="620" spans="1:6" s="51" customFormat="1" ht="12">
      <c r="A620" s="47">
        <v>240314</v>
      </c>
      <c r="B620" s="48" t="s">
        <v>2612</v>
      </c>
      <c r="C620" s="43" t="s">
        <v>3646</v>
      </c>
      <c r="D620" s="49" t="s">
        <v>3647</v>
      </c>
      <c r="E620" s="50">
        <v>10080</v>
      </c>
      <c r="F620" s="50">
        <v>0</v>
      </c>
    </row>
    <row r="621" spans="1:6" s="51" customFormat="1" ht="12">
      <c r="A621" s="47">
        <v>240314</v>
      </c>
      <c r="B621" s="48" t="s">
        <v>2612</v>
      </c>
      <c r="C621" s="43" t="s">
        <v>3648</v>
      </c>
      <c r="D621" s="49" t="s">
        <v>3649</v>
      </c>
      <c r="E621" s="50">
        <v>7377</v>
      </c>
      <c r="F621" s="50">
        <v>0</v>
      </c>
    </row>
    <row r="622" spans="1:6" s="51" customFormat="1" ht="12">
      <c r="A622" s="47">
        <v>240314</v>
      </c>
      <c r="B622" s="48" t="s">
        <v>2612</v>
      </c>
      <c r="C622" s="43" t="s">
        <v>3650</v>
      </c>
      <c r="D622" s="49" t="s">
        <v>3651</v>
      </c>
      <c r="E622" s="50">
        <v>88733</v>
      </c>
      <c r="F622" s="50">
        <v>0</v>
      </c>
    </row>
    <row r="623" spans="1:6" s="51" customFormat="1" ht="12">
      <c r="A623" s="47">
        <v>240314</v>
      </c>
      <c r="B623" s="48" t="s">
        <v>2612</v>
      </c>
      <c r="C623" s="43">
        <v>215252352</v>
      </c>
      <c r="D623" s="49" t="s">
        <v>3652</v>
      </c>
      <c r="E623" s="50">
        <v>9236</v>
      </c>
      <c r="F623" s="50">
        <v>0</v>
      </c>
    </row>
    <row r="624" spans="1:6" s="51" customFormat="1" ht="12">
      <c r="A624" s="47">
        <v>240314</v>
      </c>
      <c r="B624" s="48" t="s">
        <v>2612</v>
      </c>
      <c r="C624" s="43">
        <v>215268152</v>
      </c>
      <c r="D624" s="49" t="s">
        <v>3653</v>
      </c>
      <c r="E624" s="50">
        <v>5811</v>
      </c>
      <c r="F624" s="50">
        <v>0</v>
      </c>
    </row>
    <row r="625" spans="1:6" s="51" customFormat="1" ht="12">
      <c r="A625" s="47">
        <v>240314</v>
      </c>
      <c r="B625" s="48" t="s">
        <v>2612</v>
      </c>
      <c r="C625" s="43">
        <v>215273152</v>
      </c>
      <c r="D625" s="49" t="s">
        <v>3654</v>
      </c>
      <c r="E625" s="50">
        <v>8050</v>
      </c>
      <c r="F625" s="50">
        <v>0</v>
      </c>
    </row>
    <row r="626" spans="1:6" s="51" customFormat="1" ht="12">
      <c r="A626" s="47">
        <v>240314</v>
      </c>
      <c r="B626" s="48" t="s">
        <v>2612</v>
      </c>
      <c r="C626" s="43">
        <v>215273352</v>
      </c>
      <c r="D626" s="49" t="s">
        <v>3655</v>
      </c>
      <c r="E626" s="50">
        <v>16495</v>
      </c>
      <c r="F626" s="50">
        <v>0</v>
      </c>
    </row>
    <row r="627" spans="1:6" s="51" customFormat="1" ht="12">
      <c r="A627" s="47">
        <v>240314</v>
      </c>
      <c r="B627" s="48" t="s">
        <v>2612</v>
      </c>
      <c r="C627" s="43" t="s">
        <v>3656</v>
      </c>
      <c r="D627" s="49" t="s">
        <v>3657</v>
      </c>
      <c r="E627" s="50">
        <v>6123</v>
      </c>
      <c r="F627" s="50">
        <v>0</v>
      </c>
    </row>
    <row r="628" spans="1:6" s="51" customFormat="1" ht="12">
      <c r="A628" s="47">
        <v>240314</v>
      </c>
      <c r="B628" s="48" t="s">
        <v>2612</v>
      </c>
      <c r="C628" s="43">
        <v>215315753</v>
      </c>
      <c r="D628" s="49" t="s">
        <v>3658</v>
      </c>
      <c r="E628" s="50">
        <v>12565</v>
      </c>
      <c r="F628" s="50">
        <v>0</v>
      </c>
    </row>
    <row r="629" spans="1:6" s="51" customFormat="1" ht="12">
      <c r="A629" s="47">
        <v>240314</v>
      </c>
      <c r="B629" s="48" t="s">
        <v>2612</v>
      </c>
      <c r="C629" s="43">
        <v>215317653</v>
      </c>
      <c r="D629" s="49" t="s">
        <v>3659</v>
      </c>
      <c r="E629" s="50">
        <v>22840</v>
      </c>
      <c r="F629" s="50">
        <v>0</v>
      </c>
    </row>
    <row r="630" spans="1:6" s="51" customFormat="1" ht="12">
      <c r="A630" s="47">
        <v>240314</v>
      </c>
      <c r="B630" s="48" t="s">
        <v>2612</v>
      </c>
      <c r="C630" s="43">
        <v>215318753</v>
      </c>
      <c r="D630" s="49" t="s">
        <v>3660</v>
      </c>
      <c r="E630" s="50">
        <v>93238</v>
      </c>
      <c r="F630" s="50">
        <v>0</v>
      </c>
    </row>
    <row r="631" spans="1:6" s="51" customFormat="1" ht="12">
      <c r="A631" s="47">
        <v>240314</v>
      </c>
      <c r="B631" s="48" t="s">
        <v>2612</v>
      </c>
      <c r="C631" s="43" t="s">
        <v>3661</v>
      </c>
      <c r="D631" s="49" t="s">
        <v>3662</v>
      </c>
      <c r="E631" s="50">
        <v>14825</v>
      </c>
      <c r="F631" s="50">
        <v>0</v>
      </c>
    </row>
    <row r="632" spans="1:6" s="51" customFormat="1" ht="12">
      <c r="A632" s="47">
        <v>240314</v>
      </c>
      <c r="B632" s="48" t="s">
        <v>2612</v>
      </c>
      <c r="C632" s="43" t="s">
        <v>3663</v>
      </c>
      <c r="D632" s="49" t="s">
        <v>3664</v>
      </c>
      <c r="E632" s="50">
        <v>6391</v>
      </c>
      <c r="F632" s="50">
        <v>0</v>
      </c>
    </row>
    <row r="633" spans="1:6" s="51" customFormat="1" ht="12">
      <c r="A633" s="47">
        <v>240314</v>
      </c>
      <c r="B633" s="48" t="s">
        <v>2612</v>
      </c>
      <c r="C633" s="43" t="s">
        <v>3665</v>
      </c>
      <c r="D633" s="49" t="s">
        <v>3666</v>
      </c>
      <c r="E633" s="50">
        <v>50679</v>
      </c>
      <c r="F633" s="50">
        <v>0</v>
      </c>
    </row>
    <row r="634" spans="1:6" s="51" customFormat="1" ht="12">
      <c r="A634" s="47">
        <v>240314</v>
      </c>
      <c r="B634" s="48" t="s">
        <v>2612</v>
      </c>
      <c r="C634" s="43">
        <v>215354553</v>
      </c>
      <c r="D634" s="54" t="s">
        <v>3667</v>
      </c>
      <c r="E634" s="50">
        <v>7183</v>
      </c>
      <c r="F634" s="50">
        <v>0</v>
      </c>
    </row>
    <row r="635" spans="1:6" s="51" customFormat="1" ht="12">
      <c r="A635" s="47">
        <v>240314</v>
      </c>
      <c r="B635" s="48" t="s">
        <v>2612</v>
      </c>
      <c r="C635" s="43" t="s">
        <v>3668</v>
      </c>
      <c r="D635" s="49" t="s">
        <v>3669</v>
      </c>
      <c r="E635" s="50">
        <v>95353</v>
      </c>
      <c r="F635" s="50">
        <v>0</v>
      </c>
    </row>
    <row r="636" spans="1:6" s="51" customFormat="1" ht="12">
      <c r="A636" s="47">
        <v>240314</v>
      </c>
      <c r="B636" s="48" t="s">
        <v>2612</v>
      </c>
      <c r="C636" s="43" t="s">
        <v>3670</v>
      </c>
      <c r="D636" s="49" t="s">
        <v>3671</v>
      </c>
      <c r="E636" s="50">
        <v>18390</v>
      </c>
      <c r="F636" s="50">
        <v>0</v>
      </c>
    </row>
    <row r="637" spans="1:6" s="51" customFormat="1" ht="12">
      <c r="A637" s="47">
        <v>240314</v>
      </c>
      <c r="B637" s="48" t="s">
        <v>2612</v>
      </c>
      <c r="C637" s="43" t="s">
        <v>3672</v>
      </c>
      <c r="D637" s="49" t="s">
        <v>3673</v>
      </c>
      <c r="E637" s="50">
        <v>51536</v>
      </c>
      <c r="F637" s="50">
        <v>0</v>
      </c>
    </row>
    <row r="638" spans="1:6" s="51" customFormat="1" ht="12">
      <c r="A638" s="47">
        <v>240314</v>
      </c>
      <c r="B638" s="48" t="s">
        <v>2612</v>
      </c>
      <c r="C638" s="43" t="s">
        <v>3674</v>
      </c>
      <c r="D638" s="52" t="s">
        <v>3675</v>
      </c>
      <c r="E638" s="50">
        <v>7914</v>
      </c>
      <c r="F638" s="50">
        <v>0</v>
      </c>
    </row>
    <row r="639" spans="1:6" s="51" customFormat="1" ht="12">
      <c r="A639" s="47">
        <v>240314</v>
      </c>
      <c r="B639" s="48" t="s">
        <v>2612</v>
      </c>
      <c r="C639" s="43" t="s">
        <v>3676</v>
      </c>
      <c r="D639" s="49" t="s">
        <v>3677</v>
      </c>
      <c r="E639" s="50">
        <v>5263847</v>
      </c>
      <c r="F639" s="50">
        <v>0</v>
      </c>
    </row>
    <row r="640" spans="1:6" s="51" customFormat="1" ht="12">
      <c r="A640" s="47">
        <v>240314</v>
      </c>
      <c r="B640" s="48" t="s">
        <v>2612</v>
      </c>
      <c r="C640" s="43">
        <v>215452254</v>
      </c>
      <c r="D640" s="49" t="s">
        <v>3678</v>
      </c>
      <c r="E640" s="50">
        <v>8598</v>
      </c>
      <c r="F640" s="50">
        <v>0</v>
      </c>
    </row>
    <row r="641" spans="1:6" s="51" customFormat="1" ht="12">
      <c r="A641" s="47">
        <v>240314</v>
      </c>
      <c r="B641" s="48" t="s">
        <v>2612</v>
      </c>
      <c r="C641" s="43">
        <v>215452354</v>
      </c>
      <c r="D641" s="49" t="s">
        <v>3679</v>
      </c>
      <c r="E641" s="50">
        <v>10927</v>
      </c>
      <c r="F641" s="50">
        <v>0</v>
      </c>
    </row>
    <row r="642" spans="1:6" s="51" customFormat="1" ht="12">
      <c r="A642" s="47">
        <v>240314</v>
      </c>
      <c r="B642" s="48" t="s">
        <v>2612</v>
      </c>
      <c r="C642" s="43">
        <v>215473854</v>
      </c>
      <c r="D642" s="49" t="s">
        <v>3680</v>
      </c>
      <c r="E642" s="50">
        <v>7339</v>
      </c>
      <c r="F642" s="50">
        <v>0</v>
      </c>
    </row>
    <row r="643" spans="1:6" s="51" customFormat="1" ht="12">
      <c r="A643" s="47">
        <v>240314</v>
      </c>
      <c r="B643" s="48" t="s">
        <v>2612</v>
      </c>
      <c r="C643" s="43">
        <v>215476054</v>
      </c>
      <c r="D643" s="49" t="s">
        <v>3681</v>
      </c>
      <c r="E643" s="50">
        <v>7480</v>
      </c>
      <c r="F643" s="50">
        <v>0</v>
      </c>
    </row>
    <row r="644" spans="1:6" s="51" customFormat="1" ht="12">
      <c r="A644" s="47">
        <v>240314</v>
      </c>
      <c r="B644" s="48" t="s">
        <v>2612</v>
      </c>
      <c r="C644" s="43" t="s">
        <v>3682</v>
      </c>
      <c r="D644" s="49" t="s">
        <v>3683</v>
      </c>
      <c r="E644" s="50">
        <v>12927</v>
      </c>
      <c r="F644" s="50">
        <v>0</v>
      </c>
    </row>
    <row r="645" spans="1:6" s="51" customFormat="1" ht="12">
      <c r="A645" s="47">
        <v>240314</v>
      </c>
      <c r="B645" s="48" t="s">
        <v>2612</v>
      </c>
      <c r="C645" s="43">
        <v>215513655</v>
      </c>
      <c r="D645" s="49" t="s">
        <v>3684</v>
      </c>
      <c r="E645" s="50">
        <v>24223</v>
      </c>
      <c r="F645" s="50">
        <v>0</v>
      </c>
    </row>
    <row r="646" spans="1:6" s="51" customFormat="1" ht="12">
      <c r="A646" s="47">
        <v>240314</v>
      </c>
      <c r="B646" s="48" t="s">
        <v>2612</v>
      </c>
      <c r="C646" s="43" t="s">
        <v>3685</v>
      </c>
      <c r="D646" s="49" t="s">
        <v>3686</v>
      </c>
      <c r="E646" s="50">
        <v>10835</v>
      </c>
      <c r="F646" s="50">
        <v>0</v>
      </c>
    </row>
    <row r="647" spans="1:6" s="51" customFormat="1" ht="12">
      <c r="A647" s="47">
        <v>240314</v>
      </c>
      <c r="B647" s="48" t="s">
        <v>2612</v>
      </c>
      <c r="C647" s="43">
        <v>215515755</v>
      </c>
      <c r="D647" s="49" t="s">
        <v>3687</v>
      </c>
      <c r="E647" s="50">
        <v>10958</v>
      </c>
      <c r="F647" s="50">
        <v>0</v>
      </c>
    </row>
    <row r="648" spans="1:6" s="51" customFormat="1" ht="12">
      <c r="A648" s="47">
        <v>240314</v>
      </c>
      <c r="B648" s="48" t="s">
        <v>2612</v>
      </c>
      <c r="C648" s="43">
        <v>215519355</v>
      </c>
      <c r="D648" s="49" t="s">
        <v>3688</v>
      </c>
      <c r="E648" s="50">
        <v>43843</v>
      </c>
      <c r="F648" s="50">
        <v>0</v>
      </c>
    </row>
    <row r="649" spans="1:6" s="51" customFormat="1" ht="12">
      <c r="A649" s="47">
        <v>240314</v>
      </c>
      <c r="B649" s="48" t="s">
        <v>2612</v>
      </c>
      <c r="C649" s="43">
        <v>215519455</v>
      </c>
      <c r="D649" s="49" t="s">
        <v>3689</v>
      </c>
      <c r="E649" s="50">
        <v>33030</v>
      </c>
      <c r="F649" s="50">
        <v>0</v>
      </c>
    </row>
    <row r="650" spans="1:6" s="51" customFormat="1" ht="12">
      <c r="A650" s="47">
        <v>240314</v>
      </c>
      <c r="B650" s="48" t="s">
        <v>2612</v>
      </c>
      <c r="C650" s="43" t="s">
        <v>3690</v>
      </c>
      <c r="D650" s="49" t="s">
        <v>3691</v>
      </c>
      <c r="E650" s="50">
        <v>95395</v>
      </c>
      <c r="F650" s="50">
        <v>0</v>
      </c>
    </row>
    <row r="651" spans="1:6" s="51" customFormat="1" ht="12">
      <c r="A651" s="47">
        <v>240314</v>
      </c>
      <c r="B651" s="48" t="s">
        <v>2612</v>
      </c>
      <c r="C651" s="43" t="s">
        <v>3692</v>
      </c>
      <c r="D651" s="49" t="s">
        <v>3693</v>
      </c>
      <c r="E651" s="50">
        <v>62298</v>
      </c>
      <c r="F651" s="50">
        <v>0</v>
      </c>
    </row>
    <row r="652" spans="1:6" s="51" customFormat="1" ht="12">
      <c r="A652" s="47">
        <v>240314</v>
      </c>
      <c r="B652" s="48" t="s">
        <v>2612</v>
      </c>
      <c r="C652" s="43" t="s">
        <v>3694</v>
      </c>
      <c r="D652" s="49" t="s">
        <v>3695</v>
      </c>
      <c r="E652" s="50">
        <v>11424</v>
      </c>
      <c r="F652" s="50">
        <v>0</v>
      </c>
    </row>
    <row r="653" spans="1:6" s="51" customFormat="1" ht="12">
      <c r="A653" s="47">
        <v>240314</v>
      </c>
      <c r="B653" s="48" t="s">
        <v>2612</v>
      </c>
      <c r="C653" s="43">
        <v>215547555</v>
      </c>
      <c r="D653" s="49" t="s">
        <v>3696</v>
      </c>
      <c r="E653" s="50">
        <v>90269</v>
      </c>
      <c r="F653" s="50">
        <v>0</v>
      </c>
    </row>
    <row r="654" spans="1:6" s="51" customFormat="1" ht="12">
      <c r="A654" s="47">
        <v>240314</v>
      </c>
      <c r="B654" s="48" t="s">
        <v>2612</v>
      </c>
      <c r="C654" s="43" t="s">
        <v>3697</v>
      </c>
      <c r="D654" s="49" t="s">
        <v>3698</v>
      </c>
      <c r="E654" s="50">
        <v>15630</v>
      </c>
      <c r="F654" s="50">
        <v>0</v>
      </c>
    </row>
    <row r="655" spans="1:6" s="51" customFormat="1" ht="12">
      <c r="A655" s="47">
        <v>240314</v>
      </c>
      <c r="B655" s="48" t="s">
        <v>2612</v>
      </c>
      <c r="C655" s="43" t="s">
        <v>3699</v>
      </c>
      <c r="D655" s="49" t="s">
        <v>3700</v>
      </c>
      <c r="E655" s="50">
        <v>26725</v>
      </c>
      <c r="F655" s="50">
        <v>0</v>
      </c>
    </row>
    <row r="656" spans="1:6" s="51" customFormat="1" ht="12">
      <c r="A656" s="47">
        <v>240314</v>
      </c>
      <c r="B656" s="48" t="s">
        <v>2612</v>
      </c>
      <c r="C656" s="43" t="s">
        <v>3701</v>
      </c>
      <c r="D656" s="49" t="s">
        <v>3702</v>
      </c>
      <c r="E656" s="50">
        <v>31860</v>
      </c>
      <c r="F656" s="50">
        <v>0</v>
      </c>
    </row>
    <row r="657" spans="1:6" s="51" customFormat="1" ht="12">
      <c r="A657" s="47">
        <v>240314</v>
      </c>
      <c r="B657" s="48" t="s">
        <v>2612</v>
      </c>
      <c r="C657" s="43">
        <v>215568855</v>
      </c>
      <c r="D657" s="49" t="s">
        <v>3703</v>
      </c>
      <c r="E657" s="50">
        <v>5286</v>
      </c>
      <c r="F657" s="50">
        <v>0</v>
      </c>
    </row>
    <row r="658" spans="1:6" s="51" customFormat="1" ht="12">
      <c r="A658" s="47">
        <v>240314</v>
      </c>
      <c r="B658" s="48" t="s">
        <v>2612</v>
      </c>
      <c r="C658" s="43">
        <v>215573055</v>
      </c>
      <c r="D658" s="49" t="s">
        <v>3704</v>
      </c>
      <c r="E658" s="50">
        <v>17524</v>
      </c>
      <c r="F658" s="50">
        <v>0</v>
      </c>
    </row>
    <row r="659" spans="1:6" s="51" customFormat="1" ht="12">
      <c r="A659" s="47">
        <v>240314</v>
      </c>
      <c r="B659" s="48" t="s">
        <v>2612</v>
      </c>
      <c r="C659" s="43">
        <v>215573555</v>
      </c>
      <c r="D659" s="49" t="s">
        <v>3705</v>
      </c>
      <c r="E659" s="50">
        <v>45922</v>
      </c>
      <c r="F659" s="50">
        <v>0</v>
      </c>
    </row>
    <row r="660" spans="1:6" s="51" customFormat="1" ht="12">
      <c r="A660" s="47">
        <v>240314</v>
      </c>
      <c r="B660" s="48" t="s">
        <v>2612</v>
      </c>
      <c r="C660" s="43">
        <v>215586755</v>
      </c>
      <c r="D660" s="49" t="s">
        <v>3706</v>
      </c>
      <c r="E660" s="50">
        <v>7402</v>
      </c>
      <c r="F660" s="50">
        <v>0</v>
      </c>
    </row>
    <row r="661" spans="1:6" s="51" customFormat="1" ht="12">
      <c r="A661" s="47">
        <v>240314</v>
      </c>
      <c r="B661" s="48" t="s">
        <v>2612</v>
      </c>
      <c r="C661" s="43" t="s">
        <v>3707</v>
      </c>
      <c r="D661" s="49" t="s">
        <v>3708</v>
      </c>
      <c r="E661" s="50">
        <v>14421</v>
      </c>
      <c r="F661" s="50">
        <v>0</v>
      </c>
    </row>
    <row r="662" spans="1:6" s="51" customFormat="1" ht="12">
      <c r="A662" s="47">
        <v>240314</v>
      </c>
      <c r="B662" s="48" t="s">
        <v>2612</v>
      </c>
      <c r="C662" s="43" t="s">
        <v>3709</v>
      </c>
      <c r="D662" s="49" t="s">
        <v>3710</v>
      </c>
      <c r="E662" s="50">
        <v>42544</v>
      </c>
      <c r="F662" s="50">
        <v>0</v>
      </c>
    </row>
    <row r="663" spans="1:6" s="51" customFormat="1" ht="12">
      <c r="A663" s="47">
        <v>240314</v>
      </c>
      <c r="B663" s="48" t="s">
        <v>2612</v>
      </c>
      <c r="C663" s="43" t="s">
        <v>3711</v>
      </c>
      <c r="D663" s="49" t="s">
        <v>3712</v>
      </c>
      <c r="E663" s="50">
        <v>7077</v>
      </c>
      <c r="F663" s="50">
        <v>0</v>
      </c>
    </row>
    <row r="664" spans="1:6" s="51" customFormat="1" ht="12">
      <c r="A664" s="47">
        <v>240314</v>
      </c>
      <c r="B664" s="48" t="s">
        <v>2612</v>
      </c>
      <c r="C664" s="43" t="s">
        <v>3713</v>
      </c>
      <c r="D664" s="49" t="s">
        <v>3714</v>
      </c>
      <c r="E664" s="50">
        <v>19789</v>
      </c>
      <c r="F664" s="50">
        <v>0</v>
      </c>
    </row>
    <row r="665" spans="1:6" s="51" customFormat="1" ht="12">
      <c r="A665" s="47">
        <v>240314</v>
      </c>
      <c r="B665" s="48" t="s">
        <v>2612</v>
      </c>
      <c r="C665" s="43">
        <v>215618756</v>
      </c>
      <c r="D665" s="49" t="s">
        <v>3715</v>
      </c>
      <c r="E665" s="50">
        <v>20487</v>
      </c>
      <c r="F665" s="50">
        <v>0</v>
      </c>
    </row>
    <row r="666" spans="1:6" s="51" customFormat="1" ht="12">
      <c r="A666" s="47">
        <v>240314</v>
      </c>
      <c r="B666" s="48" t="s">
        <v>2612</v>
      </c>
      <c r="C666" s="43">
        <v>215619256</v>
      </c>
      <c r="D666" s="49" t="s">
        <v>3716</v>
      </c>
      <c r="E666" s="50">
        <v>57849</v>
      </c>
      <c r="F666" s="50">
        <v>0</v>
      </c>
    </row>
    <row r="667" spans="1:6" s="51" customFormat="1" ht="12">
      <c r="A667" s="47">
        <v>240314</v>
      </c>
      <c r="B667" s="48" t="s">
        <v>2612</v>
      </c>
      <c r="C667" s="43">
        <v>215652256</v>
      </c>
      <c r="D667" s="49" t="s">
        <v>3717</v>
      </c>
      <c r="E667" s="50">
        <v>16721</v>
      </c>
      <c r="F667" s="50">
        <v>0</v>
      </c>
    </row>
    <row r="668" spans="1:6" s="51" customFormat="1" ht="12">
      <c r="A668" s="47">
        <v>240314</v>
      </c>
      <c r="B668" s="48" t="s">
        <v>2612</v>
      </c>
      <c r="C668" s="43">
        <v>215652356</v>
      </c>
      <c r="D668" s="49" t="s">
        <v>3718</v>
      </c>
      <c r="E668" s="50">
        <v>113311</v>
      </c>
      <c r="F668" s="50">
        <v>0</v>
      </c>
    </row>
    <row r="669" spans="1:6" s="51" customFormat="1" ht="12">
      <c r="A669" s="47">
        <v>240314</v>
      </c>
      <c r="B669" s="48" t="s">
        <v>2612</v>
      </c>
      <c r="C669" s="43">
        <v>215666456</v>
      </c>
      <c r="D669" s="49" t="s">
        <v>3719</v>
      </c>
      <c r="E669" s="50">
        <v>21564</v>
      </c>
      <c r="F669" s="50">
        <v>0</v>
      </c>
    </row>
    <row r="670" spans="1:6" s="51" customFormat="1" ht="12">
      <c r="A670" s="47">
        <v>240314</v>
      </c>
      <c r="B670" s="48" t="s">
        <v>2612</v>
      </c>
      <c r="C670" s="43">
        <v>215713657</v>
      </c>
      <c r="D670" s="49" t="s">
        <v>3720</v>
      </c>
      <c r="E670" s="50">
        <v>59512</v>
      </c>
      <c r="F670" s="50">
        <v>0</v>
      </c>
    </row>
    <row r="671" spans="1:6" s="51" customFormat="1" ht="12">
      <c r="A671" s="47">
        <v>240314</v>
      </c>
      <c r="B671" s="48" t="s">
        <v>2612</v>
      </c>
      <c r="C671" s="43">
        <v>215715757</v>
      </c>
      <c r="D671" s="49" t="s">
        <v>3721</v>
      </c>
      <c r="E671" s="50">
        <v>9276</v>
      </c>
      <c r="F671" s="50">
        <v>0</v>
      </c>
    </row>
    <row r="672" spans="1:6" s="51" customFormat="1" ht="12">
      <c r="A672" s="47">
        <v>240314</v>
      </c>
      <c r="B672" s="48" t="s">
        <v>2612</v>
      </c>
      <c r="C672" s="43" t="s">
        <v>3722</v>
      </c>
      <c r="D672" s="49" t="s">
        <v>3723</v>
      </c>
      <c r="E672" s="50">
        <v>15344</v>
      </c>
      <c r="F672" s="50">
        <v>0</v>
      </c>
    </row>
    <row r="673" spans="1:6" s="51" customFormat="1" ht="12">
      <c r="A673" s="47">
        <v>240314</v>
      </c>
      <c r="B673" s="48" t="s">
        <v>2612</v>
      </c>
      <c r="C673" s="43">
        <v>215786757</v>
      </c>
      <c r="D673" s="49" t="s">
        <v>3724</v>
      </c>
      <c r="E673" s="50">
        <v>3817</v>
      </c>
      <c r="F673" s="50">
        <v>0</v>
      </c>
    </row>
    <row r="674" spans="1:6" s="51" customFormat="1" ht="12">
      <c r="A674" s="47">
        <v>240314</v>
      </c>
      <c r="B674" s="48" t="s">
        <v>2612</v>
      </c>
      <c r="C674" s="43" t="s">
        <v>3725</v>
      </c>
      <c r="D674" s="49" t="s">
        <v>3726</v>
      </c>
      <c r="E674" s="50">
        <v>3737</v>
      </c>
      <c r="F674" s="50">
        <v>0</v>
      </c>
    </row>
    <row r="675" spans="1:6" s="51" customFormat="1" ht="12">
      <c r="A675" s="47">
        <v>240314</v>
      </c>
      <c r="B675" s="48" t="s">
        <v>2612</v>
      </c>
      <c r="C675" s="43" t="s">
        <v>3727</v>
      </c>
      <c r="D675" s="49" t="s">
        <v>3728</v>
      </c>
      <c r="E675" s="50">
        <v>11544</v>
      </c>
      <c r="F675" s="50">
        <v>0</v>
      </c>
    </row>
    <row r="676" spans="1:6" s="51" customFormat="1" ht="12">
      <c r="A676" s="47">
        <v>240314</v>
      </c>
      <c r="B676" s="48" t="s">
        <v>2612</v>
      </c>
      <c r="C676" s="43" t="s">
        <v>3729</v>
      </c>
      <c r="D676" s="49" t="s">
        <v>3730</v>
      </c>
      <c r="E676" s="50">
        <v>15632</v>
      </c>
      <c r="F676" s="50">
        <v>0</v>
      </c>
    </row>
    <row r="677" spans="1:6" s="51" customFormat="1" ht="12">
      <c r="A677" s="47">
        <v>240314</v>
      </c>
      <c r="B677" s="48" t="s">
        <v>2612</v>
      </c>
      <c r="C677" s="43" t="s">
        <v>3731</v>
      </c>
      <c r="D677" s="49" t="s">
        <v>3732</v>
      </c>
      <c r="E677" s="50">
        <v>3956331</v>
      </c>
      <c r="F677" s="50">
        <v>0</v>
      </c>
    </row>
    <row r="678" spans="1:6" s="51" customFormat="1" ht="12">
      <c r="A678" s="47">
        <v>240314</v>
      </c>
      <c r="B678" s="48" t="s">
        <v>2612</v>
      </c>
      <c r="C678" s="43">
        <v>215813458</v>
      </c>
      <c r="D678" s="49" t="s">
        <v>3733</v>
      </c>
      <c r="E678" s="50">
        <v>26878</v>
      </c>
      <c r="F678" s="50">
        <v>0</v>
      </c>
    </row>
    <row r="679" spans="1:6" s="51" customFormat="1" ht="12">
      <c r="A679" s="47">
        <v>240314</v>
      </c>
      <c r="B679" s="48" t="s">
        <v>2612</v>
      </c>
      <c r="C679" s="43">
        <v>215825258</v>
      </c>
      <c r="D679" s="49" t="s">
        <v>3734</v>
      </c>
      <c r="E679" s="50">
        <v>7237</v>
      </c>
      <c r="F679" s="50">
        <v>0</v>
      </c>
    </row>
    <row r="680" spans="1:6" s="51" customFormat="1" ht="12">
      <c r="A680" s="47">
        <v>240314</v>
      </c>
      <c r="B680" s="48" t="s">
        <v>2612</v>
      </c>
      <c r="C680" s="43" t="s">
        <v>3735</v>
      </c>
      <c r="D680" s="49" t="s">
        <v>3736</v>
      </c>
      <c r="E680" s="50">
        <v>9311</v>
      </c>
      <c r="F680" s="50">
        <v>0</v>
      </c>
    </row>
    <row r="681" spans="1:6" s="51" customFormat="1" ht="12">
      <c r="A681" s="47">
        <v>240314</v>
      </c>
      <c r="B681" s="48" t="s">
        <v>2612</v>
      </c>
      <c r="C681" s="43" t="s">
        <v>3737</v>
      </c>
      <c r="D681" s="49" t="s">
        <v>3738</v>
      </c>
      <c r="E681" s="50">
        <v>21019</v>
      </c>
      <c r="F681" s="50">
        <v>0</v>
      </c>
    </row>
    <row r="682" spans="1:6" s="51" customFormat="1" ht="12">
      <c r="A682" s="47">
        <v>240314</v>
      </c>
      <c r="B682" s="48" t="s">
        <v>2612</v>
      </c>
      <c r="C682" s="43" t="s">
        <v>3739</v>
      </c>
      <c r="D682" s="49" t="s">
        <v>3740</v>
      </c>
      <c r="E682" s="50">
        <v>54337</v>
      </c>
      <c r="F682" s="50">
        <v>0</v>
      </c>
    </row>
    <row r="683" spans="1:6" s="51" customFormat="1" ht="12">
      <c r="A683" s="47">
        <v>240314</v>
      </c>
      <c r="B683" s="48" t="s">
        <v>2612</v>
      </c>
      <c r="C683" s="43">
        <v>215847258</v>
      </c>
      <c r="D683" s="49" t="s">
        <v>3741</v>
      </c>
      <c r="E683" s="50">
        <v>24171</v>
      </c>
      <c r="F683" s="50">
        <v>0</v>
      </c>
    </row>
    <row r="684" spans="1:6" s="51" customFormat="1" ht="12">
      <c r="A684" s="47">
        <v>240314</v>
      </c>
      <c r="B684" s="48" t="s">
        <v>2612</v>
      </c>
      <c r="C684" s="43">
        <v>215852258</v>
      </c>
      <c r="D684" s="49" t="s">
        <v>3742</v>
      </c>
      <c r="E684" s="50">
        <v>21716</v>
      </c>
      <c r="F684" s="50">
        <v>0</v>
      </c>
    </row>
    <row r="685" spans="1:6" s="51" customFormat="1" ht="12">
      <c r="A685" s="47">
        <v>240314</v>
      </c>
      <c r="B685" s="48" t="s">
        <v>2612</v>
      </c>
      <c r="C685" s="43" t="s">
        <v>3743</v>
      </c>
      <c r="D685" s="49" t="s">
        <v>3744</v>
      </c>
      <c r="E685" s="50">
        <v>4667831</v>
      </c>
      <c r="F685" s="50">
        <v>0</v>
      </c>
    </row>
    <row r="686" spans="1:6" s="51" customFormat="1" ht="12">
      <c r="A686" s="47">
        <v>240314</v>
      </c>
      <c r="B686" s="48" t="s">
        <v>2612</v>
      </c>
      <c r="C686" s="43" t="s">
        <v>3745</v>
      </c>
      <c r="D686" s="49" t="s">
        <v>3746</v>
      </c>
      <c r="E686" s="50">
        <v>43523</v>
      </c>
      <c r="F686" s="50">
        <v>0</v>
      </c>
    </row>
    <row r="687" spans="1:6" s="51" customFormat="1" ht="12">
      <c r="A687" s="47">
        <v>240314</v>
      </c>
      <c r="B687" s="48" t="s">
        <v>2612</v>
      </c>
      <c r="C687" s="43">
        <v>215915759</v>
      </c>
      <c r="D687" s="49" t="s">
        <v>3747</v>
      </c>
      <c r="E687" s="50">
        <v>2828636</v>
      </c>
      <c r="F687" s="50">
        <v>0</v>
      </c>
    </row>
    <row r="688" spans="1:6" s="51" customFormat="1" ht="12">
      <c r="A688" s="47">
        <v>240314</v>
      </c>
      <c r="B688" s="48" t="s">
        <v>2612</v>
      </c>
      <c r="C688" s="43" t="s">
        <v>3748</v>
      </c>
      <c r="D688" s="49" t="s">
        <v>3749</v>
      </c>
      <c r="E688" s="50">
        <v>26690</v>
      </c>
      <c r="F688" s="50">
        <v>0</v>
      </c>
    </row>
    <row r="689" spans="1:6" s="51" customFormat="1" ht="12">
      <c r="A689" s="47">
        <v>240314</v>
      </c>
      <c r="B689" s="48" t="s">
        <v>2612</v>
      </c>
      <c r="C689" s="43">
        <v>216005360</v>
      </c>
      <c r="D689" s="49" t="s">
        <v>3750</v>
      </c>
      <c r="E689" s="50">
        <v>7400756</v>
      </c>
      <c r="F689" s="50">
        <v>0</v>
      </c>
    </row>
    <row r="690" spans="1:6" s="51" customFormat="1" ht="12">
      <c r="A690" s="47">
        <v>240314</v>
      </c>
      <c r="B690" s="48" t="s">
        <v>2612</v>
      </c>
      <c r="C690" s="43" t="s">
        <v>3751</v>
      </c>
      <c r="D690" s="49" t="s">
        <v>3752</v>
      </c>
      <c r="E690" s="50">
        <v>13182</v>
      </c>
      <c r="F690" s="50">
        <v>0</v>
      </c>
    </row>
    <row r="691" spans="1:6" s="51" customFormat="1" ht="12">
      <c r="A691" s="47">
        <v>240314</v>
      </c>
      <c r="B691" s="48" t="s">
        <v>2612</v>
      </c>
      <c r="C691" s="43" t="s">
        <v>3753</v>
      </c>
      <c r="D691" s="49" t="s">
        <v>3754</v>
      </c>
      <c r="E691" s="50">
        <v>25458</v>
      </c>
      <c r="F691" s="50">
        <v>0</v>
      </c>
    </row>
    <row r="692" spans="1:6" s="51" customFormat="1" ht="12">
      <c r="A692" s="47">
        <v>240314</v>
      </c>
      <c r="B692" s="48" t="s">
        <v>2612</v>
      </c>
      <c r="C692" s="43" t="s">
        <v>3755</v>
      </c>
      <c r="D692" s="49" t="s">
        <v>3756</v>
      </c>
      <c r="E692" s="50">
        <v>15851</v>
      </c>
      <c r="F692" s="50">
        <v>0</v>
      </c>
    </row>
    <row r="693" spans="1:6" s="51" customFormat="1" ht="12">
      <c r="A693" s="47">
        <v>240314</v>
      </c>
      <c r="B693" s="48" t="s">
        <v>2612</v>
      </c>
      <c r="C693" s="43" t="s">
        <v>3757</v>
      </c>
      <c r="D693" s="49" t="s">
        <v>3758</v>
      </c>
      <c r="E693" s="50">
        <v>13054</v>
      </c>
      <c r="F693" s="50">
        <v>0</v>
      </c>
    </row>
    <row r="694" spans="1:6" s="51" customFormat="1" ht="12">
      <c r="A694" s="47">
        <v>240314</v>
      </c>
      <c r="B694" s="48" t="s">
        <v>2612</v>
      </c>
      <c r="C694" s="43" t="s">
        <v>3759</v>
      </c>
      <c r="D694" s="49" t="s">
        <v>3760</v>
      </c>
      <c r="E694" s="50">
        <v>2648</v>
      </c>
      <c r="F694" s="50">
        <v>0</v>
      </c>
    </row>
    <row r="695" spans="1:6" s="51" customFormat="1" ht="12">
      <c r="A695" s="47">
        <v>240314</v>
      </c>
      <c r="B695" s="48" t="s">
        <v>2612</v>
      </c>
      <c r="C695" s="43" t="s">
        <v>3761</v>
      </c>
      <c r="D695" s="49" t="s">
        <v>3762</v>
      </c>
      <c r="E695" s="50">
        <v>25256</v>
      </c>
      <c r="F695" s="50">
        <v>0</v>
      </c>
    </row>
    <row r="696" spans="1:6" s="51" customFormat="1" ht="12">
      <c r="A696" s="47">
        <v>240314</v>
      </c>
      <c r="B696" s="48" t="s">
        <v>2612</v>
      </c>
      <c r="C696" s="43">
        <v>216018860</v>
      </c>
      <c r="D696" s="49" t="s">
        <v>3763</v>
      </c>
      <c r="E696" s="50">
        <v>15832</v>
      </c>
      <c r="F696" s="50">
        <v>0</v>
      </c>
    </row>
    <row r="697" spans="1:6" s="51" customFormat="1" ht="12">
      <c r="A697" s="47">
        <v>240314</v>
      </c>
      <c r="B697" s="48" t="s">
        <v>2612</v>
      </c>
      <c r="C697" s="43">
        <v>216019760</v>
      </c>
      <c r="D697" s="49" t="s">
        <v>3764</v>
      </c>
      <c r="E697" s="50">
        <v>15172</v>
      </c>
      <c r="F697" s="50">
        <v>0</v>
      </c>
    </row>
    <row r="698" spans="1:6" s="51" customFormat="1" ht="12">
      <c r="A698" s="47">
        <v>240314</v>
      </c>
      <c r="B698" s="48" t="s">
        <v>2612</v>
      </c>
      <c r="C698" s="43" t="s">
        <v>3765</v>
      </c>
      <c r="D698" s="49" t="s">
        <v>3766</v>
      </c>
      <c r="E698" s="50">
        <v>40141</v>
      </c>
      <c r="F698" s="50">
        <v>0</v>
      </c>
    </row>
    <row r="699" spans="1:6" s="51" customFormat="1" ht="12">
      <c r="A699" s="47">
        <v>240314</v>
      </c>
      <c r="B699" s="48" t="s">
        <v>2612</v>
      </c>
      <c r="C699" s="43" t="s">
        <v>3767</v>
      </c>
      <c r="D699" s="49" t="s">
        <v>3768</v>
      </c>
      <c r="E699" s="50">
        <v>1952249</v>
      </c>
      <c r="F699" s="50">
        <v>0</v>
      </c>
    </row>
    <row r="700" spans="1:6" s="51" customFormat="1" ht="12">
      <c r="A700" s="47">
        <v>240314</v>
      </c>
      <c r="B700" s="48" t="s">
        <v>2612</v>
      </c>
      <c r="C700" s="43" t="s">
        <v>3769</v>
      </c>
      <c r="D700" s="49" t="s">
        <v>3770</v>
      </c>
      <c r="E700" s="50">
        <v>12540</v>
      </c>
      <c r="F700" s="50">
        <v>0</v>
      </c>
    </row>
    <row r="701" spans="1:6" s="51" customFormat="1" ht="12">
      <c r="A701" s="47">
        <v>240314</v>
      </c>
      <c r="B701" s="48" t="s">
        <v>2612</v>
      </c>
      <c r="C701" s="43" t="s">
        <v>3771</v>
      </c>
      <c r="D701" s="49" t="s">
        <v>3772</v>
      </c>
      <c r="E701" s="50">
        <v>7603</v>
      </c>
      <c r="F701" s="50">
        <v>0</v>
      </c>
    </row>
    <row r="702" spans="1:6" s="51" customFormat="1" ht="12">
      <c r="A702" s="47">
        <v>240314</v>
      </c>
      <c r="B702" s="48" t="s">
        <v>2612</v>
      </c>
      <c r="C702" s="43">
        <v>216027660</v>
      </c>
      <c r="D702" s="49" t="s">
        <v>3773</v>
      </c>
      <c r="E702" s="50">
        <v>7140</v>
      </c>
      <c r="F702" s="50">
        <v>0</v>
      </c>
    </row>
    <row r="703" spans="1:6" s="51" customFormat="1" ht="12">
      <c r="A703" s="47">
        <v>240314</v>
      </c>
      <c r="B703" s="48" t="s">
        <v>2612</v>
      </c>
      <c r="C703" s="43" t="s">
        <v>3774</v>
      </c>
      <c r="D703" s="49" t="s">
        <v>3775</v>
      </c>
      <c r="E703" s="50">
        <v>11642</v>
      </c>
      <c r="F703" s="50">
        <v>0</v>
      </c>
    </row>
    <row r="704" spans="1:6" s="51" customFormat="1" ht="12">
      <c r="A704" s="47">
        <v>240314</v>
      </c>
      <c r="B704" s="48" t="s">
        <v>2612</v>
      </c>
      <c r="C704" s="43" t="s">
        <v>3776</v>
      </c>
      <c r="D704" s="49" t="s">
        <v>3777</v>
      </c>
      <c r="E704" s="50">
        <v>101314</v>
      </c>
      <c r="F704" s="50">
        <v>0</v>
      </c>
    </row>
    <row r="705" spans="1:6" s="51" customFormat="1" ht="12">
      <c r="A705" s="47">
        <v>240314</v>
      </c>
      <c r="B705" s="48" t="s">
        <v>2612</v>
      </c>
      <c r="C705" s="43">
        <v>216047460</v>
      </c>
      <c r="D705" s="49" t="s">
        <v>3778</v>
      </c>
      <c r="E705" s="50">
        <v>35160</v>
      </c>
      <c r="F705" s="50">
        <v>0</v>
      </c>
    </row>
    <row r="706" spans="1:6" s="51" customFormat="1" ht="12">
      <c r="A706" s="47">
        <v>240314</v>
      </c>
      <c r="B706" s="48" t="s">
        <v>2612</v>
      </c>
      <c r="C706" s="43">
        <v>216047660</v>
      </c>
      <c r="D706" s="52" t="s">
        <v>3779</v>
      </c>
      <c r="E706" s="50">
        <v>22765</v>
      </c>
      <c r="F706" s="50">
        <v>0</v>
      </c>
    </row>
    <row r="707" spans="1:6" s="51" customFormat="1" ht="12">
      <c r="A707" s="47">
        <v>240314</v>
      </c>
      <c r="B707" s="48" t="s">
        <v>2612</v>
      </c>
      <c r="C707" s="43">
        <v>216047960</v>
      </c>
      <c r="D707" s="49" t="s">
        <v>3780</v>
      </c>
      <c r="E707" s="50">
        <v>15801</v>
      </c>
      <c r="F707" s="50">
        <v>0</v>
      </c>
    </row>
    <row r="708" spans="1:6" s="51" customFormat="1" ht="12">
      <c r="A708" s="47">
        <v>240314</v>
      </c>
      <c r="B708" s="48" t="s">
        <v>2612</v>
      </c>
      <c r="C708" s="43">
        <v>216052260</v>
      </c>
      <c r="D708" s="49" t="s">
        <v>3781</v>
      </c>
      <c r="E708" s="50">
        <v>20076</v>
      </c>
      <c r="F708" s="50">
        <v>0</v>
      </c>
    </row>
    <row r="709" spans="1:6" s="51" customFormat="1" ht="12">
      <c r="A709" s="47">
        <v>240314</v>
      </c>
      <c r="B709" s="48" t="s">
        <v>2612</v>
      </c>
      <c r="C709" s="43">
        <v>216052560</v>
      </c>
      <c r="D709" s="49" t="s">
        <v>3782</v>
      </c>
      <c r="E709" s="50">
        <v>13275</v>
      </c>
      <c r="F709" s="50">
        <v>0</v>
      </c>
    </row>
    <row r="710" spans="1:6" s="51" customFormat="1" ht="12">
      <c r="A710" s="47">
        <v>240314</v>
      </c>
      <c r="B710" s="48" t="s">
        <v>2612</v>
      </c>
      <c r="C710" s="43">
        <v>216054660</v>
      </c>
      <c r="D710" s="49" t="s">
        <v>3783</v>
      </c>
      <c r="E710" s="50">
        <v>13024</v>
      </c>
      <c r="F710" s="50">
        <v>0</v>
      </c>
    </row>
    <row r="711" spans="1:6" s="51" customFormat="1" ht="12">
      <c r="A711" s="47">
        <v>240314</v>
      </c>
      <c r="B711" s="48" t="s">
        <v>2612</v>
      </c>
      <c r="C711" s="43">
        <v>216068160</v>
      </c>
      <c r="D711" s="49" t="s">
        <v>3784</v>
      </c>
      <c r="E711" s="50">
        <v>2534</v>
      </c>
      <c r="F711" s="50">
        <v>0</v>
      </c>
    </row>
    <row r="712" spans="1:6" s="51" customFormat="1" ht="12">
      <c r="A712" s="47">
        <v>240314</v>
      </c>
      <c r="B712" s="48" t="s">
        <v>2612</v>
      </c>
      <c r="C712" s="43">
        <v>216086760</v>
      </c>
      <c r="D712" s="49" t="s">
        <v>3785</v>
      </c>
      <c r="E712" s="50">
        <v>12407</v>
      </c>
      <c r="F712" s="50">
        <v>0</v>
      </c>
    </row>
    <row r="713" spans="1:6" s="51" customFormat="1" ht="12">
      <c r="A713" s="47">
        <v>240314</v>
      </c>
      <c r="B713" s="48" t="s">
        <v>2612</v>
      </c>
      <c r="C713" s="43" t="s">
        <v>3786</v>
      </c>
      <c r="D713" s="49" t="s">
        <v>3787</v>
      </c>
      <c r="E713" s="50">
        <v>35752</v>
      </c>
      <c r="F713" s="50">
        <v>0</v>
      </c>
    </row>
    <row r="714" spans="1:6" s="51" customFormat="1" ht="12">
      <c r="A714" s="47">
        <v>240314</v>
      </c>
      <c r="B714" s="48" t="s">
        <v>2612</v>
      </c>
      <c r="C714" s="43" t="s">
        <v>3788</v>
      </c>
      <c r="D714" s="49" t="s">
        <v>3789</v>
      </c>
      <c r="E714" s="50">
        <v>18008</v>
      </c>
      <c r="F714" s="50">
        <v>0</v>
      </c>
    </row>
    <row r="715" spans="1:6" s="51" customFormat="1" ht="12">
      <c r="A715" s="47">
        <v>240314</v>
      </c>
      <c r="B715" s="48" t="s">
        <v>2612</v>
      </c>
      <c r="C715" s="43" t="s">
        <v>3790</v>
      </c>
      <c r="D715" s="49" t="s">
        <v>3791</v>
      </c>
      <c r="E715" s="50">
        <v>15254</v>
      </c>
      <c r="F715" s="50">
        <v>0</v>
      </c>
    </row>
    <row r="716" spans="1:6" s="51" customFormat="1" ht="12">
      <c r="A716" s="47">
        <v>240314</v>
      </c>
      <c r="B716" s="48" t="s">
        <v>2612</v>
      </c>
      <c r="C716" s="43">
        <v>216115761</v>
      </c>
      <c r="D716" s="49" t="s">
        <v>3792</v>
      </c>
      <c r="E716" s="50">
        <v>4676</v>
      </c>
      <c r="F716" s="50">
        <v>0</v>
      </c>
    </row>
    <row r="717" spans="1:6" s="51" customFormat="1" ht="12">
      <c r="A717" s="47">
        <v>240314</v>
      </c>
      <c r="B717" s="48" t="s">
        <v>2612</v>
      </c>
      <c r="C717" s="43">
        <v>216115861</v>
      </c>
      <c r="D717" s="49" t="s">
        <v>3793</v>
      </c>
      <c r="E717" s="50">
        <v>18195</v>
      </c>
      <c r="F717" s="50">
        <v>0</v>
      </c>
    </row>
    <row r="718" spans="1:6" s="51" customFormat="1" ht="12">
      <c r="A718" s="47">
        <v>240314</v>
      </c>
      <c r="B718" s="48" t="s">
        <v>2612</v>
      </c>
      <c r="C718" s="43">
        <v>216127361</v>
      </c>
      <c r="D718" s="49" t="s">
        <v>3794</v>
      </c>
      <c r="E718" s="50">
        <v>59295</v>
      </c>
      <c r="F718" s="50">
        <v>0</v>
      </c>
    </row>
    <row r="719" spans="1:6" s="51" customFormat="1" ht="12">
      <c r="A719" s="47">
        <v>240314</v>
      </c>
      <c r="B719" s="48" t="s">
        <v>2612</v>
      </c>
      <c r="C719" s="43" t="s">
        <v>3795</v>
      </c>
      <c r="D719" s="49" t="s">
        <v>3796</v>
      </c>
      <c r="E719" s="50">
        <v>14139</v>
      </c>
      <c r="F719" s="50">
        <v>0</v>
      </c>
    </row>
    <row r="720" spans="1:6" s="51" customFormat="1" ht="12">
      <c r="A720" s="47">
        <v>240314</v>
      </c>
      <c r="B720" s="48" t="s">
        <v>2612</v>
      </c>
      <c r="C720" s="43">
        <v>216154261</v>
      </c>
      <c r="D720" s="49" t="s">
        <v>3797</v>
      </c>
      <c r="E720" s="50">
        <v>26356</v>
      </c>
      <c r="F720" s="50">
        <v>0</v>
      </c>
    </row>
    <row r="721" spans="1:6" s="51" customFormat="1" ht="12">
      <c r="A721" s="47">
        <v>240314</v>
      </c>
      <c r="B721" s="48" t="s">
        <v>2612</v>
      </c>
      <c r="C721" s="43" t="s">
        <v>3798</v>
      </c>
      <c r="D721" s="49" t="s">
        <v>3799</v>
      </c>
      <c r="E721" s="50">
        <v>24283</v>
      </c>
      <c r="F721" s="50">
        <v>0</v>
      </c>
    </row>
    <row r="722" spans="1:6" s="51" customFormat="1" ht="12">
      <c r="A722" s="47">
        <v>240314</v>
      </c>
      <c r="B722" s="48" t="s">
        <v>2612</v>
      </c>
      <c r="C722" s="43">
        <v>216173461</v>
      </c>
      <c r="D722" s="49" t="s">
        <v>3800</v>
      </c>
      <c r="E722" s="50">
        <v>6345</v>
      </c>
      <c r="F722" s="50">
        <v>0</v>
      </c>
    </row>
    <row r="723" spans="1:6" s="51" customFormat="1" ht="12">
      <c r="A723" s="47">
        <v>240314</v>
      </c>
      <c r="B723" s="48" t="s">
        <v>2612</v>
      </c>
      <c r="C723" s="43">
        <v>216173861</v>
      </c>
      <c r="D723" s="49" t="s">
        <v>3801</v>
      </c>
      <c r="E723" s="50">
        <v>17140</v>
      </c>
      <c r="F723" s="50">
        <v>0</v>
      </c>
    </row>
    <row r="724" spans="1:6" s="51" customFormat="1" ht="12">
      <c r="A724" s="47">
        <v>240314</v>
      </c>
      <c r="B724" s="48" t="s">
        <v>2612</v>
      </c>
      <c r="C724" s="43">
        <v>216197161</v>
      </c>
      <c r="D724" s="49" t="s">
        <v>3802</v>
      </c>
      <c r="E724" s="50">
        <v>6233</v>
      </c>
      <c r="F724" s="50">
        <v>0</v>
      </c>
    </row>
    <row r="725" spans="1:6" s="51" customFormat="1" ht="12">
      <c r="A725" s="47">
        <v>240314</v>
      </c>
      <c r="B725" s="48" t="s">
        <v>2612</v>
      </c>
      <c r="C725" s="43" t="s">
        <v>3803</v>
      </c>
      <c r="D725" s="49" t="s">
        <v>3804</v>
      </c>
      <c r="E725" s="50">
        <v>10714</v>
      </c>
      <c r="F725" s="50">
        <v>0</v>
      </c>
    </row>
    <row r="726" spans="1:6" s="51" customFormat="1" ht="12">
      <c r="A726" s="47">
        <v>240314</v>
      </c>
      <c r="B726" s="48" t="s">
        <v>2612</v>
      </c>
      <c r="C726" s="43" t="s">
        <v>3805</v>
      </c>
      <c r="D726" s="49" t="s">
        <v>3806</v>
      </c>
      <c r="E726" s="50">
        <v>4867</v>
      </c>
      <c r="F726" s="50">
        <v>0</v>
      </c>
    </row>
    <row r="727" spans="1:6" s="51" customFormat="1" ht="12">
      <c r="A727" s="47">
        <v>240314</v>
      </c>
      <c r="B727" s="48" t="s">
        <v>2612</v>
      </c>
      <c r="C727" s="43" t="s">
        <v>3807</v>
      </c>
      <c r="D727" s="49" t="s">
        <v>3808</v>
      </c>
      <c r="E727" s="50">
        <v>2406</v>
      </c>
      <c r="F727" s="50">
        <v>0</v>
      </c>
    </row>
    <row r="728" spans="1:6" s="51" customFormat="1" ht="12">
      <c r="A728" s="47">
        <v>240314</v>
      </c>
      <c r="B728" s="48" t="s">
        <v>2612</v>
      </c>
      <c r="C728" s="43">
        <v>216215762</v>
      </c>
      <c r="D728" s="49" t="s">
        <v>3809</v>
      </c>
      <c r="E728" s="50">
        <v>4454</v>
      </c>
      <c r="F728" s="50">
        <v>0</v>
      </c>
    </row>
    <row r="729" spans="1:6" s="51" customFormat="1" ht="12">
      <c r="A729" s="47">
        <v>240314</v>
      </c>
      <c r="B729" s="48" t="s">
        <v>2612</v>
      </c>
      <c r="C729" s="43">
        <v>216217662</v>
      </c>
      <c r="D729" s="49" t="s">
        <v>3810</v>
      </c>
      <c r="E729" s="50">
        <v>29676</v>
      </c>
      <c r="F729" s="50">
        <v>0</v>
      </c>
    </row>
    <row r="730" spans="1:6" s="51" customFormat="1" ht="12">
      <c r="A730" s="47">
        <v>240314</v>
      </c>
      <c r="B730" s="48" t="s">
        <v>2612</v>
      </c>
      <c r="C730" s="43" t="s">
        <v>3811</v>
      </c>
      <c r="D730" s="49" t="s">
        <v>3812</v>
      </c>
      <c r="E730" s="50">
        <v>103378</v>
      </c>
      <c r="F730" s="50">
        <v>0</v>
      </c>
    </row>
    <row r="731" spans="1:6" s="51" customFormat="1" ht="12">
      <c r="A731" s="47">
        <v>240314</v>
      </c>
      <c r="B731" s="48" t="s">
        <v>2612</v>
      </c>
      <c r="C731" s="43" t="s">
        <v>3813</v>
      </c>
      <c r="D731" s="52" t="s">
        <v>3814</v>
      </c>
      <c r="E731" s="50">
        <v>11899</v>
      </c>
      <c r="F731" s="50">
        <v>0</v>
      </c>
    </row>
    <row r="732" spans="1:6" s="51" customFormat="1" ht="12">
      <c r="A732" s="47">
        <v>240314</v>
      </c>
      <c r="B732" s="48" t="s">
        <v>2612</v>
      </c>
      <c r="C732" s="43" t="s">
        <v>3815</v>
      </c>
      <c r="D732" s="49" t="s">
        <v>3816</v>
      </c>
      <c r="E732" s="50">
        <v>9260</v>
      </c>
      <c r="F732" s="50">
        <v>0</v>
      </c>
    </row>
    <row r="733" spans="1:6" s="51" customFormat="1" ht="12">
      <c r="A733" s="47">
        <v>240314</v>
      </c>
      <c r="B733" s="48" t="s">
        <v>2612</v>
      </c>
      <c r="C733" s="43">
        <v>216268162</v>
      </c>
      <c r="D733" s="49" t="s">
        <v>3817</v>
      </c>
      <c r="E733" s="50">
        <v>7248</v>
      </c>
      <c r="F733" s="50">
        <v>0</v>
      </c>
    </row>
    <row r="734" spans="1:6" s="51" customFormat="1" ht="12">
      <c r="A734" s="47">
        <v>240314</v>
      </c>
      <c r="B734" s="48" t="s">
        <v>2612</v>
      </c>
      <c r="C734" s="43">
        <v>216285162</v>
      </c>
      <c r="D734" s="49" t="s">
        <v>3818</v>
      </c>
      <c r="E734" s="50">
        <v>18644</v>
      </c>
      <c r="F734" s="50">
        <v>0</v>
      </c>
    </row>
    <row r="735" spans="1:6" s="51" customFormat="1" ht="12">
      <c r="A735" s="47">
        <v>240314</v>
      </c>
      <c r="B735" s="48" t="s">
        <v>2612</v>
      </c>
      <c r="C735" s="43">
        <v>216315763</v>
      </c>
      <c r="D735" s="49" t="s">
        <v>3819</v>
      </c>
      <c r="E735" s="50">
        <v>9538</v>
      </c>
      <c r="F735" s="50">
        <v>0</v>
      </c>
    </row>
    <row r="736" spans="1:6" s="51" customFormat="1" ht="12">
      <c r="A736" s="47">
        <v>240314</v>
      </c>
      <c r="B736" s="48" t="s">
        <v>2612</v>
      </c>
      <c r="C736" s="43">
        <v>216373563</v>
      </c>
      <c r="D736" s="49" t="s">
        <v>3820</v>
      </c>
      <c r="E736" s="50">
        <v>12005</v>
      </c>
      <c r="F736" s="50">
        <v>0</v>
      </c>
    </row>
    <row r="737" spans="1:6" s="51" customFormat="1" ht="12">
      <c r="A737" s="47">
        <v>240314</v>
      </c>
      <c r="B737" s="48" t="s">
        <v>2612</v>
      </c>
      <c r="C737" s="43">
        <v>216376563</v>
      </c>
      <c r="D737" s="49" t="s">
        <v>3821</v>
      </c>
      <c r="E737" s="50">
        <v>59563</v>
      </c>
      <c r="F737" s="50">
        <v>0</v>
      </c>
    </row>
    <row r="738" spans="1:6" s="51" customFormat="1" ht="12">
      <c r="A738" s="47">
        <v>240314</v>
      </c>
      <c r="B738" s="48" t="s">
        <v>2612</v>
      </c>
      <c r="C738" s="43">
        <v>216376863</v>
      </c>
      <c r="D738" s="49" t="s">
        <v>3822</v>
      </c>
      <c r="E738" s="50">
        <v>9523</v>
      </c>
      <c r="F738" s="50">
        <v>0</v>
      </c>
    </row>
    <row r="739" spans="1:6" s="51" customFormat="1" ht="12">
      <c r="A739" s="47">
        <v>240314</v>
      </c>
      <c r="B739" s="48" t="s">
        <v>2612</v>
      </c>
      <c r="C739" s="43">
        <v>216385263</v>
      </c>
      <c r="D739" s="49" t="s">
        <v>3823</v>
      </c>
      <c r="E739" s="50">
        <v>10782</v>
      </c>
      <c r="F739" s="50">
        <v>0</v>
      </c>
    </row>
    <row r="740" spans="1:6" s="51" customFormat="1" ht="12">
      <c r="A740" s="47">
        <v>240314</v>
      </c>
      <c r="B740" s="48" t="s">
        <v>2612</v>
      </c>
      <c r="C740" s="43" t="s">
        <v>3824</v>
      </c>
      <c r="D740" s="49" t="s">
        <v>3825</v>
      </c>
      <c r="E740" s="50">
        <v>9200</v>
      </c>
      <c r="F740" s="50">
        <v>0</v>
      </c>
    </row>
    <row r="741" spans="1:6" s="51" customFormat="1" ht="12">
      <c r="A741" s="47">
        <v>240314</v>
      </c>
      <c r="B741" s="48" t="s">
        <v>2612</v>
      </c>
      <c r="C741" s="43" t="s">
        <v>3826</v>
      </c>
      <c r="D741" s="49" t="s">
        <v>3827</v>
      </c>
      <c r="E741" s="50">
        <v>14542</v>
      </c>
      <c r="F741" s="50">
        <v>0</v>
      </c>
    </row>
    <row r="742" spans="1:6" s="51" customFormat="1" ht="12">
      <c r="A742" s="47">
        <v>240314</v>
      </c>
      <c r="B742" s="48" t="s">
        <v>2612</v>
      </c>
      <c r="C742" s="43" t="s">
        <v>3828</v>
      </c>
      <c r="D742" s="49" t="s">
        <v>3829</v>
      </c>
      <c r="E742" s="50">
        <v>26447</v>
      </c>
      <c r="F742" s="50">
        <v>0</v>
      </c>
    </row>
    <row r="743" spans="1:6" s="51" customFormat="1" ht="12">
      <c r="A743" s="47">
        <v>240314</v>
      </c>
      <c r="B743" s="48" t="s">
        <v>2612</v>
      </c>
      <c r="C743" s="43" t="s">
        <v>3830</v>
      </c>
      <c r="D743" s="49" t="s">
        <v>3831</v>
      </c>
      <c r="E743" s="50">
        <v>6315</v>
      </c>
      <c r="F743" s="50">
        <v>0</v>
      </c>
    </row>
    <row r="744" spans="1:6" s="51" customFormat="1" ht="12">
      <c r="A744" s="47">
        <v>240314</v>
      </c>
      <c r="B744" s="48" t="s">
        <v>2612</v>
      </c>
      <c r="C744" s="43" t="s">
        <v>3832</v>
      </c>
      <c r="D744" s="49" t="s">
        <v>3833</v>
      </c>
      <c r="E744" s="50">
        <v>6925</v>
      </c>
      <c r="F744" s="50">
        <v>0</v>
      </c>
    </row>
    <row r="745" spans="1:6" s="51" customFormat="1" ht="12">
      <c r="A745" s="47">
        <v>240314</v>
      </c>
      <c r="B745" s="48" t="s">
        <v>2612</v>
      </c>
      <c r="C745" s="43">
        <v>216415764</v>
      </c>
      <c r="D745" s="49" t="s">
        <v>3834</v>
      </c>
      <c r="E745" s="50">
        <v>8005</v>
      </c>
      <c r="F745" s="50">
        <v>0</v>
      </c>
    </row>
    <row r="746" spans="1:6" s="51" customFormat="1" ht="12">
      <c r="A746" s="47">
        <v>240314</v>
      </c>
      <c r="B746" s="48" t="s">
        <v>2612</v>
      </c>
      <c r="C746" s="43">
        <v>216419364</v>
      </c>
      <c r="D746" s="49" t="s">
        <v>3835</v>
      </c>
      <c r="E746" s="50">
        <v>25700</v>
      </c>
      <c r="F746" s="50">
        <v>0</v>
      </c>
    </row>
    <row r="747" spans="1:6" s="51" customFormat="1" ht="12">
      <c r="A747" s="47">
        <v>240314</v>
      </c>
      <c r="B747" s="48" t="s">
        <v>2612</v>
      </c>
      <c r="C747" s="43" t="s">
        <v>3836</v>
      </c>
      <c r="D747" s="49" t="s">
        <v>3837</v>
      </c>
      <c r="E747" s="50">
        <v>25471</v>
      </c>
      <c r="F747" s="50">
        <v>0</v>
      </c>
    </row>
    <row r="748" spans="1:6" s="51" customFormat="1" ht="12">
      <c r="A748" s="47">
        <v>240314</v>
      </c>
      <c r="B748" s="48" t="s">
        <v>2612</v>
      </c>
      <c r="C748" s="43" t="s">
        <v>3838</v>
      </c>
      <c r="D748" s="49" t="s">
        <v>3839</v>
      </c>
      <c r="E748" s="50">
        <v>3288</v>
      </c>
      <c r="F748" s="50">
        <v>0</v>
      </c>
    </row>
    <row r="749" spans="1:6" s="51" customFormat="1" ht="12">
      <c r="A749" s="47">
        <v>240314</v>
      </c>
      <c r="B749" s="48" t="s">
        <v>2612</v>
      </c>
      <c r="C749" s="43" t="s">
        <v>3840</v>
      </c>
      <c r="D749" s="49" t="s">
        <v>3841</v>
      </c>
      <c r="E749" s="50">
        <v>13075</v>
      </c>
      <c r="F749" s="50">
        <v>0</v>
      </c>
    </row>
    <row r="750" spans="1:6" s="51" customFormat="1" ht="12">
      <c r="A750" s="47">
        <v>240314</v>
      </c>
      <c r="B750" s="48" t="s">
        <v>2612</v>
      </c>
      <c r="C750" s="43">
        <v>216476364</v>
      </c>
      <c r="D750" s="49" t="s">
        <v>3842</v>
      </c>
      <c r="E750" s="50">
        <v>77451</v>
      </c>
      <c r="F750" s="50">
        <v>0</v>
      </c>
    </row>
    <row r="751" spans="1:6" s="51" customFormat="1" ht="12" customHeight="1">
      <c r="A751" s="47">
        <v>240314</v>
      </c>
      <c r="B751" s="48" t="s">
        <v>2612</v>
      </c>
      <c r="C751" s="43">
        <v>216488564</v>
      </c>
      <c r="D751" s="54" t="s">
        <v>3843</v>
      </c>
      <c r="E751" s="50">
        <v>5402</v>
      </c>
      <c r="F751" s="50">
        <v>0</v>
      </c>
    </row>
    <row r="752" spans="1:6" s="51" customFormat="1" ht="12">
      <c r="A752" s="47">
        <v>240314</v>
      </c>
      <c r="B752" s="48" t="s">
        <v>2612</v>
      </c>
      <c r="C752" s="43" t="s">
        <v>3844</v>
      </c>
      <c r="D752" s="49" t="s">
        <v>3845</v>
      </c>
      <c r="E752" s="50">
        <v>39288</v>
      </c>
      <c r="F752" s="50">
        <v>0</v>
      </c>
    </row>
    <row r="753" spans="1:6" s="51" customFormat="1" ht="12">
      <c r="A753" s="47">
        <v>240314</v>
      </c>
      <c r="B753" s="48" t="s">
        <v>2612</v>
      </c>
      <c r="C753" s="43">
        <v>216517665</v>
      </c>
      <c r="D753" s="49" t="s">
        <v>3846</v>
      </c>
      <c r="E753" s="50">
        <v>6971</v>
      </c>
      <c r="F753" s="50">
        <v>0</v>
      </c>
    </row>
    <row r="754" spans="1:6" s="51" customFormat="1" ht="12">
      <c r="A754" s="47">
        <v>240314</v>
      </c>
      <c r="B754" s="48" t="s">
        <v>2612</v>
      </c>
      <c r="C754" s="43">
        <v>216552565</v>
      </c>
      <c r="D754" s="49" t="s">
        <v>1052</v>
      </c>
      <c r="E754" s="50">
        <v>6401</v>
      </c>
      <c r="F754" s="50">
        <v>0</v>
      </c>
    </row>
    <row r="755" spans="1:6" s="51" customFormat="1" ht="12">
      <c r="A755" s="47">
        <v>240314</v>
      </c>
      <c r="B755" s="48" t="s">
        <v>2612</v>
      </c>
      <c r="C755" s="43">
        <v>216570265</v>
      </c>
      <c r="D755" s="49" t="s">
        <v>1053</v>
      </c>
      <c r="E755" s="50">
        <v>31489</v>
      </c>
      <c r="F755" s="50">
        <v>0</v>
      </c>
    </row>
    <row r="756" spans="1:6" s="51" customFormat="1" ht="12">
      <c r="A756" s="47">
        <v>240314</v>
      </c>
      <c r="B756" s="48" t="s">
        <v>2612</v>
      </c>
      <c r="C756" s="43">
        <v>216581065</v>
      </c>
      <c r="D756" s="49" t="s">
        <v>1054</v>
      </c>
      <c r="E756" s="50">
        <v>58412</v>
      </c>
      <c r="F756" s="50">
        <v>0</v>
      </c>
    </row>
    <row r="757" spans="1:6" s="51" customFormat="1" ht="12">
      <c r="A757" s="47">
        <v>240314</v>
      </c>
      <c r="B757" s="48" t="s">
        <v>2612</v>
      </c>
      <c r="C757" s="43">
        <v>216586865</v>
      </c>
      <c r="D757" s="49" t="s">
        <v>1055</v>
      </c>
      <c r="E757" s="50">
        <v>65003</v>
      </c>
      <c r="F757" s="50">
        <v>0</v>
      </c>
    </row>
    <row r="758" spans="1:6" s="51" customFormat="1" ht="12">
      <c r="A758" s="47">
        <v>240314</v>
      </c>
      <c r="B758" s="48" t="s">
        <v>2612</v>
      </c>
      <c r="C758" s="43" t="s">
        <v>1056</v>
      </c>
      <c r="D758" s="49" t="s">
        <v>1057</v>
      </c>
      <c r="E758" s="50">
        <v>1673507</v>
      </c>
      <c r="F758" s="50">
        <v>0</v>
      </c>
    </row>
    <row r="759" spans="1:6" s="51" customFormat="1" ht="12">
      <c r="A759" s="47">
        <v>240314</v>
      </c>
      <c r="B759" s="48" t="s">
        <v>2612</v>
      </c>
      <c r="C759" s="43" t="s">
        <v>1058</v>
      </c>
      <c r="D759" s="49" t="s">
        <v>1059</v>
      </c>
      <c r="E759" s="50">
        <v>6915</v>
      </c>
      <c r="F759" s="50">
        <v>0</v>
      </c>
    </row>
    <row r="760" spans="1:6" s="51" customFormat="1" ht="12">
      <c r="A760" s="47">
        <v>240314</v>
      </c>
      <c r="B760" s="48" t="s">
        <v>2612</v>
      </c>
      <c r="C760" s="43" t="s">
        <v>1060</v>
      </c>
      <c r="D760" s="49" t="s">
        <v>1061</v>
      </c>
      <c r="E760" s="50">
        <v>105415</v>
      </c>
      <c r="F760" s="50">
        <v>0</v>
      </c>
    </row>
    <row r="761" spans="1:6" s="51" customFormat="1" ht="12">
      <c r="A761" s="47">
        <v>240314</v>
      </c>
      <c r="B761" s="48" t="s">
        <v>2612</v>
      </c>
      <c r="C761" s="43" t="s">
        <v>1062</v>
      </c>
      <c r="D761" s="49" t="s">
        <v>1063</v>
      </c>
      <c r="E761" s="50">
        <v>5273</v>
      </c>
      <c r="F761" s="50">
        <v>0</v>
      </c>
    </row>
    <row r="762" spans="1:6" s="51" customFormat="1" ht="12">
      <c r="A762" s="47">
        <v>240314</v>
      </c>
      <c r="B762" s="48" t="s">
        <v>2612</v>
      </c>
      <c r="C762" s="43">
        <v>216697666</v>
      </c>
      <c r="D762" s="49" t="s">
        <v>1064</v>
      </c>
      <c r="E762" s="50">
        <v>2573</v>
      </c>
      <c r="F762" s="50">
        <v>0</v>
      </c>
    </row>
    <row r="763" spans="1:6" s="51" customFormat="1" ht="12">
      <c r="A763" s="47">
        <v>240314</v>
      </c>
      <c r="B763" s="48" t="s">
        <v>2612</v>
      </c>
      <c r="C763" s="43" t="s">
        <v>1065</v>
      </c>
      <c r="D763" s="49" t="s">
        <v>1066</v>
      </c>
      <c r="E763" s="50">
        <v>6668</v>
      </c>
      <c r="F763" s="50">
        <v>0</v>
      </c>
    </row>
    <row r="764" spans="1:6" s="51" customFormat="1" ht="12">
      <c r="A764" s="47">
        <v>240314</v>
      </c>
      <c r="B764" s="48" t="s">
        <v>2612</v>
      </c>
      <c r="C764" s="43" t="s">
        <v>1067</v>
      </c>
      <c r="D764" s="49" t="s">
        <v>1068</v>
      </c>
      <c r="E764" s="50">
        <v>14992</v>
      </c>
      <c r="F764" s="50">
        <v>0</v>
      </c>
    </row>
    <row r="765" spans="1:6" s="51" customFormat="1" ht="12">
      <c r="A765" s="47">
        <v>240314</v>
      </c>
      <c r="B765" s="48" t="s">
        <v>2612</v>
      </c>
      <c r="C765" s="43">
        <v>216713667</v>
      </c>
      <c r="D765" s="49" t="s">
        <v>1069</v>
      </c>
      <c r="E765" s="50">
        <v>37494</v>
      </c>
      <c r="F765" s="50">
        <v>0</v>
      </c>
    </row>
    <row r="766" spans="1:6" s="51" customFormat="1" ht="12">
      <c r="A766" s="47">
        <v>240314</v>
      </c>
      <c r="B766" s="48" t="s">
        <v>2612</v>
      </c>
      <c r="C766" s="43" t="s">
        <v>1070</v>
      </c>
      <c r="D766" s="49" t="s">
        <v>1071</v>
      </c>
      <c r="E766" s="50">
        <v>7738</v>
      </c>
      <c r="F766" s="50">
        <v>0</v>
      </c>
    </row>
    <row r="767" spans="1:6" s="51" customFormat="1" ht="12">
      <c r="A767" s="47">
        <v>240314</v>
      </c>
      <c r="B767" s="48" t="s">
        <v>2612</v>
      </c>
      <c r="C767" s="43" t="s">
        <v>1072</v>
      </c>
      <c r="D767" s="49" t="s">
        <v>1073</v>
      </c>
      <c r="E767" s="50">
        <v>7122</v>
      </c>
      <c r="F767" s="50">
        <v>0</v>
      </c>
    </row>
    <row r="768" spans="1:6" s="51" customFormat="1" ht="12">
      <c r="A768" s="47">
        <v>240314</v>
      </c>
      <c r="B768" s="48" t="s">
        <v>2612</v>
      </c>
      <c r="C768" s="43">
        <v>216717867</v>
      </c>
      <c r="D768" s="49" t="s">
        <v>1074</v>
      </c>
      <c r="E768" s="50">
        <v>11213</v>
      </c>
      <c r="F768" s="50">
        <v>0</v>
      </c>
    </row>
    <row r="769" spans="1:6" s="51" customFormat="1" ht="12">
      <c r="A769" s="47">
        <v>240314</v>
      </c>
      <c r="B769" s="48" t="s">
        <v>2612</v>
      </c>
      <c r="C769" s="43" t="s">
        <v>1075</v>
      </c>
      <c r="D769" s="49" t="s">
        <v>1076</v>
      </c>
      <c r="E769" s="50">
        <v>5241</v>
      </c>
      <c r="F769" s="50">
        <v>0</v>
      </c>
    </row>
    <row r="770" spans="1:6" s="51" customFormat="1" ht="12">
      <c r="A770" s="47">
        <v>240314</v>
      </c>
      <c r="B770" s="48" t="s">
        <v>2612</v>
      </c>
      <c r="C770" s="43" t="s">
        <v>1077</v>
      </c>
      <c r="D770" s="49" t="s">
        <v>1078</v>
      </c>
      <c r="E770" s="50">
        <v>16358</v>
      </c>
      <c r="F770" s="50">
        <v>0</v>
      </c>
    </row>
    <row r="771" spans="1:6" s="51" customFormat="1" ht="12">
      <c r="A771" s="47">
        <v>240314</v>
      </c>
      <c r="B771" s="48" t="s">
        <v>2612</v>
      </c>
      <c r="C771" s="43" t="s">
        <v>1079</v>
      </c>
      <c r="D771" s="49" t="s">
        <v>1080</v>
      </c>
      <c r="E771" s="50">
        <v>1694</v>
      </c>
      <c r="F771" s="50">
        <v>0</v>
      </c>
    </row>
    <row r="772" spans="1:6" s="51" customFormat="1" ht="12">
      <c r="A772" s="47">
        <v>240314</v>
      </c>
      <c r="B772" s="48" t="s">
        <v>2612</v>
      </c>
      <c r="C772" s="43">
        <v>216773067</v>
      </c>
      <c r="D772" s="49" t="s">
        <v>1081</v>
      </c>
      <c r="E772" s="50">
        <v>32362</v>
      </c>
      <c r="F772" s="50">
        <v>0</v>
      </c>
    </row>
    <row r="773" spans="1:6" s="51" customFormat="1" ht="12">
      <c r="A773" s="47">
        <v>240314</v>
      </c>
      <c r="B773" s="48" t="s">
        <v>2612</v>
      </c>
      <c r="C773" s="43" t="s">
        <v>1082</v>
      </c>
      <c r="D773" s="49" t="s">
        <v>1083</v>
      </c>
      <c r="E773" s="50">
        <v>16828</v>
      </c>
      <c r="F773" s="50">
        <v>0</v>
      </c>
    </row>
    <row r="774" spans="1:6" s="51" customFormat="1" ht="12">
      <c r="A774" s="47">
        <v>240314</v>
      </c>
      <c r="B774" s="48" t="s">
        <v>2612</v>
      </c>
      <c r="C774" s="43" t="s">
        <v>1084</v>
      </c>
      <c r="D774" s="49" t="s">
        <v>1085</v>
      </c>
      <c r="E774" s="50">
        <v>19508</v>
      </c>
      <c r="F774" s="50">
        <v>0</v>
      </c>
    </row>
    <row r="775" spans="1:6" s="51" customFormat="1" ht="12">
      <c r="A775" s="47">
        <v>240314</v>
      </c>
      <c r="B775" s="48" t="s">
        <v>2612</v>
      </c>
      <c r="C775" s="43">
        <v>216813468</v>
      </c>
      <c r="D775" s="49" t="s">
        <v>1086</v>
      </c>
      <c r="E775" s="50">
        <v>76376</v>
      </c>
      <c r="F775" s="50">
        <v>0</v>
      </c>
    </row>
    <row r="776" spans="1:6" s="51" customFormat="1" ht="12">
      <c r="A776" s="47">
        <v>240314</v>
      </c>
      <c r="B776" s="48" t="s">
        <v>2612</v>
      </c>
      <c r="C776" s="43" t="s">
        <v>1087</v>
      </c>
      <c r="D776" s="49" t="s">
        <v>1088</v>
      </c>
      <c r="E776" s="50">
        <v>6299</v>
      </c>
      <c r="F776" s="50">
        <v>0</v>
      </c>
    </row>
    <row r="777" spans="1:6" s="51" customFormat="1" ht="12">
      <c r="A777" s="47">
        <v>240314</v>
      </c>
      <c r="B777" s="48" t="s">
        <v>2612</v>
      </c>
      <c r="C777" s="43" t="s">
        <v>1089</v>
      </c>
      <c r="D777" s="49" t="s">
        <v>1090</v>
      </c>
      <c r="E777" s="50">
        <v>74998</v>
      </c>
      <c r="F777" s="50">
        <v>0</v>
      </c>
    </row>
    <row r="778" spans="1:6" s="51" customFormat="1" ht="12">
      <c r="A778" s="47">
        <v>240314</v>
      </c>
      <c r="B778" s="48" t="s">
        <v>2612</v>
      </c>
      <c r="C778" s="43" t="s">
        <v>1091</v>
      </c>
      <c r="D778" s="49" t="s">
        <v>1092</v>
      </c>
      <c r="E778" s="50">
        <v>19788</v>
      </c>
      <c r="F778" s="50">
        <v>0</v>
      </c>
    </row>
    <row r="779" spans="1:6" s="51" customFormat="1" ht="12">
      <c r="A779" s="47">
        <v>240314</v>
      </c>
      <c r="B779" s="48" t="s">
        <v>2612</v>
      </c>
      <c r="C779" s="43" t="s">
        <v>1093</v>
      </c>
      <c r="D779" s="49" t="s">
        <v>1094</v>
      </c>
      <c r="E779" s="50">
        <v>4550</v>
      </c>
      <c r="F779" s="50">
        <v>0</v>
      </c>
    </row>
    <row r="780" spans="1:6" s="51" customFormat="1" ht="12">
      <c r="A780" s="47">
        <v>240314</v>
      </c>
      <c r="B780" s="48" t="s">
        <v>2612</v>
      </c>
      <c r="C780" s="43" t="s">
        <v>1095</v>
      </c>
      <c r="D780" s="49" t="s">
        <v>1096</v>
      </c>
      <c r="E780" s="50">
        <v>3875</v>
      </c>
      <c r="F780" s="50">
        <v>0</v>
      </c>
    </row>
    <row r="781" spans="1:6" s="51" customFormat="1" ht="12">
      <c r="A781" s="47">
        <v>240314</v>
      </c>
      <c r="B781" s="48" t="s">
        <v>2612</v>
      </c>
      <c r="C781" s="43" t="s">
        <v>1097</v>
      </c>
      <c r="D781" s="49" t="s">
        <v>1098</v>
      </c>
      <c r="E781" s="50">
        <v>34360</v>
      </c>
      <c r="F781" s="50">
        <v>0</v>
      </c>
    </row>
    <row r="782" spans="1:6" s="51" customFormat="1" ht="12">
      <c r="A782" s="47">
        <v>240314</v>
      </c>
      <c r="B782" s="48" t="s">
        <v>2612</v>
      </c>
      <c r="C782" s="43">
        <v>216847268</v>
      </c>
      <c r="D782" s="49" t="s">
        <v>1099</v>
      </c>
      <c r="E782" s="50">
        <v>33841</v>
      </c>
      <c r="F782" s="50">
        <v>0</v>
      </c>
    </row>
    <row r="783" spans="1:6" s="51" customFormat="1" ht="12">
      <c r="A783" s="47">
        <v>240314</v>
      </c>
      <c r="B783" s="48" t="s">
        <v>2612</v>
      </c>
      <c r="C783" s="43">
        <v>216850568</v>
      </c>
      <c r="D783" s="49" t="s">
        <v>1100</v>
      </c>
      <c r="E783" s="50">
        <v>25318</v>
      </c>
      <c r="F783" s="50">
        <v>0</v>
      </c>
    </row>
    <row r="784" spans="1:6" s="51" customFormat="1" ht="12">
      <c r="A784" s="47">
        <v>240314</v>
      </c>
      <c r="B784" s="48" t="s">
        <v>2612</v>
      </c>
      <c r="C784" s="43" t="s">
        <v>1101</v>
      </c>
      <c r="D784" s="49" t="s">
        <v>1102</v>
      </c>
      <c r="E784" s="50">
        <v>4903</v>
      </c>
      <c r="F784" s="50">
        <v>0</v>
      </c>
    </row>
    <row r="785" spans="1:6" s="51" customFormat="1" ht="12">
      <c r="A785" s="47">
        <v>240314</v>
      </c>
      <c r="B785" s="48" t="s">
        <v>2612</v>
      </c>
      <c r="C785" s="43" t="s">
        <v>1103</v>
      </c>
      <c r="D785" s="49" t="s">
        <v>1104</v>
      </c>
      <c r="E785" s="50">
        <v>5037</v>
      </c>
      <c r="F785" s="50">
        <v>0</v>
      </c>
    </row>
    <row r="786" spans="1:6" s="51" customFormat="1" ht="12">
      <c r="A786" s="47">
        <v>240314</v>
      </c>
      <c r="B786" s="48" t="s">
        <v>2612</v>
      </c>
      <c r="C786" s="43">
        <v>216873168</v>
      </c>
      <c r="D786" s="49" t="s">
        <v>1105</v>
      </c>
      <c r="E786" s="50">
        <v>68640</v>
      </c>
      <c r="F786" s="50">
        <v>0</v>
      </c>
    </row>
    <row r="787" spans="1:6" s="51" customFormat="1" ht="12">
      <c r="A787" s="47">
        <v>240314</v>
      </c>
      <c r="B787" s="48" t="s">
        <v>2612</v>
      </c>
      <c r="C787" s="43">
        <v>216873268</v>
      </c>
      <c r="D787" s="49" t="s">
        <v>1106</v>
      </c>
      <c r="E787" s="50">
        <v>75408</v>
      </c>
      <c r="F787" s="50">
        <v>0</v>
      </c>
    </row>
    <row r="788" spans="1:6" s="51" customFormat="1" ht="12">
      <c r="A788" s="47">
        <v>240314</v>
      </c>
      <c r="B788" s="48" t="s">
        <v>2612</v>
      </c>
      <c r="C788" s="43">
        <v>216886568</v>
      </c>
      <c r="D788" s="49" t="s">
        <v>1107</v>
      </c>
      <c r="E788" s="50">
        <v>86143</v>
      </c>
      <c r="F788" s="50">
        <v>0</v>
      </c>
    </row>
    <row r="789" spans="1:6" s="51" customFormat="1" ht="12">
      <c r="A789" s="47">
        <v>240314</v>
      </c>
      <c r="B789" s="48" t="s">
        <v>2612</v>
      </c>
      <c r="C789" s="43" t="s">
        <v>1108</v>
      </c>
      <c r="D789" s="49" t="s">
        <v>1109</v>
      </c>
      <c r="E789" s="50">
        <v>27915</v>
      </c>
      <c r="F789" s="50">
        <v>0</v>
      </c>
    </row>
    <row r="790" spans="1:6" s="51" customFormat="1" ht="12">
      <c r="A790" s="47">
        <v>240314</v>
      </c>
      <c r="B790" s="48" t="s">
        <v>2612</v>
      </c>
      <c r="C790" s="43" t="s">
        <v>1110</v>
      </c>
      <c r="D790" s="49" t="s">
        <v>1111</v>
      </c>
      <c r="E790" s="50">
        <v>107692</v>
      </c>
      <c r="F790" s="50">
        <v>0</v>
      </c>
    </row>
    <row r="791" spans="1:6" s="51" customFormat="1" ht="12">
      <c r="A791" s="47">
        <v>240314</v>
      </c>
      <c r="B791" s="48" t="s">
        <v>2612</v>
      </c>
      <c r="C791" s="43" t="s">
        <v>1112</v>
      </c>
      <c r="D791" s="49" t="s">
        <v>1113</v>
      </c>
      <c r="E791" s="50">
        <v>14265</v>
      </c>
      <c r="F791" s="50">
        <v>0</v>
      </c>
    </row>
    <row r="792" spans="1:6" s="51" customFormat="1" ht="12">
      <c r="A792" s="47">
        <v>240314</v>
      </c>
      <c r="B792" s="48" t="s">
        <v>2612</v>
      </c>
      <c r="C792" s="43" t="s">
        <v>1114</v>
      </c>
      <c r="D792" s="49" t="s">
        <v>1115</v>
      </c>
      <c r="E792" s="50">
        <v>2618</v>
      </c>
      <c r="F792" s="50">
        <v>0</v>
      </c>
    </row>
    <row r="793" spans="1:6" s="51" customFormat="1" ht="12">
      <c r="A793" s="47">
        <v>240314</v>
      </c>
      <c r="B793" s="48" t="s">
        <v>2612</v>
      </c>
      <c r="C793" s="43" t="s">
        <v>1116</v>
      </c>
      <c r="D793" s="49" t="s">
        <v>1117</v>
      </c>
      <c r="E793" s="50">
        <v>57031</v>
      </c>
      <c r="F793" s="50">
        <v>0</v>
      </c>
    </row>
    <row r="794" spans="1:6" s="51" customFormat="1" ht="12">
      <c r="A794" s="47">
        <v>240314</v>
      </c>
      <c r="B794" s="48" t="s">
        <v>2612</v>
      </c>
      <c r="C794" s="43">
        <v>216976869</v>
      </c>
      <c r="D794" s="49" t="s">
        <v>1118</v>
      </c>
      <c r="E794" s="50">
        <v>9084</v>
      </c>
      <c r="F794" s="50">
        <v>0</v>
      </c>
    </row>
    <row r="795" spans="1:6" s="51" customFormat="1" ht="12">
      <c r="A795" s="47">
        <v>240314</v>
      </c>
      <c r="B795" s="48" t="s">
        <v>2612</v>
      </c>
      <c r="C795" s="43">
        <v>216986569</v>
      </c>
      <c r="D795" s="49" t="s">
        <v>1119</v>
      </c>
      <c r="E795" s="50">
        <v>20604</v>
      </c>
      <c r="F795" s="50">
        <v>0</v>
      </c>
    </row>
    <row r="796" spans="1:6" s="51" customFormat="1" ht="12">
      <c r="A796" s="47">
        <v>240314</v>
      </c>
      <c r="B796" s="48" t="s">
        <v>2612</v>
      </c>
      <c r="C796" s="43" t="s">
        <v>1120</v>
      </c>
      <c r="D796" s="49" t="s">
        <v>1121</v>
      </c>
      <c r="E796" s="50">
        <v>22946</v>
      </c>
      <c r="F796" s="50">
        <v>0</v>
      </c>
    </row>
    <row r="797" spans="1:6" s="51" customFormat="1" ht="12">
      <c r="A797" s="47">
        <v>240314</v>
      </c>
      <c r="B797" s="48" t="s">
        <v>2612</v>
      </c>
      <c r="C797" s="43" t="s">
        <v>1122</v>
      </c>
      <c r="D797" s="49" t="s">
        <v>1123</v>
      </c>
      <c r="E797" s="50">
        <v>14224</v>
      </c>
      <c r="F797" s="50">
        <v>0</v>
      </c>
    </row>
    <row r="798" spans="1:6" s="51" customFormat="1" ht="12">
      <c r="A798" s="47">
        <v>240314</v>
      </c>
      <c r="B798" s="48" t="s">
        <v>2612</v>
      </c>
      <c r="C798" s="43" t="s">
        <v>1124</v>
      </c>
      <c r="D798" s="49" t="s">
        <v>1125</v>
      </c>
      <c r="E798" s="50">
        <v>51264</v>
      </c>
      <c r="F798" s="50">
        <v>0</v>
      </c>
    </row>
    <row r="799" spans="1:6" s="51" customFormat="1" ht="12">
      <c r="A799" s="47">
        <v>240314</v>
      </c>
      <c r="B799" s="48" t="s">
        <v>2612</v>
      </c>
      <c r="C799" s="43" t="s">
        <v>1126</v>
      </c>
      <c r="D799" s="49" t="s">
        <v>1127</v>
      </c>
      <c r="E799" s="50">
        <v>33987</v>
      </c>
      <c r="F799" s="50">
        <v>0</v>
      </c>
    </row>
    <row r="800" spans="1:6" s="51" customFormat="1" ht="12">
      <c r="A800" s="47">
        <v>240314</v>
      </c>
      <c r="B800" s="48" t="s">
        <v>2612</v>
      </c>
      <c r="C800" s="43" t="s">
        <v>1128</v>
      </c>
      <c r="D800" s="49" t="s">
        <v>1129</v>
      </c>
      <c r="E800" s="50">
        <v>25552</v>
      </c>
      <c r="F800" s="50">
        <v>0</v>
      </c>
    </row>
    <row r="801" spans="1:6" s="51" customFormat="1" ht="12">
      <c r="A801" s="47">
        <v>240314</v>
      </c>
      <c r="B801" s="48" t="s">
        <v>2612</v>
      </c>
      <c r="C801" s="43">
        <v>217023570</v>
      </c>
      <c r="D801" s="49" t="s">
        <v>1130</v>
      </c>
      <c r="E801" s="50">
        <v>50487</v>
      </c>
      <c r="F801" s="50">
        <v>0</v>
      </c>
    </row>
    <row r="802" spans="1:6" s="51" customFormat="1" ht="12">
      <c r="A802" s="47">
        <v>240314</v>
      </c>
      <c r="B802" s="48" t="s">
        <v>2612</v>
      </c>
      <c r="C802" s="43" t="s">
        <v>1131</v>
      </c>
      <c r="D802" s="54" t="s">
        <v>1132</v>
      </c>
      <c r="E802" s="50">
        <v>121635</v>
      </c>
      <c r="F802" s="50">
        <v>0</v>
      </c>
    </row>
    <row r="803" spans="1:6" s="51" customFormat="1" ht="12">
      <c r="A803" s="47">
        <v>240314</v>
      </c>
      <c r="B803" s="48" t="s">
        <v>2612</v>
      </c>
      <c r="C803" s="43" t="s">
        <v>1133</v>
      </c>
      <c r="D803" s="49" t="s">
        <v>1134</v>
      </c>
      <c r="E803" s="50">
        <v>18525</v>
      </c>
      <c r="F803" s="50">
        <v>0</v>
      </c>
    </row>
    <row r="804" spans="1:6" s="51" customFormat="1" ht="12">
      <c r="A804" s="47">
        <v>240314</v>
      </c>
      <c r="B804" s="48" t="s">
        <v>2612</v>
      </c>
      <c r="C804" s="43" t="s">
        <v>1135</v>
      </c>
      <c r="D804" s="49" t="s">
        <v>1136</v>
      </c>
      <c r="E804" s="50">
        <v>29231</v>
      </c>
      <c r="F804" s="50">
        <v>0</v>
      </c>
    </row>
    <row r="805" spans="1:6" s="51" customFormat="1" ht="12">
      <c r="A805" s="47">
        <v>240314</v>
      </c>
      <c r="B805" s="48" t="s">
        <v>2612</v>
      </c>
      <c r="C805" s="43">
        <v>217047570</v>
      </c>
      <c r="D805" s="49" t="s">
        <v>1137</v>
      </c>
      <c r="E805" s="50">
        <v>39778</v>
      </c>
      <c r="F805" s="50">
        <v>0</v>
      </c>
    </row>
    <row r="806" spans="1:6" s="51" customFormat="1" ht="12">
      <c r="A806" s="47">
        <v>240314</v>
      </c>
      <c r="B806" s="48" t="s">
        <v>2612</v>
      </c>
      <c r="C806" s="43">
        <v>217050270</v>
      </c>
      <c r="D806" s="49" t="s">
        <v>1138</v>
      </c>
      <c r="E806" s="50">
        <v>4812</v>
      </c>
      <c r="F806" s="50">
        <v>0</v>
      </c>
    </row>
    <row r="807" spans="1:6" s="51" customFormat="1" ht="12">
      <c r="A807" s="47">
        <v>240314</v>
      </c>
      <c r="B807" s="48" t="s">
        <v>2612</v>
      </c>
      <c r="C807" s="43">
        <v>217050370</v>
      </c>
      <c r="D807" s="49" t="s">
        <v>1139</v>
      </c>
      <c r="E807" s="50">
        <v>13119</v>
      </c>
      <c r="F807" s="50">
        <v>0</v>
      </c>
    </row>
    <row r="808" spans="1:6" s="51" customFormat="1" ht="12">
      <c r="A808" s="47">
        <v>240314</v>
      </c>
      <c r="B808" s="48" t="s">
        <v>2612</v>
      </c>
      <c r="C808" s="43">
        <v>217054670</v>
      </c>
      <c r="D808" s="52" t="s">
        <v>1140</v>
      </c>
      <c r="E808" s="50">
        <v>21467</v>
      </c>
      <c r="F808" s="50">
        <v>0</v>
      </c>
    </row>
    <row r="809" spans="1:6" s="51" customFormat="1" ht="12">
      <c r="A809" s="47">
        <v>240314</v>
      </c>
      <c r="B809" s="48" t="s">
        <v>2612</v>
      </c>
      <c r="C809" s="43">
        <v>217063470</v>
      </c>
      <c r="D809" s="49" t="s">
        <v>1141</v>
      </c>
      <c r="E809" s="50">
        <v>50221</v>
      </c>
      <c r="F809" s="50">
        <v>0</v>
      </c>
    </row>
    <row r="810" spans="1:6" s="51" customFormat="1" ht="12">
      <c r="A810" s="47">
        <v>240314</v>
      </c>
      <c r="B810" s="48" t="s">
        <v>2612</v>
      </c>
      <c r="C810" s="43">
        <v>217066170</v>
      </c>
      <c r="D810" s="49" t="s">
        <v>1142</v>
      </c>
      <c r="E810" s="50">
        <v>6902914</v>
      </c>
      <c r="F810" s="50">
        <v>0</v>
      </c>
    </row>
    <row r="811" spans="1:6" s="51" customFormat="1" ht="12">
      <c r="A811" s="47">
        <v>240314</v>
      </c>
      <c r="B811" s="48" t="s">
        <v>2612</v>
      </c>
      <c r="C811" s="43" t="s">
        <v>1143</v>
      </c>
      <c r="D811" s="49" t="s">
        <v>1144</v>
      </c>
      <c r="E811" s="50">
        <v>1619</v>
      </c>
      <c r="F811" s="50">
        <v>0</v>
      </c>
    </row>
    <row r="812" spans="1:6" s="51" customFormat="1" ht="12">
      <c r="A812" s="47">
        <v>240314</v>
      </c>
      <c r="B812" s="48" t="s">
        <v>2612</v>
      </c>
      <c r="C812" s="43" t="s">
        <v>1145</v>
      </c>
      <c r="D812" s="49" t="s">
        <v>1146</v>
      </c>
      <c r="E812" s="50">
        <v>12071</v>
      </c>
      <c r="F812" s="50">
        <v>0</v>
      </c>
    </row>
    <row r="813" spans="1:6" s="51" customFormat="1" ht="12">
      <c r="A813" s="47">
        <v>240314</v>
      </c>
      <c r="B813" s="48" t="s">
        <v>2612</v>
      </c>
      <c r="C813" s="43">
        <v>217070670</v>
      </c>
      <c r="D813" s="49" t="s">
        <v>1147</v>
      </c>
      <c r="E813" s="50">
        <v>70887</v>
      </c>
      <c r="F813" s="50">
        <v>0</v>
      </c>
    </row>
    <row r="814" spans="1:6" s="51" customFormat="1" ht="12">
      <c r="A814" s="47">
        <v>240314</v>
      </c>
      <c r="B814" s="48" t="s">
        <v>2612</v>
      </c>
      <c r="C814" s="43">
        <v>217073270</v>
      </c>
      <c r="D814" s="49" t="s">
        <v>1148</v>
      </c>
      <c r="E814" s="50">
        <v>10769</v>
      </c>
      <c r="F814" s="50">
        <v>0</v>
      </c>
    </row>
    <row r="815" spans="1:6" s="51" customFormat="1" ht="12">
      <c r="A815" s="47">
        <v>240314</v>
      </c>
      <c r="B815" s="48" t="s">
        <v>2612</v>
      </c>
      <c r="C815" s="43">
        <v>217073770</v>
      </c>
      <c r="D815" s="49" t="s">
        <v>1149</v>
      </c>
      <c r="E815" s="50">
        <v>6064</v>
      </c>
      <c r="F815" s="50">
        <v>0</v>
      </c>
    </row>
    <row r="816" spans="1:6" s="51" customFormat="1" ht="12">
      <c r="A816" s="47">
        <v>240314</v>
      </c>
      <c r="B816" s="48" t="s">
        <v>2612</v>
      </c>
      <c r="C816" s="43">
        <v>217073870</v>
      </c>
      <c r="D816" s="49" t="s">
        <v>1150</v>
      </c>
      <c r="E816" s="50">
        <v>13544</v>
      </c>
      <c r="F816" s="50">
        <v>0</v>
      </c>
    </row>
    <row r="817" spans="1:6" s="51" customFormat="1" ht="12">
      <c r="A817" s="47">
        <v>240314</v>
      </c>
      <c r="B817" s="48" t="s">
        <v>2612</v>
      </c>
      <c r="C817" s="43">
        <v>217076670</v>
      </c>
      <c r="D817" s="49" t="s">
        <v>1151</v>
      </c>
      <c r="E817" s="50">
        <v>19375</v>
      </c>
      <c r="F817" s="50">
        <v>0</v>
      </c>
    </row>
    <row r="818" spans="1:6" s="51" customFormat="1" ht="12">
      <c r="A818" s="47">
        <v>240314</v>
      </c>
      <c r="B818" s="48" t="s">
        <v>2612</v>
      </c>
      <c r="C818" s="43" t="s">
        <v>1152</v>
      </c>
      <c r="D818" s="49" t="s">
        <v>1153</v>
      </c>
      <c r="E818" s="50">
        <v>2895</v>
      </c>
      <c r="F818" s="50">
        <v>0</v>
      </c>
    </row>
    <row r="819" spans="1:6" s="51" customFormat="1" ht="12">
      <c r="A819" s="47">
        <v>240314</v>
      </c>
      <c r="B819" s="48" t="s">
        <v>2612</v>
      </c>
      <c r="C819" s="43">
        <v>217154871</v>
      </c>
      <c r="D819" s="49" t="s">
        <v>1154</v>
      </c>
      <c r="E819" s="50">
        <v>6930</v>
      </c>
      <c r="F819" s="50">
        <v>0</v>
      </c>
    </row>
    <row r="820" spans="1:6" s="51" customFormat="1" ht="12">
      <c r="A820" s="47">
        <v>240314</v>
      </c>
      <c r="B820" s="48" t="s">
        <v>2612</v>
      </c>
      <c r="C820" s="43" t="s">
        <v>1155</v>
      </c>
      <c r="D820" s="49" t="s">
        <v>1156</v>
      </c>
      <c r="E820" s="50">
        <v>8904</v>
      </c>
      <c r="F820" s="50">
        <v>0</v>
      </c>
    </row>
    <row r="821" spans="1:6" s="51" customFormat="1" ht="12">
      <c r="A821" s="47">
        <v>240314</v>
      </c>
      <c r="B821" s="48" t="s">
        <v>2612</v>
      </c>
      <c r="C821" s="43">
        <v>217173671</v>
      </c>
      <c r="D821" s="49" t="s">
        <v>1157</v>
      </c>
      <c r="E821" s="50">
        <v>16590</v>
      </c>
      <c r="F821" s="50">
        <v>0</v>
      </c>
    </row>
    <row r="822" spans="1:6" s="51" customFormat="1" ht="12">
      <c r="A822" s="47">
        <v>240314</v>
      </c>
      <c r="B822" s="48" t="s">
        <v>2612</v>
      </c>
      <c r="C822" s="43">
        <v>217186571</v>
      </c>
      <c r="D822" s="49" t="s">
        <v>1158</v>
      </c>
      <c r="E822" s="50">
        <v>52918</v>
      </c>
      <c r="F822" s="50">
        <v>0</v>
      </c>
    </row>
    <row r="823" spans="1:6" s="51" customFormat="1" ht="12">
      <c r="A823" s="47">
        <v>240314</v>
      </c>
      <c r="B823" s="48" t="s">
        <v>2612</v>
      </c>
      <c r="C823" s="43" t="s">
        <v>1159</v>
      </c>
      <c r="D823" s="49" t="s">
        <v>1160</v>
      </c>
      <c r="E823" s="50">
        <v>62596</v>
      </c>
      <c r="F823" s="50">
        <v>0</v>
      </c>
    </row>
    <row r="824" spans="1:6" s="51" customFormat="1" ht="12">
      <c r="A824" s="47">
        <v>240314</v>
      </c>
      <c r="B824" s="48" t="s">
        <v>2612</v>
      </c>
      <c r="C824" s="43" t="s">
        <v>1161</v>
      </c>
      <c r="D824" s="49" t="s">
        <v>1162</v>
      </c>
      <c r="E824" s="50">
        <v>18321</v>
      </c>
      <c r="F824" s="50">
        <v>0</v>
      </c>
    </row>
    <row r="825" spans="1:6" s="51" customFormat="1" ht="12">
      <c r="A825" s="47">
        <v>240314</v>
      </c>
      <c r="B825" s="48" t="s">
        <v>2612</v>
      </c>
      <c r="C825" s="43" t="s">
        <v>1163</v>
      </c>
      <c r="D825" s="49" t="s">
        <v>1164</v>
      </c>
      <c r="E825" s="50">
        <v>4312</v>
      </c>
      <c r="F825" s="50">
        <v>0</v>
      </c>
    </row>
    <row r="826" spans="1:6" s="51" customFormat="1" ht="12">
      <c r="A826" s="47">
        <v>240314</v>
      </c>
      <c r="B826" s="48" t="s">
        <v>2612</v>
      </c>
      <c r="C826" s="43" t="s">
        <v>1165</v>
      </c>
      <c r="D826" s="49" t="s">
        <v>1166</v>
      </c>
      <c r="E826" s="50">
        <v>5982</v>
      </c>
      <c r="F826" s="50">
        <v>0</v>
      </c>
    </row>
    <row r="827" spans="1:6" s="51" customFormat="1" ht="12">
      <c r="A827" s="47">
        <v>240314</v>
      </c>
      <c r="B827" s="48" t="s">
        <v>2612</v>
      </c>
      <c r="C827" s="43" t="s">
        <v>1167</v>
      </c>
      <c r="D827" s="49" t="s">
        <v>1168</v>
      </c>
      <c r="E827" s="50">
        <v>56633</v>
      </c>
      <c r="F827" s="50">
        <v>0</v>
      </c>
    </row>
    <row r="828" spans="1:6" s="51" customFormat="1" ht="12">
      <c r="A828" s="47">
        <v>240314</v>
      </c>
      <c r="B828" s="48" t="s">
        <v>2612</v>
      </c>
      <c r="C828" s="43">
        <v>217217272</v>
      </c>
      <c r="D828" s="49" t="s">
        <v>1169</v>
      </c>
      <c r="E828" s="50">
        <v>13206</v>
      </c>
      <c r="F828" s="50">
        <v>0</v>
      </c>
    </row>
    <row r="829" spans="1:6" s="51" customFormat="1" ht="12">
      <c r="A829" s="47">
        <v>240314</v>
      </c>
      <c r="B829" s="48" t="s">
        <v>2612</v>
      </c>
      <c r="C829" s="43" t="s">
        <v>1170</v>
      </c>
      <c r="D829" s="49" t="s">
        <v>1171</v>
      </c>
      <c r="E829" s="50">
        <v>61410</v>
      </c>
      <c r="F829" s="50">
        <v>0</v>
      </c>
    </row>
    <row r="830" spans="1:6" s="51" customFormat="1" ht="12">
      <c r="A830" s="47">
        <v>240314</v>
      </c>
      <c r="B830" s="48" t="s">
        <v>2612</v>
      </c>
      <c r="C830" s="43" t="s">
        <v>1172</v>
      </c>
      <c r="D830" s="49" t="s">
        <v>1173</v>
      </c>
      <c r="E830" s="50">
        <v>10068</v>
      </c>
      <c r="F830" s="50">
        <v>0</v>
      </c>
    </row>
    <row r="831" spans="1:6" s="51" customFormat="1" ht="12">
      <c r="A831" s="47">
        <v>240314</v>
      </c>
      <c r="B831" s="48" t="s">
        <v>2612</v>
      </c>
      <c r="C831" s="43" t="s">
        <v>1174</v>
      </c>
      <c r="D831" s="49" t="s">
        <v>1175</v>
      </c>
      <c r="E831" s="50">
        <v>19098</v>
      </c>
      <c r="F831" s="50">
        <v>0</v>
      </c>
    </row>
    <row r="832" spans="1:6" s="51" customFormat="1" ht="12">
      <c r="A832" s="47">
        <v>240314</v>
      </c>
      <c r="B832" s="48" t="s">
        <v>2612</v>
      </c>
      <c r="C832" s="43" t="s">
        <v>1176</v>
      </c>
      <c r="D832" s="49" t="s">
        <v>1177</v>
      </c>
      <c r="E832" s="50">
        <v>16691</v>
      </c>
      <c r="F832" s="50">
        <v>0</v>
      </c>
    </row>
    <row r="833" spans="1:6" s="51" customFormat="1" ht="12">
      <c r="A833" s="47">
        <v>240314</v>
      </c>
      <c r="B833" s="48" t="s">
        <v>2612</v>
      </c>
      <c r="C833" s="43">
        <v>217227372</v>
      </c>
      <c r="D833" s="49" t="s">
        <v>1178</v>
      </c>
      <c r="E833" s="50">
        <v>4830</v>
      </c>
      <c r="F833" s="50">
        <v>0</v>
      </c>
    </row>
    <row r="834" spans="1:6" s="51" customFormat="1" ht="12">
      <c r="A834" s="47">
        <v>240314</v>
      </c>
      <c r="B834" s="48" t="s">
        <v>2612</v>
      </c>
      <c r="C834" s="43" t="s">
        <v>1179</v>
      </c>
      <c r="D834" s="49" t="s">
        <v>1180</v>
      </c>
      <c r="E834" s="50">
        <v>9306</v>
      </c>
      <c r="F834" s="50">
        <v>0</v>
      </c>
    </row>
    <row r="835" spans="1:6" s="51" customFormat="1" ht="12">
      <c r="A835" s="47">
        <v>240314</v>
      </c>
      <c r="B835" s="48" t="s">
        <v>2612</v>
      </c>
      <c r="C835" s="43">
        <v>217254172</v>
      </c>
      <c r="D835" s="49" t="s">
        <v>1181</v>
      </c>
      <c r="E835" s="50">
        <v>16550</v>
      </c>
      <c r="F835" s="50">
        <v>0</v>
      </c>
    </row>
    <row r="836" spans="1:6" s="51" customFormat="1" ht="12">
      <c r="A836" s="47">
        <v>240314</v>
      </c>
      <c r="B836" s="48" t="s">
        <v>2612</v>
      </c>
      <c r="C836" s="43">
        <v>217263272</v>
      </c>
      <c r="D836" s="49" t="s">
        <v>1182</v>
      </c>
      <c r="E836" s="50">
        <v>16081</v>
      </c>
      <c r="F836" s="50">
        <v>0</v>
      </c>
    </row>
    <row r="837" spans="1:6" s="51" customFormat="1" ht="12">
      <c r="A837" s="47">
        <v>240314</v>
      </c>
      <c r="B837" s="48" t="s">
        <v>2612</v>
      </c>
      <c r="C837" s="43">
        <v>217266572</v>
      </c>
      <c r="D837" s="49" t="s">
        <v>1183</v>
      </c>
      <c r="E837" s="50">
        <v>21140</v>
      </c>
      <c r="F837" s="50">
        <v>0</v>
      </c>
    </row>
    <row r="838" spans="1:6" s="51" customFormat="1" ht="12">
      <c r="A838" s="47">
        <v>240314</v>
      </c>
      <c r="B838" s="48" t="s">
        <v>2612</v>
      </c>
      <c r="C838" s="43" t="s">
        <v>1184</v>
      </c>
      <c r="D838" s="49" t="s">
        <v>1185</v>
      </c>
      <c r="E838" s="50">
        <v>22013</v>
      </c>
      <c r="F838" s="50">
        <v>0</v>
      </c>
    </row>
    <row r="839" spans="1:6" s="51" customFormat="1" ht="12">
      <c r="A839" s="47">
        <v>240314</v>
      </c>
      <c r="B839" s="48" t="s">
        <v>2612</v>
      </c>
      <c r="C839" s="43" t="s">
        <v>1186</v>
      </c>
      <c r="D839" s="49" t="s">
        <v>1187</v>
      </c>
      <c r="E839" s="50">
        <v>26467</v>
      </c>
      <c r="F839" s="50">
        <v>0</v>
      </c>
    </row>
    <row r="840" spans="1:6" s="51" customFormat="1" ht="12">
      <c r="A840" s="47">
        <v>240314</v>
      </c>
      <c r="B840" s="48" t="s">
        <v>2612</v>
      </c>
      <c r="C840" s="43" t="s">
        <v>1188</v>
      </c>
      <c r="D840" s="49" t="s">
        <v>1189</v>
      </c>
      <c r="E840" s="50">
        <v>25010</v>
      </c>
      <c r="F840" s="50">
        <v>0</v>
      </c>
    </row>
    <row r="841" spans="1:6" s="51" customFormat="1" ht="12">
      <c r="A841" s="47">
        <v>240314</v>
      </c>
      <c r="B841" s="48" t="s">
        <v>2612</v>
      </c>
      <c r="C841" s="43" t="s">
        <v>1190</v>
      </c>
      <c r="D841" s="49" t="s">
        <v>1191</v>
      </c>
      <c r="E841" s="50">
        <v>25559</v>
      </c>
      <c r="F841" s="50">
        <v>0</v>
      </c>
    </row>
    <row r="842" spans="1:6" s="51" customFormat="1" ht="12">
      <c r="A842" s="47">
        <v>240314</v>
      </c>
      <c r="B842" s="48" t="s">
        <v>2612</v>
      </c>
      <c r="C842" s="43" t="s">
        <v>1192</v>
      </c>
      <c r="D842" s="49" t="s">
        <v>1193</v>
      </c>
      <c r="E842" s="50">
        <v>35982</v>
      </c>
      <c r="F842" s="50">
        <v>0</v>
      </c>
    </row>
    <row r="843" spans="1:6" s="51" customFormat="1" ht="12">
      <c r="A843" s="47">
        <v>240314</v>
      </c>
      <c r="B843" s="48" t="s">
        <v>2612</v>
      </c>
      <c r="C843" s="43" t="s">
        <v>1194</v>
      </c>
      <c r="D843" s="49" t="s">
        <v>1195</v>
      </c>
      <c r="E843" s="50">
        <v>22125</v>
      </c>
      <c r="F843" s="50">
        <v>0</v>
      </c>
    </row>
    <row r="844" spans="1:6" s="51" customFormat="1" ht="12">
      <c r="A844" s="47">
        <v>240314</v>
      </c>
      <c r="B844" s="48" t="s">
        <v>2612</v>
      </c>
      <c r="C844" s="43" t="s">
        <v>1196</v>
      </c>
      <c r="D844" s="49" t="s">
        <v>1197</v>
      </c>
      <c r="E844" s="50">
        <v>29922</v>
      </c>
      <c r="F844" s="50">
        <v>0</v>
      </c>
    </row>
    <row r="845" spans="1:6" s="51" customFormat="1" ht="12">
      <c r="A845" s="47">
        <v>240314</v>
      </c>
      <c r="B845" s="48" t="s">
        <v>2612</v>
      </c>
      <c r="C845" s="43" t="s">
        <v>1198</v>
      </c>
      <c r="D845" s="49" t="s">
        <v>1199</v>
      </c>
      <c r="E845" s="50">
        <v>6400</v>
      </c>
      <c r="F845" s="50">
        <v>0</v>
      </c>
    </row>
    <row r="846" spans="1:6" s="51" customFormat="1" ht="12">
      <c r="A846" s="47">
        <v>240314</v>
      </c>
      <c r="B846" s="48" t="s">
        <v>2612</v>
      </c>
      <c r="C846" s="43">
        <v>217317873</v>
      </c>
      <c r="D846" s="49" t="s">
        <v>1200</v>
      </c>
      <c r="E846" s="50">
        <v>44481</v>
      </c>
      <c r="F846" s="50">
        <v>0</v>
      </c>
    </row>
    <row r="847" spans="1:6" s="51" customFormat="1" ht="12">
      <c r="A847" s="47">
        <v>240314</v>
      </c>
      <c r="B847" s="48" t="s">
        <v>2612</v>
      </c>
      <c r="C847" s="43">
        <v>217319473</v>
      </c>
      <c r="D847" s="49" t="s">
        <v>1201</v>
      </c>
      <c r="E847" s="50">
        <v>35149</v>
      </c>
      <c r="F847" s="50">
        <v>0</v>
      </c>
    </row>
    <row r="848" spans="1:6" s="51" customFormat="1" ht="12">
      <c r="A848" s="47">
        <v>240314</v>
      </c>
      <c r="B848" s="48" t="s">
        <v>2612</v>
      </c>
      <c r="C848" s="43">
        <v>217319573</v>
      </c>
      <c r="D848" s="49" t="s">
        <v>1202</v>
      </c>
      <c r="E848" s="50">
        <v>54206</v>
      </c>
      <c r="F848" s="50">
        <v>0</v>
      </c>
    </row>
    <row r="849" spans="1:6" s="51" customFormat="1" ht="12">
      <c r="A849" s="47">
        <v>240314</v>
      </c>
      <c r="B849" s="48" t="s">
        <v>2612</v>
      </c>
      <c r="C849" s="43" t="s">
        <v>1203</v>
      </c>
      <c r="D849" s="49" t="s">
        <v>1204</v>
      </c>
      <c r="E849" s="50">
        <v>53233</v>
      </c>
      <c r="F849" s="50">
        <v>0</v>
      </c>
    </row>
    <row r="850" spans="1:6" s="51" customFormat="1" ht="12">
      <c r="A850" s="47">
        <v>240314</v>
      </c>
      <c r="B850" s="48" t="s">
        <v>2612</v>
      </c>
      <c r="C850" s="43" t="s">
        <v>1205</v>
      </c>
      <c r="D850" s="49" t="s">
        <v>1206</v>
      </c>
      <c r="E850" s="50">
        <v>21559</v>
      </c>
      <c r="F850" s="50">
        <v>0</v>
      </c>
    </row>
    <row r="851" spans="1:6" s="51" customFormat="1" ht="12">
      <c r="A851" s="47">
        <v>240314</v>
      </c>
      <c r="B851" s="48" t="s">
        <v>2612</v>
      </c>
      <c r="C851" s="43">
        <v>217327073</v>
      </c>
      <c r="D851" s="49" t="s">
        <v>1207</v>
      </c>
      <c r="E851" s="50">
        <v>20566</v>
      </c>
      <c r="F851" s="50">
        <v>0</v>
      </c>
    </row>
    <row r="852" spans="1:6" s="51" customFormat="1" ht="12">
      <c r="A852" s="47">
        <v>240314</v>
      </c>
      <c r="B852" s="48" t="s">
        <v>2612</v>
      </c>
      <c r="C852" s="43">
        <v>217350573</v>
      </c>
      <c r="D852" s="49" t="s">
        <v>1208</v>
      </c>
      <c r="E852" s="50">
        <v>34765</v>
      </c>
      <c r="F852" s="50">
        <v>0</v>
      </c>
    </row>
    <row r="853" spans="1:6" s="51" customFormat="1" ht="12">
      <c r="A853" s="47">
        <v>240314</v>
      </c>
      <c r="B853" s="48" t="s">
        <v>2612</v>
      </c>
      <c r="C853" s="43">
        <v>217352473</v>
      </c>
      <c r="D853" s="49" t="s">
        <v>1209</v>
      </c>
      <c r="E853" s="50">
        <v>21206</v>
      </c>
      <c r="F853" s="50">
        <v>0</v>
      </c>
    </row>
    <row r="854" spans="1:6" s="51" customFormat="1" ht="12">
      <c r="A854" s="47">
        <v>240314</v>
      </c>
      <c r="B854" s="48" t="s">
        <v>2612</v>
      </c>
      <c r="C854" s="43">
        <v>217352573</v>
      </c>
      <c r="D854" s="49" t="s">
        <v>1210</v>
      </c>
      <c r="E854" s="50">
        <v>11359</v>
      </c>
      <c r="F854" s="50">
        <v>0</v>
      </c>
    </row>
    <row r="855" spans="1:6" s="51" customFormat="1" ht="12">
      <c r="A855" s="47">
        <v>240314</v>
      </c>
      <c r="B855" s="48" t="s">
        <v>2612</v>
      </c>
      <c r="C855" s="43">
        <v>217354673</v>
      </c>
      <c r="D855" s="52" t="s">
        <v>1211</v>
      </c>
      <c r="E855" s="50">
        <v>5215</v>
      </c>
      <c r="F855" s="50">
        <v>0</v>
      </c>
    </row>
    <row r="856" spans="1:6" s="51" customFormat="1" ht="12">
      <c r="A856" s="47">
        <v>240314</v>
      </c>
      <c r="B856" s="48" t="s">
        <v>2612</v>
      </c>
      <c r="C856" s="43" t="s">
        <v>1212</v>
      </c>
      <c r="D856" s="49" t="s">
        <v>1213</v>
      </c>
      <c r="E856" s="50">
        <v>8721</v>
      </c>
      <c r="F856" s="50">
        <v>0</v>
      </c>
    </row>
    <row r="857" spans="1:6" s="51" customFormat="1" ht="12">
      <c r="A857" s="47">
        <v>240314</v>
      </c>
      <c r="B857" s="48" t="s">
        <v>2612</v>
      </c>
      <c r="C857" s="43" t="s">
        <v>1214</v>
      </c>
      <c r="D857" s="49" t="s">
        <v>1215</v>
      </c>
      <c r="E857" s="50">
        <v>3505</v>
      </c>
      <c r="F857" s="50">
        <v>0</v>
      </c>
    </row>
    <row r="858" spans="1:6" s="51" customFormat="1" ht="12">
      <c r="A858" s="47">
        <v>240314</v>
      </c>
      <c r="B858" s="48" t="s">
        <v>2612</v>
      </c>
      <c r="C858" s="43" t="s">
        <v>1216</v>
      </c>
      <c r="D858" s="49" t="s">
        <v>1217</v>
      </c>
      <c r="E858" s="50">
        <v>52265</v>
      </c>
      <c r="F858" s="50">
        <v>0</v>
      </c>
    </row>
    <row r="859" spans="1:6" s="51" customFormat="1" ht="12">
      <c r="A859" s="47">
        <v>240314</v>
      </c>
      <c r="B859" s="48" t="s">
        <v>2612</v>
      </c>
      <c r="C859" s="43">
        <v>217370473</v>
      </c>
      <c r="D859" s="49" t="s">
        <v>1218</v>
      </c>
      <c r="E859" s="50">
        <v>20294</v>
      </c>
      <c r="F859" s="50">
        <v>0</v>
      </c>
    </row>
    <row r="860" spans="1:6" s="51" customFormat="1" ht="12">
      <c r="A860" s="47">
        <v>240314</v>
      </c>
      <c r="B860" s="48" t="s">
        <v>2612</v>
      </c>
      <c r="C860" s="43">
        <v>217373873</v>
      </c>
      <c r="D860" s="49" t="s">
        <v>1219</v>
      </c>
      <c r="E860" s="50">
        <v>7395</v>
      </c>
      <c r="F860" s="50">
        <v>0</v>
      </c>
    </row>
    <row r="861" spans="1:6" s="51" customFormat="1" ht="12">
      <c r="A861" s="47">
        <v>240314</v>
      </c>
      <c r="B861" s="48" t="s">
        <v>2612</v>
      </c>
      <c r="C861" s="43">
        <v>217386573</v>
      </c>
      <c r="D861" s="49" t="s">
        <v>1220</v>
      </c>
      <c r="E861" s="50">
        <v>43927</v>
      </c>
      <c r="F861" s="50">
        <v>0</v>
      </c>
    </row>
    <row r="862" spans="1:6" s="51" customFormat="1" ht="12">
      <c r="A862" s="47">
        <v>240314</v>
      </c>
      <c r="B862" s="48" t="s">
        <v>2612</v>
      </c>
      <c r="C862" s="43">
        <v>217399773</v>
      </c>
      <c r="D862" s="49" t="s">
        <v>1221</v>
      </c>
      <c r="E862" s="50">
        <v>70416</v>
      </c>
      <c r="F862" s="50">
        <v>0</v>
      </c>
    </row>
    <row r="863" spans="1:6" s="51" customFormat="1" ht="12">
      <c r="A863" s="47">
        <v>240314</v>
      </c>
      <c r="B863" s="48" t="s">
        <v>2612</v>
      </c>
      <c r="C863" s="43" t="s">
        <v>1222</v>
      </c>
      <c r="D863" s="49" t="s">
        <v>1223</v>
      </c>
      <c r="E863" s="50">
        <v>20841</v>
      </c>
      <c r="F863" s="50">
        <v>0</v>
      </c>
    </row>
    <row r="864" spans="1:6" s="51" customFormat="1" ht="12">
      <c r="A864" s="47">
        <v>240314</v>
      </c>
      <c r="B864" s="48" t="s">
        <v>2612</v>
      </c>
      <c r="C864" s="43">
        <v>217413074</v>
      </c>
      <c r="D864" s="49" t="s">
        <v>1224</v>
      </c>
      <c r="E864" s="50">
        <v>37931</v>
      </c>
      <c r="F864" s="50">
        <v>0</v>
      </c>
    </row>
    <row r="865" spans="1:6" s="51" customFormat="1" ht="12">
      <c r="A865" s="47">
        <v>240314</v>
      </c>
      <c r="B865" s="48" t="s">
        <v>2612</v>
      </c>
      <c r="C865" s="43">
        <v>217415774</v>
      </c>
      <c r="D865" s="49" t="s">
        <v>1225</v>
      </c>
      <c r="E865" s="50">
        <v>3854</v>
      </c>
      <c r="F865" s="50">
        <v>0</v>
      </c>
    </row>
    <row r="866" spans="1:6" s="51" customFormat="1" ht="12">
      <c r="A866" s="47">
        <v>240314</v>
      </c>
      <c r="B866" s="48" t="s">
        <v>2612</v>
      </c>
      <c r="C866" s="43">
        <v>217417174</v>
      </c>
      <c r="D866" s="49" t="s">
        <v>1226</v>
      </c>
      <c r="E866" s="50">
        <v>56159</v>
      </c>
      <c r="F866" s="50">
        <v>0</v>
      </c>
    </row>
    <row r="867" spans="1:6" s="51" customFormat="1" ht="12">
      <c r="A867" s="47">
        <v>240314</v>
      </c>
      <c r="B867" s="48" t="s">
        <v>2612</v>
      </c>
      <c r="C867" s="43">
        <v>217423574</v>
      </c>
      <c r="D867" s="49" t="s">
        <v>1227</v>
      </c>
      <c r="E867" s="50">
        <v>43223</v>
      </c>
      <c r="F867" s="50">
        <v>0</v>
      </c>
    </row>
    <row r="868" spans="1:6" s="51" customFormat="1" ht="12">
      <c r="A868" s="47">
        <v>240314</v>
      </c>
      <c r="B868" s="48" t="s">
        <v>2612</v>
      </c>
      <c r="C868" s="43" t="s">
        <v>1228</v>
      </c>
      <c r="D868" s="49" t="s">
        <v>1229</v>
      </c>
      <c r="E868" s="50">
        <v>28979</v>
      </c>
      <c r="F868" s="50">
        <v>0</v>
      </c>
    </row>
    <row r="869" spans="1:6" s="51" customFormat="1" ht="12">
      <c r="A869" s="47">
        <v>240314</v>
      </c>
      <c r="B869" s="48" t="s">
        <v>2612</v>
      </c>
      <c r="C869" s="43">
        <v>217454174</v>
      </c>
      <c r="D869" s="49" t="s">
        <v>1230</v>
      </c>
      <c r="E869" s="50">
        <v>11983</v>
      </c>
      <c r="F869" s="50">
        <v>0</v>
      </c>
    </row>
    <row r="870" spans="1:6" s="51" customFormat="1" ht="12">
      <c r="A870" s="47">
        <v>240314</v>
      </c>
      <c r="B870" s="48" t="s">
        <v>2612</v>
      </c>
      <c r="C870" s="43">
        <v>217454874</v>
      </c>
      <c r="D870" s="52" t="s">
        <v>1231</v>
      </c>
      <c r="E870" s="50">
        <v>71786</v>
      </c>
      <c r="F870" s="50">
        <v>0</v>
      </c>
    </row>
    <row r="871" spans="1:6" s="51" customFormat="1" ht="12">
      <c r="A871" s="47">
        <v>240314</v>
      </c>
      <c r="B871" s="48" t="s">
        <v>2612</v>
      </c>
      <c r="C871" s="43" t="s">
        <v>1232</v>
      </c>
      <c r="D871" s="49" t="s">
        <v>1233</v>
      </c>
      <c r="E871" s="50">
        <v>9265</v>
      </c>
      <c r="F871" s="50">
        <v>0</v>
      </c>
    </row>
    <row r="872" spans="1:6" s="51" customFormat="1" ht="12">
      <c r="A872" s="47">
        <v>240314</v>
      </c>
      <c r="B872" s="48" t="s">
        <v>2612</v>
      </c>
      <c r="C872" s="43" t="s">
        <v>1234</v>
      </c>
      <c r="D872" s="49" t="s">
        <v>1235</v>
      </c>
      <c r="E872" s="50">
        <v>17906</v>
      </c>
      <c r="F872" s="50">
        <v>0</v>
      </c>
    </row>
    <row r="873" spans="1:6" s="51" customFormat="1" ht="12">
      <c r="A873" s="47">
        <v>240314</v>
      </c>
      <c r="B873" s="48" t="s">
        <v>2612</v>
      </c>
      <c r="C873" s="43" t="s">
        <v>1236</v>
      </c>
      <c r="D873" s="49" t="s">
        <v>1237</v>
      </c>
      <c r="E873" s="50">
        <v>23681</v>
      </c>
      <c r="F873" s="50">
        <v>0</v>
      </c>
    </row>
    <row r="874" spans="1:6" s="51" customFormat="1" ht="12">
      <c r="A874" s="47">
        <v>240314</v>
      </c>
      <c r="B874" s="48" t="s">
        <v>2612</v>
      </c>
      <c r="C874" s="43" t="s">
        <v>1238</v>
      </c>
      <c r="D874" s="49" t="s">
        <v>1239</v>
      </c>
      <c r="E874" s="50">
        <v>64978</v>
      </c>
      <c r="F874" s="50">
        <v>0</v>
      </c>
    </row>
    <row r="875" spans="1:6" s="51" customFormat="1" ht="12">
      <c r="A875" s="47">
        <v>240314</v>
      </c>
      <c r="B875" s="48" t="s">
        <v>2612</v>
      </c>
      <c r="C875" s="43" t="s">
        <v>1240</v>
      </c>
      <c r="D875" s="49" t="s">
        <v>1241</v>
      </c>
      <c r="E875" s="50">
        <v>57942</v>
      </c>
      <c r="F875" s="50">
        <v>0</v>
      </c>
    </row>
    <row r="876" spans="1:6" s="51" customFormat="1" ht="12">
      <c r="A876" s="47">
        <v>240314</v>
      </c>
      <c r="B876" s="48" t="s">
        <v>2612</v>
      </c>
      <c r="C876" s="43" t="s">
        <v>1242</v>
      </c>
      <c r="D876" s="49" t="s">
        <v>1243</v>
      </c>
      <c r="E876" s="50">
        <v>75438</v>
      </c>
      <c r="F876" s="50">
        <v>0</v>
      </c>
    </row>
    <row r="877" spans="1:6" s="51" customFormat="1" ht="12">
      <c r="A877" s="47">
        <v>240314</v>
      </c>
      <c r="B877" s="48" t="s">
        <v>2612</v>
      </c>
      <c r="C877" s="43" t="s">
        <v>1244</v>
      </c>
      <c r="D877" s="49" t="s">
        <v>1245</v>
      </c>
      <c r="E877" s="50">
        <v>27799</v>
      </c>
      <c r="F877" s="50">
        <v>0</v>
      </c>
    </row>
    <row r="878" spans="1:6" s="51" customFormat="1" ht="12">
      <c r="A878" s="47">
        <v>240314</v>
      </c>
      <c r="B878" s="48" t="s">
        <v>2612</v>
      </c>
      <c r="C878" s="43" t="s">
        <v>1246</v>
      </c>
      <c r="D878" s="49" t="s">
        <v>1247</v>
      </c>
      <c r="E878" s="50">
        <v>14840</v>
      </c>
      <c r="F878" s="50">
        <v>0</v>
      </c>
    </row>
    <row r="879" spans="1:6" s="51" customFormat="1" ht="12">
      <c r="A879" s="47">
        <v>240314</v>
      </c>
      <c r="B879" s="48" t="s">
        <v>2612</v>
      </c>
      <c r="C879" s="43">
        <v>217547675</v>
      </c>
      <c r="D879" s="49" t="s">
        <v>1248</v>
      </c>
      <c r="E879" s="50">
        <v>19538</v>
      </c>
      <c r="F879" s="50">
        <v>0</v>
      </c>
    </row>
    <row r="880" spans="1:6" s="51" customFormat="1" ht="12">
      <c r="A880" s="47">
        <v>240314</v>
      </c>
      <c r="B880" s="48" t="s">
        <v>2612</v>
      </c>
      <c r="C880" s="43">
        <v>217566075</v>
      </c>
      <c r="D880" s="49" t="s">
        <v>1249</v>
      </c>
      <c r="E880" s="50">
        <v>8091</v>
      </c>
      <c r="F880" s="50">
        <v>0</v>
      </c>
    </row>
    <row r="881" spans="1:6" s="51" customFormat="1" ht="12">
      <c r="A881" s="47">
        <v>240314</v>
      </c>
      <c r="B881" s="48" t="s">
        <v>2612</v>
      </c>
      <c r="C881" s="43" t="s">
        <v>1250</v>
      </c>
      <c r="D881" s="49" t="s">
        <v>1251</v>
      </c>
      <c r="E881" s="50">
        <v>49716</v>
      </c>
      <c r="F881" s="50">
        <v>0</v>
      </c>
    </row>
    <row r="882" spans="1:6" s="51" customFormat="1" ht="12">
      <c r="A882" s="47">
        <v>240314</v>
      </c>
      <c r="B882" s="48" t="s">
        <v>2612</v>
      </c>
      <c r="C882" s="43">
        <v>217573275</v>
      </c>
      <c r="D882" s="49" t="s">
        <v>1252</v>
      </c>
      <c r="E882" s="50">
        <v>28329</v>
      </c>
      <c r="F882" s="50">
        <v>0</v>
      </c>
    </row>
    <row r="883" spans="1:6" s="51" customFormat="1" ht="12">
      <c r="A883" s="47">
        <v>240314</v>
      </c>
      <c r="B883" s="48" t="s">
        <v>2612</v>
      </c>
      <c r="C883" s="43">
        <v>217573675</v>
      </c>
      <c r="D883" s="49" t="s">
        <v>1253</v>
      </c>
      <c r="E883" s="50">
        <v>20970</v>
      </c>
      <c r="F883" s="50">
        <v>0</v>
      </c>
    </row>
    <row r="884" spans="1:6" s="51" customFormat="1" ht="12">
      <c r="A884" s="47">
        <v>240314</v>
      </c>
      <c r="B884" s="48" t="s">
        <v>2612</v>
      </c>
      <c r="C884" s="43">
        <v>217576275</v>
      </c>
      <c r="D884" s="49" t="s">
        <v>1254</v>
      </c>
      <c r="E884" s="50">
        <v>61904</v>
      </c>
      <c r="F884" s="50">
        <v>0</v>
      </c>
    </row>
    <row r="885" spans="1:6" s="51" customFormat="1" ht="12">
      <c r="A885" s="47">
        <v>240314</v>
      </c>
      <c r="B885" s="48" t="s">
        <v>2612</v>
      </c>
      <c r="C885" s="43">
        <v>217605376</v>
      </c>
      <c r="D885" s="49" t="s">
        <v>1255</v>
      </c>
      <c r="E885" s="50">
        <v>45984</v>
      </c>
      <c r="F885" s="50">
        <v>0</v>
      </c>
    </row>
    <row r="886" spans="1:6" s="51" customFormat="1" ht="12">
      <c r="A886" s="47">
        <v>240314</v>
      </c>
      <c r="B886" s="48" t="s">
        <v>2612</v>
      </c>
      <c r="C886" s="43" t="s">
        <v>1256</v>
      </c>
      <c r="D886" s="49" t="s">
        <v>1257</v>
      </c>
      <c r="E886" s="50">
        <v>8999</v>
      </c>
      <c r="F886" s="50">
        <v>0</v>
      </c>
    </row>
    <row r="887" spans="1:6" s="51" customFormat="1" ht="12">
      <c r="A887" s="47">
        <v>240314</v>
      </c>
      <c r="B887" s="48" t="s">
        <v>2612</v>
      </c>
      <c r="C887" s="43" t="s">
        <v>1258</v>
      </c>
      <c r="D887" s="49" t="s">
        <v>1259</v>
      </c>
      <c r="E887" s="50">
        <v>66832</v>
      </c>
      <c r="F887" s="50">
        <v>0</v>
      </c>
    </row>
    <row r="888" spans="1:6" s="51" customFormat="1" ht="12">
      <c r="A888" s="47">
        <v>240314</v>
      </c>
      <c r="B888" s="48" t="s">
        <v>2612</v>
      </c>
      <c r="C888" s="43" t="s">
        <v>1260</v>
      </c>
      <c r="D888" s="49" t="s">
        <v>1261</v>
      </c>
      <c r="E888" s="50">
        <v>4479</v>
      </c>
      <c r="F888" s="50">
        <v>0</v>
      </c>
    </row>
    <row r="889" spans="1:6" s="51" customFormat="1" ht="12">
      <c r="A889" s="47">
        <v>240314</v>
      </c>
      <c r="B889" s="48" t="s">
        <v>2612</v>
      </c>
      <c r="C889" s="43">
        <v>217615476</v>
      </c>
      <c r="D889" s="49" t="s">
        <v>1262</v>
      </c>
      <c r="E889" s="50">
        <v>6719</v>
      </c>
      <c r="F889" s="50">
        <v>0</v>
      </c>
    </row>
    <row r="890" spans="1:6" s="51" customFormat="1" ht="12">
      <c r="A890" s="47">
        <v>240314</v>
      </c>
      <c r="B890" s="48" t="s">
        <v>2612</v>
      </c>
      <c r="C890" s="43">
        <v>217615676</v>
      </c>
      <c r="D890" s="49" t="s">
        <v>1263</v>
      </c>
      <c r="E890" s="50">
        <v>5155</v>
      </c>
      <c r="F890" s="50">
        <v>0</v>
      </c>
    </row>
    <row r="891" spans="1:6" s="51" customFormat="1" ht="12">
      <c r="A891" s="47">
        <v>240314</v>
      </c>
      <c r="B891" s="48" t="s">
        <v>2612</v>
      </c>
      <c r="C891" s="43">
        <v>217615776</v>
      </c>
      <c r="D891" s="49" t="s">
        <v>1264</v>
      </c>
      <c r="E891" s="50">
        <v>6123</v>
      </c>
      <c r="F891" s="50">
        <v>0</v>
      </c>
    </row>
    <row r="892" spans="1:6" s="51" customFormat="1" ht="12">
      <c r="A892" s="47">
        <v>240314</v>
      </c>
      <c r="B892" s="48" t="s">
        <v>2612</v>
      </c>
      <c r="C892" s="43" t="s">
        <v>1265</v>
      </c>
      <c r="D892" s="49" t="s">
        <v>1266</v>
      </c>
      <c r="E892" s="50">
        <v>12590</v>
      </c>
      <c r="F892" s="50">
        <v>0</v>
      </c>
    </row>
    <row r="893" spans="1:6" s="51" customFormat="1" ht="12">
      <c r="A893" s="47">
        <v>240314</v>
      </c>
      <c r="B893" s="48" t="s">
        <v>2612</v>
      </c>
      <c r="C893" s="43" t="s">
        <v>1267</v>
      </c>
      <c r="D893" s="49" t="s">
        <v>1268</v>
      </c>
      <c r="E893" s="50">
        <v>3510</v>
      </c>
      <c r="F893" s="50">
        <v>0</v>
      </c>
    </row>
    <row r="894" spans="1:6" s="51" customFormat="1" ht="12">
      <c r="A894" s="47">
        <v>240314</v>
      </c>
      <c r="B894" s="48" t="s">
        <v>2612</v>
      </c>
      <c r="C894" s="43" t="s">
        <v>1269</v>
      </c>
      <c r="D894" s="49" t="s">
        <v>1270</v>
      </c>
      <c r="E894" s="50">
        <v>2999002</v>
      </c>
      <c r="F894" s="50">
        <v>0</v>
      </c>
    </row>
    <row r="895" spans="1:6" s="51" customFormat="1" ht="12">
      <c r="A895" s="47">
        <v>240314</v>
      </c>
      <c r="B895" s="48" t="s">
        <v>2612</v>
      </c>
      <c r="C895" s="43" t="s">
        <v>1271</v>
      </c>
      <c r="D895" s="49" t="s">
        <v>1272</v>
      </c>
      <c r="E895" s="50">
        <v>6161</v>
      </c>
      <c r="F895" s="50">
        <v>0</v>
      </c>
    </row>
    <row r="896" spans="1:6" s="51" customFormat="1" ht="12">
      <c r="A896" s="47">
        <v>240314</v>
      </c>
      <c r="B896" s="48" t="s">
        <v>2612</v>
      </c>
      <c r="C896" s="43">
        <v>217717777</v>
      </c>
      <c r="D896" s="49" t="s">
        <v>1273</v>
      </c>
      <c r="E896" s="50">
        <v>31925</v>
      </c>
      <c r="F896" s="50">
        <v>0</v>
      </c>
    </row>
    <row r="897" spans="1:6" s="51" customFormat="1" ht="12">
      <c r="A897" s="47">
        <v>240314</v>
      </c>
      <c r="B897" s="48" t="s">
        <v>2612</v>
      </c>
      <c r="C897" s="43">
        <v>217717877</v>
      </c>
      <c r="D897" s="49" t="s">
        <v>1274</v>
      </c>
      <c r="E897" s="50">
        <v>18820</v>
      </c>
      <c r="F897" s="50">
        <v>0</v>
      </c>
    </row>
    <row r="898" spans="1:6" s="51" customFormat="1" ht="12">
      <c r="A898" s="47">
        <v>240314</v>
      </c>
      <c r="B898" s="48" t="s">
        <v>2612</v>
      </c>
      <c r="C898" s="43" t="s">
        <v>1275</v>
      </c>
      <c r="D898" s="49" t="s">
        <v>1276</v>
      </c>
      <c r="E898" s="50">
        <v>19551</v>
      </c>
      <c r="F898" s="50">
        <v>0</v>
      </c>
    </row>
    <row r="899" spans="1:6" s="51" customFormat="1" ht="12">
      <c r="A899" s="47">
        <v>240314</v>
      </c>
      <c r="B899" s="48" t="s">
        <v>2612</v>
      </c>
      <c r="C899" s="43" t="s">
        <v>1277</v>
      </c>
      <c r="D899" s="49" t="s">
        <v>1278</v>
      </c>
      <c r="E899" s="50">
        <v>6572</v>
      </c>
      <c r="F899" s="50">
        <v>0</v>
      </c>
    </row>
    <row r="900" spans="1:6" s="51" customFormat="1" ht="12">
      <c r="A900" s="47">
        <v>240314</v>
      </c>
      <c r="B900" s="48" t="s">
        <v>2612</v>
      </c>
      <c r="C900" s="43" t="s">
        <v>1279</v>
      </c>
      <c r="D900" s="49" t="s">
        <v>1280</v>
      </c>
      <c r="E900" s="50">
        <v>29523</v>
      </c>
      <c r="F900" s="50">
        <v>0</v>
      </c>
    </row>
    <row r="901" spans="1:6" s="51" customFormat="1" ht="12">
      <c r="A901" s="47">
        <v>240314</v>
      </c>
      <c r="B901" s="48" t="s">
        <v>2612</v>
      </c>
      <c r="C901" s="43">
        <v>217750577</v>
      </c>
      <c r="D901" s="49" t="s">
        <v>1281</v>
      </c>
      <c r="E901" s="50">
        <v>12104</v>
      </c>
      <c r="F901" s="50">
        <v>0</v>
      </c>
    </row>
    <row r="902" spans="1:6" s="51" customFormat="1" ht="12">
      <c r="A902" s="47">
        <v>240314</v>
      </c>
      <c r="B902" s="48" t="s">
        <v>2612</v>
      </c>
      <c r="C902" s="43">
        <v>217754377</v>
      </c>
      <c r="D902" s="49" t="s">
        <v>1282</v>
      </c>
      <c r="E902" s="50">
        <v>7299</v>
      </c>
      <c r="F902" s="50">
        <v>0</v>
      </c>
    </row>
    <row r="903" spans="1:6" s="51" customFormat="1" ht="12">
      <c r="A903" s="47">
        <v>240314</v>
      </c>
      <c r="B903" s="48" t="s">
        <v>2612</v>
      </c>
      <c r="C903" s="43" t="s">
        <v>1283</v>
      </c>
      <c r="D903" s="49" t="s">
        <v>1284</v>
      </c>
      <c r="E903" s="50">
        <v>25110</v>
      </c>
      <c r="F903" s="50">
        <v>0</v>
      </c>
    </row>
    <row r="904" spans="1:6" s="51" customFormat="1" ht="12">
      <c r="A904" s="47">
        <v>240314</v>
      </c>
      <c r="B904" s="48" t="s">
        <v>2612</v>
      </c>
      <c r="C904" s="43" t="s">
        <v>1285</v>
      </c>
      <c r="D904" s="49" t="s">
        <v>1286</v>
      </c>
      <c r="E904" s="50">
        <v>8489</v>
      </c>
      <c r="F904" s="50">
        <v>0</v>
      </c>
    </row>
    <row r="905" spans="1:6" s="51" customFormat="1" ht="12">
      <c r="A905" s="47">
        <v>240314</v>
      </c>
      <c r="B905" s="48" t="s">
        <v>2612</v>
      </c>
      <c r="C905" s="43">
        <v>217776377</v>
      </c>
      <c r="D905" s="49" t="s">
        <v>1287</v>
      </c>
      <c r="E905" s="50">
        <v>13639</v>
      </c>
      <c r="F905" s="50">
        <v>0</v>
      </c>
    </row>
    <row r="906" spans="1:6" s="51" customFormat="1" ht="12">
      <c r="A906" s="47">
        <v>240314</v>
      </c>
      <c r="B906" s="48" t="s">
        <v>2612</v>
      </c>
      <c r="C906" s="43" t="s">
        <v>1288</v>
      </c>
      <c r="D906" s="49" t="s">
        <v>1289</v>
      </c>
      <c r="E906" s="50">
        <v>66192</v>
      </c>
      <c r="F906" s="50">
        <v>0</v>
      </c>
    </row>
    <row r="907" spans="1:6" s="51" customFormat="1" ht="12">
      <c r="A907" s="47">
        <v>240314</v>
      </c>
      <c r="B907" s="48" t="s">
        <v>2612</v>
      </c>
      <c r="C907" s="43">
        <v>217815778</v>
      </c>
      <c r="D907" s="49" t="s">
        <v>1290</v>
      </c>
      <c r="E907" s="50">
        <v>5059</v>
      </c>
      <c r="F907" s="50">
        <v>0</v>
      </c>
    </row>
    <row r="908" spans="1:6" s="51" customFormat="1" ht="12">
      <c r="A908" s="47">
        <v>240314</v>
      </c>
      <c r="B908" s="48" t="s">
        <v>2612</v>
      </c>
      <c r="C908" s="43">
        <v>217820178</v>
      </c>
      <c r="D908" s="49" t="s">
        <v>1291</v>
      </c>
      <c r="E908" s="50">
        <v>41698</v>
      </c>
      <c r="F908" s="50">
        <v>0</v>
      </c>
    </row>
    <row r="909" spans="1:6" s="51" customFormat="1" ht="12">
      <c r="A909" s="47">
        <v>240314</v>
      </c>
      <c r="B909" s="48" t="s">
        <v>2612</v>
      </c>
      <c r="C909" s="43" t="s">
        <v>1292</v>
      </c>
      <c r="D909" s="49" t="s">
        <v>1293</v>
      </c>
      <c r="E909" s="50">
        <v>42995</v>
      </c>
      <c r="F909" s="50">
        <v>0</v>
      </c>
    </row>
    <row r="910" spans="1:6" s="51" customFormat="1" ht="12">
      <c r="A910" s="47">
        <v>240314</v>
      </c>
      <c r="B910" s="48" t="s">
        <v>2612</v>
      </c>
      <c r="C910" s="43" t="s">
        <v>1294</v>
      </c>
      <c r="D910" s="49" t="s">
        <v>1295</v>
      </c>
      <c r="E910" s="50">
        <v>9680</v>
      </c>
      <c r="F910" s="50">
        <v>0</v>
      </c>
    </row>
    <row r="911" spans="1:6" s="51" customFormat="1" ht="12">
      <c r="A911" s="47">
        <v>240314</v>
      </c>
      <c r="B911" s="48" t="s">
        <v>2612</v>
      </c>
      <c r="C911" s="43" t="s">
        <v>1296</v>
      </c>
      <c r="D911" s="49" t="s">
        <v>1297</v>
      </c>
      <c r="E911" s="50">
        <v>18089</v>
      </c>
      <c r="F911" s="50">
        <v>0</v>
      </c>
    </row>
    <row r="912" spans="1:6" s="51" customFormat="1" ht="12">
      <c r="A912" s="47">
        <v>240314</v>
      </c>
      <c r="B912" s="48" t="s">
        <v>2612</v>
      </c>
      <c r="C912" s="43" t="s">
        <v>1298</v>
      </c>
      <c r="D912" s="49" t="s">
        <v>1299</v>
      </c>
      <c r="E912" s="50">
        <v>10366</v>
      </c>
      <c r="F912" s="50">
        <v>0</v>
      </c>
    </row>
    <row r="913" spans="1:6" s="51" customFormat="1" ht="12">
      <c r="A913" s="47">
        <v>240314</v>
      </c>
      <c r="B913" s="48" t="s">
        <v>2612</v>
      </c>
      <c r="C913" s="43" t="s">
        <v>1300</v>
      </c>
      <c r="D913" s="49" t="s">
        <v>1301</v>
      </c>
      <c r="E913" s="50">
        <v>16503</v>
      </c>
      <c r="F913" s="50">
        <v>0</v>
      </c>
    </row>
    <row r="914" spans="1:6" s="51" customFormat="1" ht="12">
      <c r="A914" s="47">
        <v>240314</v>
      </c>
      <c r="B914" s="48" t="s">
        <v>2612</v>
      </c>
      <c r="C914" s="43" t="s">
        <v>1302</v>
      </c>
      <c r="D914" s="49" t="s">
        <v>1303</v>
      </c>
      <c r="E914" s="50">
        <v>32536</v>
      </c>
      <c r="F914" s="50">
        <v>0</v>
      </c>
    </row>
    <row r="915" spans="1:6" s="51" customFormat="1" ht="12">
      <c r="A915" s="47">
        <v>240314</v>
      </c>
      <c r="B915" s="48" t="s">
        <v>2612</v>
      </c>
      <c r="C915" s="43" t="s">
        <v>1304</v>
      </c>
      <c r="D915" s="49" t="s">
        <v>1305</v>
      </c>
      <c r="E915" s="50">
        <v>14845</v>
      </c>
      <c r="F915" s="50">
        <v>0</v>
      </c>
    </row>
    <row r="916" spans="1:6" s="51" customFormat="1" ht="12">
      <c r="A916" s="47">
        <v>240314</v>
      </c>
      <c r="B916" s="48" t="s">
        <v>2612</v>
      </c>
      <c r="C916" s="43">
        <v>217852378</v>
      </c>
      <c r="D916" s="49" t="s">
        <v>1306</v>
      </c>
      <c r="E916" s="50">
        <v>23421</v>
      </c>
      <c r="F916" s="50">
        <v>0</v>
      </c>
    </row>
    <row r="917" spans="1:6" s="51" customFormat="1" ht="12">
      <c r="A917" s="47">
        <v>240314</v>
      </c>
      <c r="B917" s="48" t="s">
        <v>2612</v>
      </c>
      <c r="C917" s="43">
        <v>217852678</v>
      </c>
      <c r="D917" s="49" t="s">
        <v>1307</v>
      </c>
      <c r="E917" s="50">
        <v>44682</v>
      </c>
      <c r="F917" s="50">
        <v>0</v>
      </c>
    </row>
    <row r="918" spans="1:6" s="51" customFormat="1" ht="12">
      <c r="A918" s="47">
        <v>240314</v>
      </c>
      <c r="B918" s="48" t="s">
        <v>2612</v>
      </c>
      <c r="C918" s="43">
        <v>217870678</v>
      </c>
      <c r="D918" s="49" t="s">
        <v>1308</v>
      </c>
      <c r="E918" s="50">
        <v>49181</v>
      </c>
      <c r="F918" s="50">
        <v>0</v>
      </c>
    </row>
    <row r="919" spans="1:6" s="51" customFormat="1" ht="12">
      <c r="A919" s="47">
        <v>240314</v>
      </c>
      <c r="B919" s="48" t="s">
        <v>2612</v>
      </c>
      <c r="C919" s="43">
        <v>217873678</v>
      </c>
      <c r="D919" s="49" t="s">
        <v>1309</v>
      </c>
      <c r="E919" s="50">
        <v>18053</v>
      </c>
      <c r="F919" s="50">
        <v>0</v>
      </c>
    </row>
    <row r="920" spans="1:6" s="51" customFormat="1" ht="12">
      <c r="A920" s="47">
        <v>240314</v>
      </c>
      <c r="B920" s="48" t="s">
        <v>2612</v>
      </c>
      <c r="C920" s="43" t="s">
        <v>1310</v>
      </c>
      <c r="D920" s="49" t="s">
        <v>1311</v>
      </c>
      <c r="E920" s="50">
        <v>43764</v>
      </c>
      <c r="F920" s="50">
        <v>0</v>
      </c>
    </row>
    <row r="921" spans="1:6" s="51" customFormat="1" ht="12">
      <c r="A921" s="47">
        <v>240314</v>
      </c>
      <c r="B921" s="48" t="s">
        <v>2612</v>
      </c>
      <c r="C921" s="43" t="s">
        <v>1312</v>
      </c>
      <c r="D921" s="49" t="s">
        <v>1313</v>
      </c>
      <c r="E921" s="50">
        <v>42428</v>
      </c>
      <c r="F921" s="50">
        <v>0</v>
      </c>
    </row>
    <row r="922" spans="1:6" s="51" customFormat="1" ht="12">
      <c r="A922" s="47">
        <v>240314</v>
      </c>
      <c r="B922" s="48" t="s">
        <v>2612</v>
      </c>
      <c r="C922" s="43" t="s">
        <v>1314</v>
      </c>
      <c r="D922" s="49" t="s">
        <v>1315</v>
      </c>
      <c r="E922" s="50">
        <v>26936</v>
      </c>
      <c r="F922" s="50">
        <v>0</v>
      </c>
    </row>
    <row r="923" spans="1:6" s="51" customFormat="1" ht="12">
      <c r="A923" s="47">
        <v>240314</v>
      </c>
      <c r="B923" s="48" t="s">
        <v>2612</v>
      </c>
      <c r="C923" s="43">
        <v>217915879</v>
      </c>
      <c r="D923" s="49" t="s">
        <v>1316</v>
      </c>
      <c r="E923" s="50">
        <v>3934</v>
      </c>
      <c r="F923" s="50">
        <v>0</v>
      </c>
    </row>
    <row r="924" spans="1:6" s="51" customFormat="1" ht="12">
      <c r="A924" s="47">
        <v>240314</v>
      </c>
      <c r="B924" s="48" t="s">
        <v>2612</v>
      </c>
      <c r="C924" s="43" t="s">
        <v>1317</v>
      </c>
      <c r="D924" s="49" t="s">
        <v>1318</v>
      </c>
      <c r="E924" s="50">
        <v>5301</v>
      </c>
      <c r="F924" s="50">
        <v>0</v>
      </c>
    </row>
    <row r="925" spans="1:6" s="51" customFormat="1" ht="12">
      <c r="A925" s="47">
        <v>240314</v>
      </c>
      <c r="B925" s="48" t="s">
        <v>2612</v>
      </c>
      <c r="C925" s="43" t="s">
        <v>1319</v>
      </c>
      <c r="D925" s="49" t="s">
        <v>1320</v>
      </c>
      <c r="E925" s="50">
        <v>33273</v>
      </c>
      <c r="F925" s="50">
        <v>0</v>
      </c>
    </row>
    <row r="926" spans="1:6" s="51" customFormat="1" ht="12">
      <c r="A926" s="47">
        <v>240314</v>
      </c>
      <c r="B926" s="48" t="s">
        <v>2612</v>
      </c>
      <c r="C926" s="43" t="s">
        <v>1321</v>
      </c>
      <c r="D926" s="49" t="s">
        <v>1322</v>
      </c>
      <c r="E926" s="50">
        <v>12454</v>
      </c>
      <c r="F926" s="50">
        <v>0</v>
      </c>
    </row>
    <row r="927" spans="1:6" s="51" customFormat="1" ht="12">
      <c r="A927" s="47">
        <v>240314</v>
      </c>
      <c r="B927" s="48" t="s">
        <v>2612</v>
      </c>
      <c r="C927" s="43" t="s">
        <v>1323</v>
      </c>
      <c r="D927" s="49" t="s">
        <v>1324</v>
      </c>
      <c r="E927" s="50">
        <v>6996</v>
      </c>
      <c r="F927" s="50">
        <v>0</v>
      </c>
    </row>
    <row r="928" spans="1:6" s="51" customFormat="1" ht="12">
      <c r="A928" s="47">
        <v>240314</v>
      </c>
      <c r="B928" s="48" t="s">
        <v>2612</v>
      </c>
      <c r="C928" s="43" t="s">
        <v>1325</v>
      </c>
      <c r="D928" s="49" t="s">
        <v>1326</v>
      </c>
      <c r="E928" s="50">
        <v>43139</v>
      </c>
      <c r="F928" s="50">
        <v>0</v>
      </c>
    </row>
    <row r="929" spans="1:6" s="51" customFormat="1" ht="12">
      <c r="A929" s="47">
        <v>240314</v>
      </c>
      <c r="B929" s="48" t="s">
        <v>2612</v>
      </c>
      <c r="C929" s="43">
        <v>217952079</v>
      </c>
      <c r="D929" s="49" t="s">
        <v>1327</v>
      </c>
      <c r="E929" s="50">
        <v>80352</v>
      </c>
      <c r="F929" s="50">
        <v>0</v>
      </c>
    </row>
    <row r="930" spans="1:6" s="51" customFormat="1" ht="12">
      <c r="A930" s="47">
        <v>240314</v>
      </c>
      <c r="B930" s="48" t="s">
        <v>2612</v>
      </c>
      <c r="C930" s="43" t="s">
        <v>1328</v>
      </c>
      <c r="D930" s="49" t="s">
        <v>1329</v>
      </c>
      <c r="E930" s="50">
        <v>7828</v>
      </c>
      <c r="F930" s="50">
        <v>0</v>
      </c>
    </row>
    <row r="931" spans="1:6" s="51" customFormat="1" ht="12">
      <c r="A931" s="47">
        <v>240314</v>
      </c>
      <c r="B931" s="48" t="s">
        <v>2612</v>
      </c>
      <c r="C931" s="43" t="s">
        <v>1330</v>
      </c>
      <c r="D931" s="49" t="s">
        <v>1331</v>
      </c>
      <c r="E931" s="50">
        <v>4816</v>
      </c>
      <c r="F931" s="50">
        <v>0</v>
      </c>
    </row>
    <row r="932" spans="1:6" s="51" customFormat="1" ht="12">
      <c r="A932" s="47">
        <v>240314</v>
      </c>
      <c r="B932" s="48" t="s">
        <v>2612</v>
      </c>
      <c r="C932" s="43" t="s">
        <v>1332</v>
      </c>
      <c r="D932" s="49" t="s">
        <v>1333</v>
      </c>
      <c r="E932" s="50">
        <v>48607</v>
      </c>
      <c r="F932" s="50">
        <v>0</v>
      </c>
    </row>
    <row r="933" spans="1:6" s="51" customFormat="1" ht="12">
      <c r="A933" s="47">
        <v>240314</v>
      </c>
      <c r="B933" s="48" t="s">
        <v>2612</v>
      </c>
      <c r="C933" s="43">
        <v>217985279</v>
      </c>
      <c r="D933" s="49" t="s">
        <v>1334</v>
      </c>
      <c r="E933" s="50">
        <v>2083</v>
      </c>
      <c r="F933" s="50">
        <v>0</v>
      </c>
    </row>
    <row r="934" spans="1:6" s="51" customFormat="1" ht="12">
      <c r="A934" s="47">
        <v>240314</v>
      </c>
      <c r="B934" s="48" t="s">
        <v>2612</v>
      </c>
      <c r="C934" s="43" t="s">
        <v>1335</v>
      </c>
      <c r="D934" s="49" t="s">
        <v>1336</v>
      </c>
      <c r="E934" s="50">
        <v>36904</v>
      </c>
      <c r="F934" s="50">
        <v>0</v>
      </c>
    </row>
    <row r="935" spans="1:6" s="51" customFormat="1" ht="12">
      <c r="A935" s="47">
        <v>240314</v>
      </c>
      <c r="B935" s="48" t="s">
        <v>2612</v>
      </c>
      <c r="C935" s="43" t="s">
        <v>1337</v>
      </c>
      <c r="D935" s="49" t="s">
        <v>1338</v>
      </c>
      <c r="E935" s="50">
        <v>24343</v>
      </c>
      <c r="F935" s="50">
        <v>0</v>
      </c>
    </row>
    <row r="936" spans="1:6" s="51" customFormat="1" ht="12">
      <c r="A936" s="47">
        <v>240314</v>
      </c>
      <c r="B936" s="48" t="s">
        <v>2612</v>
      </c>
      <c r="C936" s="43" t="s">
        <v>1339</v>
      </c>
      <c r="D936" s="49" t="s">
        <v>1340</v>
      </c>
      <c r="E936" s="50">
        <v>12129</v>
      </c>
      <c r="F936" s="50">
        <v>0</v>
      </c>
    </row>
    <row r="937" spans="1:6" s="51" customFormat="1" ht="12">
      <c r="A937" s="47">
        <v>240314</v>
      </c>
      <c r="B937" s="48" t="s">
        <v>2612</v>
      </c>
      <c r="C937" s="43" t="s">
        <v>1341</v>
      </c>
      <c r="D937" s="49" t="s">
        <v>1342</v>
      </c>
      <c r="E937" s="50">
        <v>24550</v>
      </c>
      <c r="F937" s="50">
        <v>0</v>
      </c>
    </row>
    <row r="938" spans="1:6" s="51" customFormat="1" ht="12">
      <c r="A938" s="47">
        <v>240314</v>
      </c>
      <c r="B938" s="48" t="s">
        <v>2612</v>
      </c>
      <c r="C938" s="43" t="s">
        <v>1343</v>
      </c>
      <c r="D938" s="49" t="s">
        <v>1344</v>
      </c>
      <c r="E938" s="50">
        <v>6884</v>
      </c>
      <c r="F938" s="50">
        <v>0</v>
      </c>
    </row>
    <row r="939" spans="1:6" s="51" customFormat="1" ht="12">
      <c r="A939" s="47">
        <v>240314</v>
      </c>
      <c r="B939" s="48" t="s">
        <v>2612</v>
      </c>
      <c r="C939" s="43" t="s">
        <v>1345</v>
      </c>
      <c r="D939" s="49" t="s">
        <v>1346</v>
      </c>
      <c r="E939" s="50">
        <v>2860</v>
      </c>
      <c r="F939" s="50">
        <v>0</v>
      </c>
    </row>
    <row r="940" spans="1:6" s="51" customFormat="1" ht="12">
      <c r="A940" s="47">
        <v>240314</v>
      </c>
      <c r="B940" s="48" t="s">
        <v>2612</v>
      </c>
      <c r="C940" s="43" t="s">
        <v>1347</v>
      </c>
      <c r="D940" s="49" t="s">
        <v>1348</v>
      </c>
      <c r="E940" s="50">
        <v>13665</v>
      </c>
      <c r="F940" s="50">
        <v>0</v>
      </c>
    </row>
    <row r="941" spans="1:6" s="51" customFormat="1" ht="12">
      <c r="A941" s="47">
        <v>240314</v>
      </c>
      <c r="B941" s="48" t="s">
        <v>2612</v>
      </c>
      <c r="C941" s="43">
        <v>218015580</v>
      </c>
      <c r="D941" s="49" t="s">
        <v>1349</v>
      </c>
      <c r="E941" s="50">
        <v>9542</v>
      </c>
      <c r="F941" s="50">
        <v>0</v>
      </c>
    </row>
    <row r="942" spans="1:6" s="51" customFormat="1" ht="12">
      <c r="A942" s="47">
        <v>240314</v>
      </c>
      <c r="B942" s="48" t="s">
        <v>2612</v>
      </c>
      <c r="C942" s="43">
        <v>218017380</v>
      </c>
      <c r="D942" s="49" t="s">
        <v>1350</v>
      </c>
      <c r="E942" s="50">
        <v>80538</v>
      </c>
      <c r="F942" s="50">
        <v>0</v>
      </c>
    </row>
    <row r="943" spans="1:6" s="51" customFormat="1" ht="12">
      <c r="A943" s="47">
        <v>240314</v>
      </c>
      <c r="B943" s="48" t="s">
        <v>2612</v>
      </c>
      <c r="C943" s="43">
        <v>218019780</v>
      </c>
      <c r="D943" s="49" t="s">
        <v>1351</v>
      </c>
      <c r="E943" s="50">
        <v>30479</v>
      </c>
      <c r="F943" s="50">
        <v>0</v>
      </c>
    </row>
    <row r="944" spans="1:6" s="51" customFormat="1" ht="12">
      <c r="A944" s="47">
        <v>240314</v>
      </c>
      <c r="B944" s="48" t="s">
        <v>2612</v>
      </c>
      <c r="C944" s="43">
        <v>218023580</v>
      </c>
      <c r="D944" s="49" t="s">
        <v>1352</v>
      </c>
      <c r="E944" s="50">
        <v>60363</v>
      </c>
      <c r="F944" s="50">
        <v>0</v>
      </c>
    </row>
    <row r="945" spans="1:6" s="51" customFormat="1" ht="12">
      <c r="A945" s="47">
        <v>240314</v>
      </c>
      <c r="B945" s="48" t="s">
        <v>2612</v>
      </c>
      <c r="C945" s="43" t="s">
        <v>1353</v>
      </c>
      <c r="D945" s="49" t="s">
        <v>1354</v>
      </c>
      <c r="E945" s="50">
        <v>4107</v>
      </c>
      <c r="F945" s="50">
        <v>0</v>
      </c>
    </row>
    <row r="946" spans="1:6" s="51" customFormat="1" ht="12">
      <c r="A946" s="47">
        <v>240314</v>
      </c>
      <c r="B946" s="48" t="s">
        <v>2612</v>
      </c>
      <c r="C946" s="43">
        <v>218027580</v>
      </c>
      <c r="D946" s="49" t="s">
        <v>1355</v>
      </c>
      <c r="E946" s="50">
        <v>10347</v>
      </c>
      <c r="F946" s="50">
        <v>0</v>
      </c>
    </row>
    <row r="947" spans="1:6" s="51" customFormat="1" ht="12">
      <c r="A947" s="47">
        <v>240314</v>
      </c>
      <c r="B947" s="48" t="s">
        <v>2612</v>
      </c>
      <c r="C947" s="43">
        <v>218047980</v>
      </c>
      <c r="D947" s="49" t="s">
        <v>1356</v>
      </c>
      <c r="E947" s="50">
        <v>100242</v>
      </c>
      <c r="F947" s="50">
        <v>0</v>
      </c>
    </row>
    <row r="948" spans="1:6" s="51" customFormat="1" ht="12">
      <c r="A948" s="47">
        <v>240314</v>
      </c>
      <c r="B948" s="48" t="s">
        <v>2612</v>
      </c>
      <c r="C948" s="43">
        <v>218050680</v>
      </c>
      <c r="D948" s="49" t="s">
        <v>1357</v>
      </c>
      <c r="E948" s="50">
        <v>11329</v>
      </c>
      <c r="F948" s="50">
        <v>0</v>
      </c>
    </row>
    <row r="949" spans="1:6" s="51" customFormat="1" ht="12">
      <c r="A949" s="47">
        <v>240314</v>
      </c>
      <c r="B949" s="48" t="s">
        <v>2612</v>
      </c>
      <c r="C949" s="43">
        <v>218054480</v>
      </c>
      <c r="D949" s="49" t="s">
        <v>1358</v>
      </c>
      <c r="E949" s="50">
        <v>4630</v>
      </c>
      <c r="F949" s="50">
        <v>0</v>
      </c>
    </row>
    <row r="950" spans="1:6" s="51" customFormat="1" ht="12">
      <c r="A950" s="47">
        <v>240314</v>
      </c>
      <c r="B950" s="48" t="s">
        <v>2612</v>
      </c>
      <c r="C950" s="43">
        <v>218054680</v>
      </c>
      <c r="D950" s="49" t="s">
        <v>1359</v>
      </c>
      <c r="E950" s="50">
        <v>4258</v>
      </c>
      <c r="F950" s="50">
        <v>0</v>
      </c>
    </row>
    <row r="951" spans="1:6" s="51" customFormat="1" ht="12">
      <c r="A951" s="47">
        <v>240314</v>
      </c>
      <c r="B951" s="48" t="s">
        <v>2612</v>
      </c>
      <c r="C951" s="43" t="s">
        <v>1360</v>
      </c>
      <c r="D951" s="49" t="s">
        <v>1361</v>
      </c>
      <c r="E951" s="50">
        <v>4328</v>
      </c>
      <c r="F951" s="50">
        <v>0</v>
      </c>
    </row>
    <row r="952" spans="1:6" s="51" customFormat="1" ht="12">
      <c r="A952" s="47">
        <v>240314</v>
      </c>
      <c r="B952" s="48" t="s">
        <v>2612</v>
      </c>
      <c r="C952" s="43">
        <v>218115681</v>
      </c>
      <c r="D952" s="49" t="s">
        <v>1362</v>
      </c>
      <c r="E952" s="50">
        <v>12928</v>
      </c>
      <c r="F952" s="50">
        <v>0</v>
      </c>
    </row>
    <row r="953" spans="1:6" s="51" customFormat="1" ht="12">
      <c r="A953" s="47">
        <v>240314</v>
      </c>
      <c r="B953" s="48" t="s">
        <v>2612</v>
      </c>
      <c r="C953" s="43" t="s">
        <v>1363</v>
      </c>
      <c r="D953" s="49" t="s">
        <v>1364</v>
      </c>
      <c r="E953" s="50">
        <v>14013</v>
      </c>
      <c r="F953" s="50">
        <v>0</v>
      </c>
    </row>
    <row r="954" spans="1:6" s="51" customFormat="1" ht="12">
      <c r="A954" s="47">
        <v>240314</v>
      </c>
      <c r="B954" s="48" t="s">
        <v>2612</v>
      </c>
      <c r="C954" s="43">
        <v>218125281</v>
      </c>
      <c r="D954" s="49" t="s">
        <v>1365</v>
      </c>
      <c r="E954" s="50">
        <v>7344</v>
      </c>
      <c r="F954" s="50">
        <v>0</v>
      </c>
    </row>
    <row r="955" spans="1:6" s="51" customFormat="1" ht="12">
      <c r="A955" s="47">
        <v>240314</v>
      </c>
      <c r="B955" s="48" t="s">
        <v>2612</v>
      </c>
      <c r="C955" s="43" t="s">
        <v>1366</v>
      </c>
      <c r="D955" s="49" t="s">
        <v>1367</v>
      </c>
      <c r="E955" s="50">
        <v>5770</v>
      </c>
      <c r="F955" s="50">
        <v>0</v>
      </c>
    </row>
    <row r="956" spans="1:6" s="51" customFormat="1" ht="12">
      <c r="A956" s="47">
        <v>240314</v>
      </c>
      <c r="B956" s="48" t="s">
        <v>2612</v>
      </c>
      <c r="C956" s="43">
        <v>218152381</v>
      </c>
      <c r="D956" s="49" t="s">
        <v>1368</v>
      </c>
      <c r="E956" s="50">
        <v>16367</v>
      </c>
      <c r="F956" s="50">
        <v>0</v>
      </c>
    </row>
    <row r="957" spans="1:6" s="51" customFormat="1" ht="12">
      <c r="A957" s="47">
        <v>240314</v>
      </c>
      <c r="B957" s="48" t="s">
        <v>2612</v>
      </c>
      <c r="C957" s="43" t="s">
        <v>1369</v>
      </c>
      <c r="D957" s="49" t="s">
        <v>1370</v>
      </c>
      <c r="E957" s="50">
        <v>8474849</v>
      </c>
      <c r="F957" s="50">
        <v>0</v>
      </c>
    </row>
    <row r="958" spans="1:6" s="51" customFormat="1" ht="12">
      <c r="A958" s="47">
        <v>240314</v>
      </c>
      <c r="B958" s="48" t="s">
        <v>2612</v>
      </c>
      <c r="C958" s="43" t="s">
        <v>1371</v>
      </c>
      <c r="D958" s="49" t="s">
        <v>1372</v>
      </c>
      <c r="E958" s="50">
        <v>26291</v>
      </c>
      <c r="F958" s="50">
        <v>0</v>
      </c>
    </row>
    <row r="959" spans="1:6" s="51" customFormat="1" ht="12">
      <c r="A959" s="47">
        <v>240314</v>
      </c>
      <c r="B959" s="48" t="s">
        <v>2612</v>
      </c>
      <c r="C959" s="43" t="s">
        <v>1373</v>
      </c>
      <c r="D959" s="49" t="s">
        <v>1374</v>
      </c>
      <c r="E959" s="50">
        <v>67659</v>
      </c>
      <c r="F959" s="50">
        <v>0</v>
      </c>
    </row>
    <row r="960" spans="1:6" s="51" customFormat="1" ht="12">
      <c r="A960" s="47">
        <v>240314</v>
      </c>
      <c r="B960" s="48" t="s">
        <v>2612</v>
      </c>
      <c r="C960" s="43">
        <v>218266682</v>
      </c>
      <c r="D960" s="52" t="s">
        <v>1375</v>
      </c>
      <c r="E960" s="50">
        <v>78747</v>
      </c>
      <c r="F960" s="50">
        <v>0</v>
      </c>
    </row>
    <row r="961" spans="1:6" s="51" customFormat="1" ht="12">
      <c r="A961" s="47">
        <v>240314</v>
      </c>
      <c r="B961" s="48" t="s">
        <v>2612</v>
      </c>
      <c r="C961" s="43" t="s">
        <v>1376</v>
      </c>
      <c r="D961" s="49" t="s">
        <v>1377</v>
      </c>
      <c r="E961" s="50">
        <v>3147</v>
      </c>
      <c r="F961" s="50">
        <v>0</v>
      </c>
    </row>
    <row r="962" spans="1:6" s="51" customFormat="1" ht="12">
      <c r="A962" s="47">
        <v>240314</v>
      </c>
      <c r="B962" s="48" t="s">
        <v>2612</v>
      </c>
      <c r="C962" s="43" t="s">
        <v>1378</v>
      </c>
      <c r="D962" s="49" t="s">
        <v>1379</v>
      </c>
      <c r="E962" s="50">
        <v>11713</v>
      </c>
      <c r="F962" s="50">
        <v>0</v>
      </c>
    </row>
    <row r="963" spans="1:6" s="51" customFormat="1" ht="12">
      <c r="A963" s="47">
        <v>240314</v>
      </c>
      <c r="B963" s="48" t="s">
        <v>2612</v>
      </c>
      <c r="C963" s="43">
        <v>218313683</v>
      </c>
      <c r="D963" s="49" t="s">
        <v>1380</v>
      </c>
      <c r="E963" s="50">
        <v>30972</v>
      </c>
      <c r="F963" s="50">
        <v>0</v>
      </c>
    </row>
    <row r="964" spans="1:6" s="51" customFormat="1" ht="12">
      <c r="A964" s="47">
        <v>240314</v>
      </c>
      <c r="B964" s="48" t="s">
        <v>2612</v>
      </c>
      <c r="C964" s="43" t="s">
        <v>1381</v>
      </c>
      <c r="D964" s="49" t="s">
        <v>1382</v>
      </c>
      <c r="E964" s="50">
        <v>16582</v>
      </c>
      <c r="F964" s="50">
        <v>0</v>
      </c>
    </row>
    <row r="965" spans="1:6" s="51" customFormat="1" ht="12">
      <c r="A965" s="47">
        <v>240314</v>
      </c>
      <c r="B965" s="48" t="s">
        <v>2612</v>
      </c>
      <c r="C965" s="43" t="s">
        <v>1383</v>
      </c>
      <c r="D965" s="49" t="s">
        <v>1384</v>
      </c>
      <c r="E965" s="50">
        <v>22575</v>
      </c>
      <c r="F965" s="50">
        <v>0</v>
      </c>
    </row>
    <row r="966" spans="1:6" s="51" customFormat="1" ht="12">
      <c r="A966" s="47">
        <v>240314</v>
      </c>
      <c r="B966" s="48" t="s">
        <v>2612</v>
      </c>
      <c r="C966" s="43" t="s">
        <v>1385</v>
      </c>
      <c r="D966" s="49" t="s">
        <v>1386</v>
      </c>
      <c r="E966" s="50">
        <v>23481</v>
      </c>
      <c r="F966" s="50">
        <v>0</v>
      </c>
    </row>
    <row r="967" spans="1:6" s="51" customFormat="1" ht="12">
      <c r="A967" s="47">
        <v>240314</v>
      </c>
      <c r="B967" s="48" t="s">
        <v>2612</v>
      </c>
      <c r="C967" s="43">
        <v>218325483</v>
      </c>
      <c r="D967" s="49" t="s">
        <v>1387</v>
      </c>
      <c r="E967" s="50">
        <v>3430</v>
      </c>
      <c r="F967" s="50">
        <v>0</v>
      </c>
    </row>
    <row r="968" spans="1:6" s="51" customFormat="1" ht="12">
      <c r="A968" s="47">
        <v>240314</v>
      </c>
      <c r="B968" s="48" t="s">
        <v>2612</v>
      </c>
      <c r="C968" s="43">
        <v>218341483</v>
      </c>
      <c r="D968" s="49" t="s">
        <v>1388</v>
      </c>
      <c r="E968" s="50">
        <v>9467</v>
      </c>
      <c r="F968" s="50">
        <v>0</v>
      </c>
    </row>
    <row r="969" spans="1:6" s="51" customFormat="1" ht="12">
      <c r="A969" s="47">
        <v>240314</v>
      </c>
      <c r="B969" s="48" t="s">
        <v>2612</v>
      </c>
      <c r="C969" s="43">
        <v>218350683</v>
      </c>
      <c r="D969" s="49" t="s">
        <v>1389</v>
      </c>
      <c r="E969" s="50">
        <v>10303</v>
      </c>
      <c r="F969" s="50">
        <v>0</v>
      </c>
    </row>
    <row r="970" spans="1:6" s="51" customFormat="1" ht="12">
      <c r="A970" s="47">
        <v>240314</v>
      </c>
      <c r="B970" s="48" t="s">
        <v>2612</v>
      </c>
      <c r="C970" s="43">
        <v>218352083</v>
      </c>
      <c r="D970" s="49" t="s">
        <v>1390</v>
      </c>
      <c r="E970" s="50">
        <v>9765</v>
      </c>
      <c r="F970" s="50">
        <v>0</v>
      </c>
    </row>
    <row r="971" spans="1:6" s="51" customFormat="1" ht="12">
      <c r="A971" s="47">
        <v>240314</v>
      </c>
      <c r="B971" s="48" t="s">
        <v>2612</v>
      </c>
      <c r="C971" s="43">
        <v>218352683</v>
      </c>
      <c r="D971" s="49" t="s">
        <v>1391</v>
      </c>
      <c r="E971" s="50">
        <v>23400</v>
      </c>
      <c r="F971" s="50">
        <v>0</v>
      </c>
    </row>
    <row r="972" spans="1:6" s="51" customFormat="1" ht="12">
      <c r="A972" s="47">
        <v>240314</v>
      </c>
      <c r="B972" s="48" t="s">
        <v>2612</v>
      </c>
      <c r="C972" s="43">
        <v>218366383</v>
      </c>
      <c r="D972" s="49" t="s">
        <v>1392</v>
      </c>
      <c r="E972" s="50">
        <v>10023</v>
      </c>
      <c r="F972" s="50">
        <v>0</v>
      </c>
    </row>
    <row r="973" spans="1:6" s="51" customFormat="1" ht="12">
      <c r="A973" s="47">
        <v>240314</v>
      </c>
      <c r="B973" s="48" t="s">
        <v>2612</v>
      </c>
      <c r="C973" s="43">
        <v>218373283</v>
      </c>
      <c r="D973" s="49" t="s">
        <v>1393</v>
      </c>
      <c r="E973" s="50">
        <v>37126</v>
      </c>
      <c r="F973" s="50">
        <v>0</v>
      </c>
    </row>
    <row r="974" spans="1:6" s="51" customFormat="1" ht="12">
      <c r="A974" s="47">
        <v>240314</v>
      </c>
      <c r="B974" s="48" t="s">
        <v>2612</v>
      </c>
      <c r="C974" s="43">
        <v>218373483</v>
      </c>
      <c r="D974" s="49" t="s">
        <v>1394</v>
      </c>
      <c r="E974" s="50">
        <v>24868</v>
      </c>
      <c r="F974" s="50">
        <v>0</v>
      </c>
    </row>
    <row r="975" spans="1:6" s="51" customFormat="1" ht="12">
      <c r="A975" s="47">
        <v>240314</v>
      </c>
      <c r="B975" s="48" t="s">
        <v>2612</v>
      </c>
      <c r="C975" s="43" t="s">
        <v>1395</v>
      </c>
      <c r="D975" s="49" t="s">
        <v>1396</v>
      </c>
      <c r="E975" s="50">
        <v>26069</v>
      </c>
      <c r="F975" s="50">
        <v>0</v>
      </c>
    </row>
    <row r="976" spans="1:6" s="51" customFormat="1" ht="12">
      <c r="A976" s="47">
        <v>240314</v>
      </c>
      <c r="B976" s="48" t="s">
        <v>2612</v>
      </c>
      <c r="C976" s="43" t="s">
        <v>1397</v>
      </c>
      <c r="D976" s="49" t="s">
        <v>1398</v>
      </c>
      <c r="E976" s="50">
        <v>5293</v>
      </c>
      <c r="F976" s="50">
        <v>0</v>
      </c>
    </row>
    <row r="977" spans="1:6" s="51" customFormat="1" ht="12">
      <c r="A977" s="47">
        <v>240314</v>
      </c>
      <c r="B977" s="48" t="s">
        <v>2612</v>
      </c>
      <c r="C977" s="43">
        <v>218505585</v>
      </c>
      <c r="D977" s="49" t="s">
        <v>1399</v>
      </c>
      <c r="E977" s="50">
        <v>18507</v>
      </c>
      <c r="F977" s="50">
        <v>0</v>
      </c>
    </row>
    <row r="978" spans="1:6" s="51" customFormat="1" ht="12">
      <c r="A978" s="47">
        <v>240314</v>
      </c>
      <c r="B978" s="48" t="s">
        <v>2612</v>
      </c>
      <c r="C978" s="43" t="s">
        <v>1400</v>
      </c>
      <c r="D978" s="49" t="s">
        <v>1401</v>
      </c>
      <c r="E978" s="50">
        <v>8345</v>
      </c>
      <c r="F978" s="50">
        <v>0</v>
      </c>
    </row>
    <row r="979" spans="1:6" s="51" customFormat="1" ht="12">
      <c r="A979" s="47">
        <v>240314</v>
      </c>
      <c r="B979" s="48" t="s">
        <v>2612</v>
      </c>
      <c r="C979" s="43" t="s">
        <v>1402</v>
      </c>
      <c r="D979" s="49" t="s">
        <v>1403</v>
      </c>
      <c r="E979" s="50">
        <v>25928</v>
      </c>
      <c r="F979" s="50">
        <v>0</v>
      </c>
    </row>
    <row r="980" spans="1:6" s="51" customFormat="1" ht="12">
      <c r="A980" s="47">
        <v>240314</v>
      </c>
      <c r="B980" s="48" t="s">
        <v>2612</v>
      </c>
      <c r="C980" s="43" t="s">
        <v>1404</v>
      </c>
      <c r="D980" s="49" t="s">
        <v>1405</v>
      </c>
      <c r="E980" s="50">
        <v>9604</v>
      </c>
      <c r="F980" s="50">
        <v>0</v>
      </c>
    </row>
    <row r="981" spans="1:6" s="51" customFormat="1" ht="12">
      <c r="A981" s="47">
        <v>240314</v>
      </c>
      <c r="B981" s="48" t="s">
        <v>2612</v>
      </c>
      <c r="C981" s="43">
        <v>218518785</v>
      </c>
      <c r="D981" s="49" t="s">
        <v>1406</v>
      </c>
      <c r="E981" s="50">
        <v>13544</v>
      </c>
      <c r="F981" s="50">
        <v>0</v>
      </c>
    </row>
    <row r="982" spans="1:6" s="51" customFormat="1" ht="12">
      <c r="A982" s="47">
        <v>240314</v>
      </c>
      <c r="B982" s="48" t="s">
        <v>2612</v>
      </c>
      <c r="C982" s="43">
        <v>218519585</v>
      </c>
      <c r="D982" s="49" t="s">
        <v>1407</v>
      </c>
      <c r="E982" s="50">
        <v>24251</v>
      </c>
      <c r="F982" s="50">
        <v>0</v>
      </c>
    </row>
    <row r="983" spans="1:6" s="51" customFormat="1" ht="12">
      <c r="A983" s="47">
        <v>240314</v>
      </c>
      <c r="B983" s="48" t="s">
        <v>2612</v>
      </c>
      <c r="C983" s="43">
        <v>218519785</v>
      </c>
      <c r="D983" s="49" t="s">
        <v>1408</v>
      </c>
      <c r="E983" s="50">
        <v>9937</v>
      </c>
      <c r="F983" s="50">
        <v>0</v>
      </c>
    </row>
    <row r="984" spans="1:6" s="51" customFormat="1" ht="12">
      <c r="A984" s="47">
        <v>240314</v>
      </c>
      <c r="B984" s="48" t="s">
        <v>2612</v>
      </c>
      <c r="C984" s="43" t="s">
        <v>1409</v>
      </c>
      <c r="D984" s="49" t="s">
        <v>1410</v>
      </c>
      <c r="E984" s="50">
        <v>17317</v>
      </c>
      <c r="F984" s="50">
        <v>0</v>
      </c>
    </row>
    <row r="985" spans="1:6" s="51" customFormat="1" ht="12">
      <c r="A985" s="47">
        <v>240314</v>
      </c>
      <c r="B985" s="48" t="s">
        <v>2612</v>
      </c>
      <c r="C985" s="43" t="s">
        <v>1411</v>
      </c>
      <c r="D985" s="49" t="s">
        <v>1412</v>
      </c>
      <c r="E985" s="50">
        <v>24891</v>
      </c>
      <c r="F985" s="50">
        <v>0</v>
      </c>
    </row>
    <row r="986" spans="1:6" s="51" customFormat="1" ht="12">
      <c r="A986" s="47">
        <v>240314</v>
      </c>
      <c r="B986" s="48" t="s">
        <v>2612</v>
      </c>
      <c r="C986" s="43" t="s">
        <v>1413</v>
      </c>
      <c r="D986" s="49" t="s">
        <v>1414</v>
      </c>
      <c r="E986" s="50">
        <v>10729</v>
      </c>
      <c r="F986" s="50">
        <v>0</v>
      </c>
    </row>
    <row r="987" spans="1:6" s="51" customFormat="1" ht="12">
      <c r="A987" s="47">
        <v>240314</v>
      </c>
      <c r="B987" s="48" t="s">
        <v>2612</v>
      </c>
      <c r="C987" s="43">
        <v>218552385</v>
      </c>
      <c r="D987" s="49" t="s">
        <v>1415</v>
      </c>
      <c r="E987" s="50">
        <v>7702</v>
      </c>
      <c r="F987" s="50">
        <v>0</v>
      </c>
    </row>
    <row r="988" spans="1:6" s="51" customFormat="1" ht="12">
      <c r="A988" s="47">
        <v>240314</v>
      </c>
      <c r="B988" s="48" t="s">
        <v>2612</v>
      </c>
      <c r="C988" s="43">
        <v>218552585</v>
      </c>
      <c r="D988" s="49" t="s">
        <v>1416</v>
      </c>
      <c r="E988" s="50">
        <v>19153</v>
      </c>
      <c r="F988" s="50">
        <v>0</v>
      </c>
    </row>
    <row r="989" spans="1:6" s="51" customFormat="1" ht="12">
      <c r="A989" s="47">
        <v>240314</v>
      </c>
      <c r="B989" s="48" t="s">
        <v>2612</v>
      </c>
      <c r="C989" s="43">
        <v>218552685</v>
      </c>
      <c r="D989" s="49" t="s">
        <v>1417</v>
      </c>
      <c r="E989" s="50">
        <v>9732</v>
      </c>
      <c r="F989" s="50">
        <v>0</v>
      </c>
    </row>
    <row r="990" spans="1:6" s="51" customFormat="1" ht="12">
      <c r="A990" s="47">
        <v>240314</v>
      </c>
      <c r="B990" s="48" t="s">
        <v>2612</v>
      </c>
      <c r="C990" s="43">
        <v>218552885</v>
      </c>
      <c r="D990" s="49" t="s">
        <v>1418</v>
      </c>
      <c r="E990" s="50">
        <v>10895</v>
      </c>
      <c r="F990" s="50">
        <v>0</v>
      </c>
    </row>
    <row r="991" spans="1:6" s="51" customFormat="1" ht="12">
      <c r="A991" s="47">
        <v>240314</v>
      </c>
      <c r="B991" s="48" t="s">
        <v>2612</v>
      </c>
      <c r="C991" s="43">
        <v>218554385</v>
      </c>
      <c r="D991" s="52" t="s">
        <v>1419</v>
      </c>
      <c r="E991" s="50">
        <v>16751</v>
      </c>
      <c r="F991" s="50">
        <v>0</v>
      </c>
    </row>
    <row r="992" spans="1:6" s="51" customFormat="1" ht="12">
      <c r="A992" s="47">
        <v>240314</v>
      </c>
      <c r="B992" s="48" t="s">
        <v>2612</v>
      </c>
      <c r="C992" s="43">
        <v>218568385</v>
      </c>
      <c r="D992" s="49" t="s">
        <v>1420</v>
      </c>
      <c r="E992" s="50">
        <v>15125</v>
      </c>
      <c r="F992" s="50">
        <v>0</v>
      </c>
    </row>
    <row r="993" spans="1:6" s="51" customFormat="1" ht="12">
      <c r="A993" s="47">
        <v>240314</v>
      </c>
      <c r="B993" s="48" t="s">
        <v>2612</v>
      </c>
      <c r="C993" s="43">
        <v>218573585</v>
      </c>
      <c r="D993" s="49" t="s">
        <v>1421</v>
      </c>
      <c r="E993" s="50">
        <v>28303</v>
      </c>
      <c r="F993" s="50">
        <v>0</v>
      </c>
    </row>
    <row r="994" spans="1:6" s="51" customFormat="1" ht="12">
      <c r="A994" s="47">
        <v>240314</v>
      </c>
      <c r="B994" s="48" t="s">
        <v>2612</v>
      </c>
      <c r="C994" s="43">
        <v>218586885</v>
      </c>
      <c r="D994" s="49" t="s">
        <v>1422</v>
      </c>
      <c r="E994" s="50">
        <v>34467</v>
      </c>
      <c r="F994" s="50">
        <v>0</v>
      </c>
    </row>
    <row r="995" spans="1:6" s="51" customFormat="1" ht="12">
      <c r="A995" s="47">
        <v>240314</v>
      </c>
      <c r="B995" s="48" t="s">
        <v>2612</v>
      </c>
      <c r="C995" s="43" t="s">
        <v>1423</v>
      </c>
      <c r="D995" s="49" t="s">
        <v>1424</v>
      </c>
      <c r="E995" s="50">
        <v>7284</v>
      </c>
      <c r="F995" s="50">
        <v>0</v>
      </c>
    </row>
    <row r="996" spans="1:6" s="51" customFormat="1" ht="12">
      <c r="A996" s="47">
        <v>240314</v>
      </c>
      <c r="B996" s="48" t="s">
        <v>2612</v>
      </c>
      <c r="C996" s="43" t="s">
        <v>1425</v>
      </c>
      <c r="D996" s="49" t="s">
        <v>1426</v>
      </c>
      <c r="E996" s="50">
        <v>36374</v>
      </c>
      <c r="F996" s="50">
        <v>0</v>
      </c>
    </row>
    <row r="997" spans="1:6" s="51" customFormat="1" ht="12">
      <c r="A997" s="47">
        <v>240314</v>
      </c>
      <c r="B997" s="48" t="s">
        <v>2612</v>
      </c>
      <c r="C997" s="43">
        <v>218615686</v>
      </c>
      <c r="D997" s="49" t="s">
        <v>1427</v>
      </c>
      <c r="E997" s="50">
        <v>10250</v>
      </c>
      <c r="F997" s="50">
        <v>0</v>
      </c>
    </row>
    <row r="998" spans="1:6" s="51" customFormat="1" ht="12">
      <c r="A998" s="47">
        <v>240314</v>
      </c>
      <c r="B998" s="48" t="s">
        <v>2612</v>
      </c>
      <c r="C998" s="43">
        <v>218617486</v>
      </c>
      <c r="D998" s="49" t="s">
        <v>1428</v>
      </c>
      <c r="E998" s="50">
        <v>27935</v>
      </c>
      <c r="F998" s="50">
        <v>0</v>
      </c>
    </row>
    <row r="999" spans="1:6" s="51" customFormat="1" ht="12">
      <c r="A999" s="47">
        <v>240314</v>
      </c>
      <c r="B999" s="48" t="s">
        <v>2612</v>
      </c>
      <c r="C999" s="43">
        <v>218623586</v>
      </c>
      <c r="D999" s="49" t="s">
        <v>1429</v>
      </c>
      <c r="E999" s="50">
        <v>28272</v>
      </c>
      <c r="F999" s="50">
        <v>0</v>
      </c>
    </row>
    <row r="1000" spans="1:6" s="51" customFormat="1" ht="12">
      <c r="A1000" s="47">
        <v>240314</v>
      </c>
      <c r="B1000" s="48" t="s">
        <v>2612</v>
      </c>
      <c r="C1000" s="43" t="s">
        <v>1430</v>
      </c>
      <c r="D1000" s="49" t="s">
        <v>1431</v>
      </c>
      <c r="E1000" s="50">
        <v>65507</v>
      </c>
      <c r="F1000" s="50">
        <v>0</v>
      </c>
    </row>
    <row r="1001" spans="1:6" s="51" customFormat="1" ht="12">
      <c r="A1001" s="47">
        <v>240314</v>
      </c>
      <c r="B1001" s="48" t="s">
        <v>2612</v>
      </c>
      <c r="C1001" s="43" t="s">
        <v>1432</v>
      </c>
      <c r="D1001" s="49" t="s">
        <v>1433</v>
      </c>
      <c r="E1001" s="50">
        <v>3263</v>
      </c>
      <c r="F1001" s="50">
        <v>0</v>
      </c>
    </row>
    <row r="1002" spans="1:6" s="51" customFormat="1" ht="12">
      <c r="A1002" s="47">
        <v>240314</v>
      </c>
      <c r="B1002" s="48" t="s">
        <v>2612</v>
      </c>
      <c r="C1002" s="43" t="s">
        <v>1434</v>
      </c>
      <c r="D1002" s="49" t="s">
        <v>1435</v>
      </c>
      <c r="E1002" s="50">
        <v>47386</v>
      </c>
      <c r="F1002" s="50">
        <v>0</v>
      </c>
    </row>
    <row r="1003" spans="1:6" s="51" customFormat="1" ht="12">
      <c r="A1003" s="47">
        <v>240314</v>
      </c>
      <c r="B1003" s="48" t="s">
        <v>2612</v>
      </c>
      <c r="C1003" s="43" t="s">
        <v>1436</v>
      </c>
      <c r="D1003" s="49" t="s">
        <v>1437</v>
      </c>
      <c r="E1003" s="50">
        <v>29433</v>
      </c>
      <c r="F1003" s="50">
        <v>0</v>
      </c>
    </row>
    <row r="1004" spans="1:6" s="51" customFormat="1" ht="12">
      <c r="A1004" s="47">
        <v>240314</v>
      </c>
      <c r="B1004" s="48" t="s">
        <v>2612</v>
      </c>
      <c r="C1004" s="43" t="s">
        <v>1438</v>
      </c>
      <c r="D1004" s="49" t="s">
        <v>1439</v>
      </c>
      <c r="E1004" s="50">
        <v>14356</v>
      </c>
      <c r="F1004" s="50">
        <v>0</v>
      </c>
    </row>
    <row r="1005" spans="1:6" s="51" customFormat="1" ht="12">
      <c r="A1005" s="47">
        <v>240314</v>
      </c>
      <c r="B1005" s="48" t="s">
        <v>2612</v>
      </c>
      <c r="C1005" s="43">
        <v>218650686</v>
      </c>
      <c r="D1005" s="49" t="s">
        <v>1440</v>
      </c>
      <c r="E1005" s="50">
        <v>1952</v>
      </c>
      <c r="F1005" s="50">
        <v>0</v>
      </c>
    </row>
    <row r="1006" spans="1:6" s="51" customFormat="1" ht="12">
      <c r="A1006" s="47">
        <v>240314</v>
      </c>
      <c r="B1006" s="48" t="s">
        <v>2612</v>
      </c>
      <c r="C1006" s="43">
        <v>218652786</v>
      </c>
      <c r="D1006" s="49" t="s">
        <v>1441</v>
      </c>
      <c r="E1006" s="50">
        <v>21578</v>
      </c>
      <c r="F1006" s="50">
        <v>0</v>
      </c>
    </row>
    <row r="1007" spans="1:6" s="51" customFormat="1" ht="12">
      <c r="A1007" s="47">
        <v>240314</v>
      </c>
      <c r="B1007" s="48" t="s">
        <v>2612</v>
      </c>
      <c r="C1007" s="43" t="s">
        <v>1442</v>
      </c>
      <c r="D1007" s="49" t="s">
        <v>1443</v>
      </c>
      <c r="E1007" s="50">
        <v>27545</v>
      </c>
      <c r="F1007" s="50">
        <v>0</v>
      </c>
    </row>
    <row r="1008" spans="1:6" s="51" customFormat="1" ht="12">
      <c r="A1008" s="47">
        <v>240314</v>
      </c>
      <c r="B1008" s="48" t="s">
        <v>2612</v>
      </c>
      <c r="C1008" s="43">
        <v>218673686</v>
      </c>
      <c r="D1008" s="49" t="s">
        <v>1444</v>
      </c>
      <c r="E1008" s="50">
        <v>9493</v>
      </c>
      <c r="F1008" s="50">
        <v>0</v>
      </c>
    </row>
    <row r="1009" spans="1:6" s="51" customFormat="1" ht="12">
      <c r="A1009" s="47">
        <v>240314</v>
      </c>
      <c r="B1009" s="48" t="s">
        <v>2612</v>
      </c>
      <c r="C1009" s="43" t="s">
        <v>1445</v>
      </c>
      <c r="D1009" s="49" t="s">
        <v>1446</v>
      </c>
      <c r="E1009" s="50">
        <v>46100</v>
      </c>
      <c r="F1009" s="50">
        <v>0</v>
      </c>
    </row>
    <row r="1010" spans="1:6" s="51" customFormat="1" ht="12">
      <c r="A1010" s="47">
        <v>240314</v>
      </c>
      <c r="B1010" s="48" t="s">
        <v>2612</v>
      </c>
      <c r="C1010" s="43" t="s">
        <v>1447</v>
      </c>
      <c r="D1010" s="49" t="s">
        <v>1448</v>
      </c>
      <c r="E1010" s="50">
        <v>10482</v>
      </c>
      <c r="F1010" s="50">
        <v>0</v>
      </c>
    </row>
    <row r="1011" spans="1:6" s="51" customFormat="1" ht="12">
      <c r="A1011" s="47">
        <v>240314</v>
      </c>
      <c r="B1011" s="48" t="s">
        <v>2612</v>
      </c>
      <c r="C1011" s="43" t="s">
        <v>1449</v>
      </c>
      <c r="D1011" s="49" t="s">
        <v>1450</v>
      </c>
      <c r="E1011" s="50">
        <v>3541</v>
      </c>
      <c r="F1011" s="50">
        <v>0</v>
      </c>
    </row>
    <row r="1012" spans="1:6" s="51" customFormat="1" ht="12">
      <c r="A1012" s="47">
        <v>240314</v>
      </c>
      <c r="B1012" s="48" t="s">
        <v>2612</v>
      </c>
      <c r="C1012" s="43" t="s">
        <v>1451</v>
      </c>
      <c r="D1012" s="49" t="s">
        <v>1452</v>
      </c>
      <c r="E1012" s="50">
        <v>29549</v>
      </c>
      <c r="F1012" s="50">
        <v>0</v>
      </c>
    </row>
    <row r="1013" spans="1:6" s="51" customFormat="1" ht="12">
      <c r="A1013" s="47">
        <v>240314</v>
      </c>
      <c r="B1013" s="48" t="s">
        <v>2612</v>
      </c>
      <c r="C1013" s="43" t="s">
        <v>1453</v>
      </c>
      <c r="D1013" s="49" t="s">
        <v>1454</v>
      </c>
      <c r="E1013" s="50">
        <v>35731</v>
      </c>
      <c r="F1013" s="50">
        <v>0</v>
      </c>
    </row>
    <row r="1014" spans="1:6" s="51" customFormat="1" ht="12">
      <c r="A1014" s="47">
        <v>240314</v>
      </c>
      <c r="B1014" s="48" t="s">
        <v>2612</v>
      </c>
      <c r="C1014" s="43">
        <v>218750287</v>
      </c>
      <c r="D1014" s="49" t="s">
        <v>1455</v>
      </c>
      <c r="E1014" s="50">
        <v>14941</v>
      </c>
      <c r="F1014" s="50">
        <v>0</v>
      </c>
    </row>
    <row r="1015" spans="1:6" s="51" customFormat="1" ht="12">
      <c r="A1015" s="47">
        <v>240314</v>
      </c>
      <c r="B1015" s="48" t="s">
        <v>2612</v>
      </c>
      <c r="C1015" s="43">
        <v>218752287</v>
      </c>
      <c r="D1015" s="49" t="s">
        <v>1456</v>
      </c>
      <c r="E1015" s="50">
        <v>6683</v>
      </c>
      <c r="F1015" s="50">
        <v>0</v>
      </c>
    </row>
    <row r="1016" spans="1:6" s="51" customFormat="1" ht="12">
      <c r="A1016" s="47">
        <v>240314</v>
      </c>
      <c r="B1016" s="48" t="s">
        <v>2612</v>
      </c>
      <c r="C1016" s="43">
        <v>218752687</v>
      </c>
      <c r="D1016" s="49" t="s">
        <v>1457</v>
      </c>
      <c r="E1016" s="50">
        <v>22199</v>
      </c>
      <c r="F1016" s="50">
        <v>0</v>
      </c>
    </row>
    <row r="1017" spans="1:6" s="51" customFormat="1" ht="12">
      <c r="A1017" s="47">
        <v>240314</v>
      </c>
      <c r="B1017" s="48" t="s">
        <v>2612</v>
      </c>
      <c r="C1017" s="43">
        <v>218766687</v>
      </c>
      <c r="D1017" s="49" t="s">
        <v>1458</v>
      </c>
      <c r="E1017" s="50">
        <v>17367</v>
      </c>
      <c r="F1017" s="50">
        <v>0</v>
      </c>
    </row>
    <row r="1018" spans="1:6" s="51" customFormat="1" ht="12">
      <c r="A1018" s="47">
        <v>240314</v>
      </c>
      <c r="B1018" s="48" t="s">
        <v>2612</v>
      </c>
      <c r="C1018" s="43" t="s">
        <v>1459</v>
      </c>
      <c r="D1018" s="49" t="s">
        <v>1460</v>
      </c>
      <c r="E1018" s="50">
        <v>4506082</v>
      </c>
      <c r="F1018" s="50">
        <v>0</v>
      </c>
    </row>
    <row r="1019" spans="1:6" s="51" customFormat="1" ht="12">
      <c r="A1019" s="47">
        <v>240314</v>
      </c>
      <c r="B1019" s="48" t="s">
        <v>2612</v>
      </c>
      <c r="C1019" s="43" t="s">
        <v>1461</v>
      </c>
      <c r="D1019" s="49" t="s">
        <v>1462</v>
      </c>
      <c r="E1019" s="50">
        <v>22796</v>
      </c>
      <c r="F1019" s="50">
        <v>0</v>
      </c>
    </row>
    <row r="1020" spans="1:6" s="51" customFormat="1" ht="12">
      <c r="A1020" s="47">
        <v>240314</v>
      </c>
      <c r="B1020" s="48" t="s">
        <v>2612</v>
      </c>
      <c r="C1020" s="43">
        <v>218813688</v>
      </c>
      <c r="D1020" s="49" t="s">
        <v>1463</v>
      </c>
      <c r="E1020" s="50">
        <v>55084</v>
      </c>
      <c r="F1020" s="50">
        <v>0</v>
      </c>
    </row>
    <row r="1021" spans="1:6" s="51" customFormat="1" ht="12">
      <c r="A1021" s="47">
        <v>240314</v>
      </c>
      <c r="B1021" s="48" t="s">
        <v>2612</v>
      </c>
      <c r="C1021" s="43">
        <v>218817088</v>
      </c>
      <c r="D1021" s="49" t="s">
        <v>1464</v>
      </c>
      <c r="E1021" s="50">
        <v>13433</v>
      </c>
      <c r="F1021" s="50">
        <v>0</v>
      </c>
    </row>
    <row r="1022" spans="1:6" s="51" customFormat="1" ht="12">
      <c r="A1022" s="47">
        <v>240314</v>
      </c>
      <c r="B1022" s="48" t="s">
        <v>2612</v>
      </c>
      <c r="C1022" s="43">
        <v>218817388</v>
      </c>
      <c r="D1022" s="49" t="s">
        <v>1465</v>
      </c>
      <c r="E1022" s="50">
        <v>9150</v>
      </c>
      <c r="F1022" s="50">
        <v>0</v>
      </c>
    </row>
    <row r="1023" spans="1:6" s="51" customFormat="1" ht="12">
      <c r="A1023" s="47">
        <v>240314</v>
      </c>
      <c r="B1023" s="48" t="s">
        <v>2612</v>
      </c>
      <c r="C1023" s="43" t="s">
        <v>1466</v>
      </c>
      <c r="D1023" s="49" t="s">
        <v>1467</v>
      </c>
      <c r="E1023" s="50">
        <v>7511</v>
      </c>
      <c r="F1023" s="50">
        <v>0</v>
      </c>
    </row>
    <row r="1024" spans="1:6" s="51" customFormat="1" ht="12">
      <c r="A1024" s="47">
        <v>240314</v>
      </c>
      <c r="B1024" s="48" t="s">
        <v>2612</v>
      </c>
      <c r="C1024" s="43" t="s">
        <v>1468</v>
      </c>
      <c r="D1024" s="49" t="s">
        <v>1469</v>
      </c>
      <c r="E1024" s="50">
        <v>7253</v>
      </c>
      <c r="F1024" s="50">
        <v>0</v>
      </c>
    </row>
    <row r="1025" spans="1:6" s="51" customFormat="1" ht="12">
      <c r="A1025" s="47">
        <v>240314</v>
      </c>
      <c r="B1025" s="48" t="s">
        <v>2612</v>
      </c>
      <c r="C1025" s="43">
        <v>218847288</v>
      </c>
      <c r="D1025" s="49" t="s">
        <v>1470</v>
      </c>
      <c r="E1025" s="50">
        <v>74676</v>
      </c>
      <c r="F1025" s="50">
        <v>0</v>
      </c>
    </row>
    <row r="1026" spans="1:6" s="51" customFormat="1" ht="12">
      <c r="A1026" s="47">
        <v>240314</v>
      </c>
      <c r="B1026" s="48" t="s">
        <v>2612</v>
      </c>
      <c r="C1026" s="43">
        <v>218852788</v>
      </c>
      <c r="D1026" s="49" t="s">
        <v>1471</v>
      </c>
      <c r="E1026" s="50">
        <v>11455</v>
      </c>
      <c r="F1026" s="50">
        <v>0</v>
      </c>
    </row>
    <row r="1027" spans="1:6" s="51" customFormat="1" ht="12">
      <c r="A1027" s="47">
        <v>240314</v>
      </c>
      <c r="B1027" s="48" t="s">
        <v>2612</v>
      </c>
      <c r="C1027" s="43">
        <v>218866088</v>
      </c>
      <c r="D1027" s="49" t="s">
        <v>1472</v>
      </c>
      <c r="E1027" s="50">
        <v>32753</v>
      </c>
      <c r="F1027" s="50">
        <v>0</v>
      </c>
    </row>
    <row r="1028" spans="1:6" s="51" customFormat="1" ht="12">
      <c r="A1028" s="47">
        <v>240314</v>
      </c>
      <c r="B1028" s="48" t="s">
        <v>2612</v>
      </c>
      <c r="C1028" s="43" t="s">
        <v>1473</v>
      </c>
      <c r="D1028" s="49" t="s">
        <v>1474</v>
      </c>
      <c r="E1028" s="50">
        <v>18709</v>
      </c>
      <c r="F1028" s="50">
        <v>0</v>
      </c>
    </row>
    <row r="1029" spans="1:6" s="51" customFormat="1" ht="12">
      <c r="A1029" s="47">
        <v>240314</v>
      </c>
      <c r="B1029" s="48" t="s">
        <v>2612</v>
      </c>
      <c r="C1029" s="43">
        <v>218915189</v>
      </c>
      <c r="D1029" s="49" t="s">
        <v>1475</v>
      </c>
      <c r="E1029" s="50">
        <v>2335860</v>
      </c>
      <c r="F1029" s="50">
        <v>0</v>
      </c>
    </row>
    <row r="1030" spans="1:6" s="51" customFormat="1" ht="12">
      <c r="A1030" s="47">
        <v>240314</v>
      </c>
      <c r="B1030" s="48" t="s">
        <v>2612</v>
      </c>
      <c r="C1030" s="43">
        <v>218923189</v>
      </c>
      <c r="D1030" s="49" t="s">
        <v>1476</v>
      </c>
      <c r="E1030" s="50">
        <v>79729</v>
      </c>
      <c r="F1030" s="50">
        <v>0</v>
      </c>
    </row>
    <row r="1031" spans="1:6" s="51" customFormat="1" ht="12">
      <c r="A1031" s="47">
        <v>240314</v>
      </c>
      <c r="B1031" s="48" t="s">
        <v>2612</v>
      </c>
      <c r="C1031" s="43" t="s">
        <v>1477</v>
      </c>
      <c r="D1031" s="49" t="s">
        <v>1478</v>
      </c>
      <c r="E1031" s="50">
        <v>4691</v>
      </c>
      <c r="F1031" s="50">
        <v>0</v>
      </c>
    </row>
    <row r="1032" spans="1:6" s="51" customFormat="1" ht="12">
      <c r="A1032" s="47">
        <v>240314</v>
      </c>
      <c r="B1032" s="48" t="s">
        <v>2612</v>
      </c>
      <c r="C1032" s="43" t="s">
        <v>1479</v>
      </c>
      <c r="D1032" s="49" t="s">
        <v>1480</v>
      </c>
      <c r="E1032" s="50">
        <v>5352</v>
      </c>
      <c r="F1032" s="50">
        <v>0</v>
      </c>
    </row>
    <row r="1033" spans="1:6" s="51" customFormat="1" ht="12">
      <c r="A1033" s="47">
        <v>240314</v>
      </c>
      <c r="B1033" s="48" t="s">
        <v>2612</v>
      </c>
      <c r="C1033" s="43">
        <v>218950689</v>
      </c>
      <c r="D1033" s="49" t="s">
        <v>1481</v>
      </c>
      <c r="E1033" s="50">
        <v>25812</v>
      </c>
      <c r="F1033" s="50">
        <v>0</v>
      </c>
    </row>
    <row r="1034" spans="1:6" s="51" customFormat="1" ht="12">
      <c r="A1034" s="47">
        <v>240314</v>
      </c>
      <c r="B1034" s="48" t="s">
        <v>2612</v>
      </c>
      <c r="C1034" s="43">
        <v>218968689</v>
      </c>
      <c r="D1034" s="49" t="s">
        <v>1482</v>
      </c>
      <c r="E1034" s="50">
        <v>39638</v>
      </c>
      <c r="F1034" s="50">
        <v>0</v>
      </c>
    </row>
    <row r="1035" spans="1:6" s="51" customFormat="1" ht="12">
      <c r="A1035" s="47">
        <v>240314</v>
      </c>
      <c r="B1035" s="48" t="s">
        <v>2612</v>
      </c>
      <c r="C1035" s="43" t="s">
        <v>1483</v>
      </c>
      <c r="D1035" s="49" t="s">
        <v>1484</v>
      </c>
      <c r="E1035" s="50">
        <v>11894</v>
      </c>
      <c r="F1035" s="50">
        <v>0</v>
      </c>
    </row>
    <row r="1036" spans="1:6" s="51" customFormat="1" ht="12">
      <c r="A1036" s="47">
        <v>240314</v>
      </c>
      <c r="B1036" s="48" t="s">
        <v>2612</v>
      </c>
      <c r="C1036" s="43" t="s">
        <v>1485</v>
      </c>
      <c r="D1036" s="49" t="s">
        <v>1486</v>
      </c>
      <c r="E1036" s="50">
        <v>9675</v>
      </c>
      <c r="F1036" s="50">
        <v>0</v>
      </c>
    </row>
    <row r="1037" spans="1:6" s="51" customFormat="1" ht="12">
      <c r="A1037" s="47">
        <v>240314</v>
      </c>
      <c r="B1037" s="48" t="s">
        <v>2612</v>
      </c>
      <c r="C1037" s="43" t="s">
        <v>1487</v>
      </c>
      <c r="D1037" s="49" t="s">
        <v>1488</v>
      </c>
      <c r="E1037" s="50">
        <v>78484</v>
      </c>
      <c r="F1037" s="50">
        <v>0</v>
      </c>
    </row>
    <row r="1038" spans="1:6" s="51" customFormat="1" ht="12">
      <c r="A1038" s="47">
        <v>240314</v>
      </c>
      <c r="B1038" s="48" t="s">
        <v>2612</v>
      </c>
      <c r="C1038" s="43" t="s">
        <v>1489</v>
      </c>
      <c r="D1038" s="49" t="s">
        <v>1490</v>
      </c>
      <c r="E1038" s="50">
        <v>14795</v>
      </c>
      <c r="F1038" s="50">
        <v>0</v>
      </c>
    </row>
    <row r="1039" spans="1:6" s="51" customFormat="1" ht="12">
      <c r="A1039" s="47">
        <v>240314</v>
      </c>
      <c r="B1039" s="48" t="s">
        <v>2612</v>
      </c>
      <c r="C1039" s="43">
        <v>219005790</v>
      </c>
      <c r="D1039" s="49" t="s">
        <v>1491</v>
      </c>
      <c r="E1039" s="50">
        <v>35467</v>
      </c>
      <c r="F1039" s="50">
        <v>0</v>
      </c>
    </row>
    <row r="1040" spans="1:6" s="51" customFormat="1" ht="12">
      <c r="A1040" s="47">
        <v>240314</v>
      </c>
      <c r="B1040" s="48" t="s">
        <v>2612</v>
      </c>
      <c r="C1040" s="43" t="s">
        <v>1492</v>
      </c>
      <c r="D1040" s="49" t="s">
        <v>1493</v>
      </c>
      <c r="E1040" s="50">
        <v>22583</v>
      </c>
      <c r="F1040" s="50">
        <v>0</v>
      </c>
    </row>
    <row r="1041" spans="1:6" s="51" customFormat="1" ht="12">
      <c r="A1041" s="47">
        <v>240314</v>
      </c>
      <c r="B1041" s="48" t="s">
        <v>2612</v>
      </c>
      <c r="C1041" s="43" t="s">
        <v>1494</v>
      </c>
      <c r="D1041" s="49" t="s">
        <v>1495</v>
      </c>
      <c r="E1041" s="50">
        <v>2433</v>
      </c>
      <c r="F1041" s="50">
        <v>0</v>
      </c>
    </row>
    <row r="1042" spans="1:6" s="51" customFormat="1" ht="12">
      <c r="A1042" s="47">
        <v>240314</v>
      </c>
      <c r="B1042" s="48" t="s">
        <v>2612</v>
      </c>
      <c r="C1042" s="43">
        <v>219015690</v>
      </c>
      <c r="D1042" s="49" t="s">
        <v>1496</v>
      </c>
      <c r="E1042" s="50">
        <v>5790</v>
      </c>
      <c r="F1042" s="50">
        <v>0</v>
      </c>
    </row>
    <row r="1043" spans="1:6" s="51" customFormat="1" ht="12">
      <c r="A1043" s="47">
        <v>240314</v>
      </c>
      <c r="B1043" s="48" t="s">
        <v>2612</v>
      </c>
      <c r="C1043" s="43">
        <v>219015790</v>
      </c>
      <c r="D1043" s="49" t="s">
        <v>1497</v>
      </c>
      <c r="E1043" s="50">
        <v>7188</v>
      </c>
      <c r="F1043" s="50">
        <v>0</v>
      </c>
    </row>
    <row r="1044" spans="1:6" s="51" customFormat="1" ht="12">
      <c r="A1044" s="47">
        <v>240314</v>
      </c>
      <c r="B1044" s="48" t="s">
        <v>2612</v>
      </c>
      <c r="C1044" s="43">
        <v>219019290</v>
      </c>
      <c r="D1044" s="49" t="s">
        <v>1498</v>
      </c>
      <c r="E1044" s="50">
        <v>6317</v>
      </c>
      <c r="F1044" s="50">
        <v>0</v>
      </c>
    </row>
    <row r="1045" spans="1:6" s="51" customFormat="1" ht="12">
      <c r="A1045" s="47">
        <v>240314</v>
      </c>
      <c r="B1045" s="48" t="s">
        <v>2612</v>
      </c>
      <c r="C1045" s="43">
        <v>219023090</v>
      </c>
      <c r="D1045" s="49" t="s">
        <v>1499</v>
      </c>
      <c r="E1045" s="50">
        <v>36864</v>
      </c>
      <c r="F1045" s="50">
        <v>0</v>
      </c>
    </row>
    <row r="1046" spans="1:6" s="51" customFormat="1" ht="12">
      <c r="A1046" s="47">
        <v>240314</v>
      </c>
      <c r="B1046" s="48" t="s">
        <v>2612</v>
      </c>
      <c r="C1046" s="43" t="s">
        <v>1500</v>
      </c>
      <c r="D1046" s="49" t="s">
        <v>1501</v>
      </c>
      <c r="E1046" s="50">
        <v>1716848</v>
      </c>
      <c r="F1046" s="50">
        <v>0</v>
      </c>
    </row>
    <row r="1047" spans="1:6" s="51" customFormat="1" ht="12">
      <c r="A1047" s="47">
        <v>240314</v>
      </c>
      <c r="B1047" s="48" t="s">
        <v>2612</v>
      </c>
      <c r="C1047" s="43" t="s">
        <v>1502</v>
      </c>
      <c r="D1047" s="49" t="s">
        <v>1503</v>
      </c>
      <c r="E1047" s="50">
        <v>31220</v>
      </c>
      <c r="F1047" s="50">
        <v>0</v>
      </c>
    </row>
    <row r="1048" spans="1:6" s="51" customFormat="1" ht="12">
      <c r="A1048" s="47">
        <v>240314</v>
      </c>
      <c r="B1048" s="48" t="s">
        <v>2612</v>
      </c>
      <c r="C1048" s="43">
        <v>219050590</v>
      </c>
      <c r="D1048" s="49" t="s">
        <v>1504</v>
      </c>
      <c r="E1048" s="50">
        <v>21317</v>
      </c>
      <c r="F1048" s="50">
        <v>0</v>
      </c>
    </row>
    <row r="1049" spans="1:6" s="51" customFormat="1" ht="12">
      <c r="A1049" s="47">
        <v>240314</v>
      </c>
      <c r="B1049" s="48" t="s">
        <v>2612</v>
      </c>
      <c r="C1049" s="43">
        <v>219052390</v>
      </c>
      <c r="D1049" s="49" t="s">
        <v>1505</v>
      </c>
      <c r="E1049" s="50">
        <v>23053</v>
      </c>
      <c r="F1049" s="50">
        <v>0</v>
      </c>
    </row>
    <row r="1050" spans="1:6" s="51" customFormat="1" ht="12">
      <c r="A1050" s="47">
        <v>240314</v>
      </c>
      <c r="B1050" s="48" t="s">
        <v>2612</v>
      </c>
      <c r="C1050" s="43">
        <v>219052490</v>
      </c>
      <c r="D1050" s="49" t="s">
        <v>1506</v>
      </c>
      <c r="E1050" s="50">
        <v>40618</v>
      </c>
      <c r="F1050" s="50">
        <v>0</v>
      </c>
    </row>
    <row r="1051" spans="1:6" s="51" customFormat="1" ht="12">
      <c r="A1051" s="47">
        <v>240314</v>
      </c>
      <c r="B1051" s="48" t="s">
        <v>2612</v>
      </c>
      <c r="C1051" s="43">
        <v>219063190</v>
      </c>
      <c r="D1051" s="49" t="s">
        <v>1507</v>
      </c>
      <c r="E1051" s="50">
        <v>31456</v>
      </c>
      <c r="F1051" s="50">
        <v>0</v>
      </c>
    </row>
    <row r="1052" spans="1:6" s="51" customFormat="1" ht="12">
      <c r="A1052" s="47">
        <v>240314</v>
      </c>
      <c r="B1052" s="48" t="s">
        <v>2612</v>
      </c>
      <c r="C1052" s="43">
        <v>219063690</v>
      </c>
      <c r="D1052" s="49" t="s">
        <v>1508</v>
      </c>
      <c r="E1052" s="50">
        <v>9306</v>
      </c>
      <c r="F1052" s="50">
        <v>0</v>
      </c>
    </row>
    <row r="1053" spans="1:6" s="51" customFormat="1" ht="12">
      <c r="A1053" s="47">
        <v>240314</v>
      </c>
      <c r="B1053" s="48" t="s">
        <v>2612</v>
      </c>
      <c r="C1053" s="43" t="s">
        <v>1509</v>
      </c>
      <c r="D1053" s="49" t="s">
        <v>1510</v>
      </c>
      <c r="E1053" s="50">
        <v>38521</v>
      </c>
      <c r="F1053" s="50">
        <v>0</v>
      </c>
    </row>
    <row r="1054" spans="1:6" s="51" customFormat="1" ht="12">
      <c r="A1054" s="47">
        <v>240314</v>
      </c>
      <c r="B1054" s="48" t="s">
        <v>2612</v>
      </c>
      <c r="C1054" s="43">
        <v>219076890</v>
      </c>
      <c r="D1054" s="49" t="s">
        <v>1511</v>
      </c>
      <c r="E1054" s="50">
        <v>21292</v>
      </c>
      <c r="F1054" s="50">
        <v>0</v>
      </c>
    </row>
    <row r="1055" spans="1:6" s="51" customFormat="1" ht="12">
      <c r="A1055" s="47">
        <v>240314</v>
      </c>
      <c r="B1055" s="48" t="s">
        <v>2612</v>
      </c>
      <c r="C1055" s="43" t="s">
        <v>1512</v>
      </c>
      <c r="D1055" s="49" t="s">
        <v>1513</v>
      </c>
      <c r="E1055" s="50">
        <v>9982</v>
      </c>
      <c r="F1055" s="50">
        <v>0</v>
      </c>
    </row>
    <row r="1056" spans="1:6" s="51" customFormat="1" ht="12">
      <c r="A1056" s="47">
        <v>240314</v>
      </c>
      <c r="B1056" s="48" t="s">
        <v>2612</v>
      </c>
      <c r="C1056" s="43" t="s">
        <v>1514</v>
      </c>
      <c r="D1056" s="49" t="s">
        <v>1515</v>
      </c>
      <c r="E1056" s="50">
        <v>13902</v>
      </c>
      <c r="F1056" s="50">
        <v>0</v>
      </c>
    </row>
    <row r="1057" spans="1:6" s="51" customFormat="1" ht="12">
      <c r="A1057" s="47">
        <v>240314</v>
      </c>
      <c r="B1057" s="48" t="s">
        <v>2612</v>
      </c>
      <c r="C1057" s="43" t="s">
        <v>1516</v>
      </c>
      <c r="D1057" s="49" t="s">
        <v>1517</v>
      </c>
      <c r="E1057" s="50">
        <v>15143</v>
      </c>
      <c r="F1057" s="50">
        <v>0</v>
      </c>
    </row>
    <row r="1058" spans="1:6" s="51" customFormat="1" ht="12">
      <c r="A1058" s="47">
        <v>240314</v>
      </c>
      <c r="B1058" s="48" t="s">
        <v>2612</v>
      </c>
      <c r="C1058" s="43" t="s">
        <v>1518</v>
      </c>
      <c r="D1058" s="49" t="s">
        <v>1519</v>
      </c>
      <c r="E1058" s="50">
        <v>7733</v>
      </c>
      <c r="F1058" s="50">
        <v>0</v>
      </c>
    </row>
    <row r="1059" spans="1:6" s="51" customFormat="1" ht="12">
      <c r="A1059" s="47">
        <v>240314</v>
      </c>
      <c r="B1059" s="48" t="s">
        <v>2612</v>
      </c>
      <c r="C1059" s="43">
        <v>219127491</v>
      </c>
      <c r="D1059" s="49" t="s">
        <v>1520</v>
      </c>
      <c r="E1059" s="50">
        <v>10476</v>
      </c>
      <c r="F1059" s="50">
        <v>0</v>
      </c>
    </row>
    <row r="1060" spans="1:6" s="51" customFormat="1" ht="12">
      <c r="A1060" s="47">
        <v>240314</v>
      </c>
      <c r="B1060" s="48" t="s">
        <v>2612</v>
      </c>
      <c r="C1060" s="43">
        <v>219141791</v>
      </c>
      <c r="D1060" s="49" t="s">
        <v>1521</v>
      </c>
      <c r="E1060" s="50">
        <v>20994</v>
      </c>
      <c r="F1060" s="50">
        <v>0</v>
      </c>
    </row>
    <row r="1061" spans="1:6" s="51" customFormat="1" ht="12">
      <c r="A1061" s="47">
        <v>240314</v>
      </c>
      <c r="B1061" s="48" t="s">
        <v>2612</v>
      </c>
      <c r="C1061" s="43">
        <v>219181591</v>
      </c>
      <c r="D1061" s="49" t="s">
        <v>1522</v>
      </c>
      <c r="E1061" s="50">
        <v>5715</v>
      </c>
      <c r="F1061" s="50">
        <v>0</v>
      </c>
    </row>
    <row r="1062" spans="1:6" s="51" customFormat="1" ht="12">
      <c r="A1062" s="47">
        <v>240314</v>
      </c>
      <c r="B1062" s="48" t="s">
        <v>2612</v>
      </c>
      <c r="C1062" s="43" t="s">
        <v>1523</v>
      </c>
      <c r="D1062" s="49" t="s">
        <v>1524</v>
      </c>
      <c r="E1062" s="50">
        <v>7405</v>
      </c>
      <c r="F1062" s="50">
        <v>0</v>
      </c>
    </row>
    <row r="1063" spans="1:6" s="51" customFormat="1" ht="12">
      <c r="A1063" s="47">
        <v>240314</v>
      </c>
      <c r="B1063" s="48" t="s">
        <v>2612</v>
      </c>
      <c r="C1063" s="43" t="s">
        <v>1525</v>
      </c>
      <c r="D1063" s="49" t="s">
        <v>1526</v>
      </c>
      <c r="E1063" s="50">
        <v>2979</v>
      </c>
      <c r="F1063" s="50">
        <v>0</v>
      </c>
    </row>
    <row r="1064" spans="1:6" s="51" customFormat="1" ht="12">
      <c r="A1064" s="47">
        <v>240314</v>
      </c>
      <c r="B1064" s="48" t="s">
        <v>2612</v>
      </c>
      <c r="C1064" s="43" t="s">
        <v>1527</v>
      </c>
      <c r="D1064" s="49" t="s">
        <v>1528</v>
      </c>
      <c r="E1064" s="50">
        <v>61508</v>
      </c>
      <c r="F1064" s="50">
        <v>0</v>
      </c>
    </row>
    <row r="1065" spans="1:6" s="51" customFormat="1" ht="12">
      <c r="A1065" s="47">
        <v>240314</v>
      </c>
      <c r="B1065" s="48" t="s">
        <v>2612</v>
      </c>
      <c r="C1065" s="43">
        <v>219219392</v>
      </c>
      <c r="D1065" s="49" t="s">
        <v>1529</v>
      </c>
      <c r="E1065" s="50">
        <v>15255</v>
      </c>
      <c r="F1065" s="50">
        <v>0</v>
      </c>
    </row>
    <row r="1066" spans="1:6" s="51" customFormat="1" ht="12">
      <c r="A1066" s="47">
        <v>240314</v>
      </c>
      <c r="B1066" s="48" t="s">
        <v>2612</v>
      </c>
      <c r="C1066" s="43" t="s">
        <v>1530</v>
      </c>
      <c r="D1066" s="49" t="s">
        <v>1531</v>
      </c>
      <c r="E1066" s="50">
        <v>5301</v>
      </c>
      <c r="F1066" s="50">
        <v>0</v>
      </c>
    </row>
    <row r="1067" spans="1:6" s="51" customFormat="1" ht="12">
      <c r="A1067" s="47">
        <v>240314</v>
      </c>
      <c r="B1067" s="48" t="s">
        <v>2612</v>
      </c>
      <c r="C1067" s="43">
        <v>219247692</v>
      </c>
      <c r="D1067" s="49" t="s">
        <v>1532</v>
      </c>
      <c r="E1067" s="50">
        <v>42307</v>
      </c>
      <c r="F1067" s="50">
        <v>0</v>
      </c>
    </row>
    <row r="1068" spans="1:6" s="51" customFormat="1" ht="12">
      <c r="A1068" s="47">
        <v>240314</v>
      </c>
      <c r="B1068" s="48" t="s">
        <v>2612</v>
      </c>
      <c r="C1068" s="43" t="s">
        <v>1533</v>
      </c>
      <c r="D1068" s="49" t="s">
        <v>1534</v>
      </c>
      <c r="E1068" s="50">
        <v>6144</v>
      </c>
      <c r="F1068" s="50">
        <v>0</v>
      </c>
    </row>
    <row r="1069" spans="1:6" s="51" customFormat="1" ht="12">
      <c r="A1069" s="47">
        <v>240314</v>
      </c>
      <c r="B1069" s="48" t="s">
        <v>2612</v>
      </c>
      <c r="C1069" s="43">
        <v>219276892</v>
      </c>
      <c r="D1069" s="49" t="s">
        <v>1535</v>
      </c>
      <c r="E1069" s="50">
        <v>109997</v>
      </c>
      <c r="F1069" s="50">
        <v>0</v>
      </c>
    </row>
    <row r="1070" spans="1:6" s="51" customFormat="1" ht="12">
      <c r="A1070" s="47">
        <v>240314</v>
      </c>
      <c r="B1070" s="48" t="s">
        <v>2612</v>
      </c>
      <c r="C1070" s="43" t="s">
        <v>1536</v>
      </c>
      <c r="D1070" s="49" t="s">
        <v>1537</v>
      </c>
      <c r="E1070" s="50">
        <v>17548</v>
      </c>
      <c r="F1070" s="50">
        <v>0</v>
      </c>
    </row>
    <row r="1071" spans="1:6" s="51" customFormat="1" ht="12">
      <c r="A1071" s="47">
        <v>240314</v>
      </c>
      <c r="B1071" s="48" t="s">
        <v>2612</v>
      </c>
      <c r="C1071" s="43" t="s">
        <v>1538</v>
      </c>
      <c r="D1071" s="49" t="s">
        <v>1539</v>
      </c>
      <c r="E1071" s="50">
        <v>19711</v>
      </c>
      <c r="F1071" s="50">
        <v>0</v>
      </c>
    </row>
    <row r="1072" spans="1:6" s="51" customFormat="1" ht="12">
      <c r="A1072" s="47">
        <v>240314</v>
      </c>
      <c r="B1072" s="48" t="s">
        <v>2612</v>
      </c>
      <c r="C1072" s="43" t="s">
        <v>1540</v>
      </c>
      <c r="D1072" s="49" t="s">
        <v>1541</v>
      </c>
      <c r="E1072" s="50">
        <v>3781</v>
      </c>
      <c r="F1072" s="50">
        <v>0</v>
      </c>
    </row>
    <row r="1073" spans="1:6" s="51" customFormat="1" ht="12">
      <c r="A1073" s="47">
        <v>240314</v>
      </c>
      <c r="B1073" s="48" t="s">
        <v>2612</v>
      </c>
      <c r="C1073" s="43">
        <v>219315693</v>
      </c>
      <c r="D1073" s="49" t="s">
        <v>1542</v>
      </c>
      <c r="E1073" s="50">
        <v>12247</v>
      </c>
      <c r="F1073" s="50">
        <v>0</v>
      </c>
    </row>
    <row r="1074" spans="1:6" s="51" customFormat="1" ht="12">
      <c r="A1074" s="47">
        <v>240314</v>
      </c>
      <c r="B1074" s="48" t="s">
        <v>2612</v>
      </c>
      <c r="C1074" s="43">
        <v>219319693</v>
      </c>
      <c r="D1074" s="49" t="s">
        <v>1543</v>
      </c>
      <c r="E1074" s="50">
        <v>13672</v>
      </c>
      <c r="F1074" s="50">
        <v>0</v>
      </c>
    </row>
    <row r="1075" spans="1:6" s="51" customFormat="1" ht="12">
      <c r="A1075" s="47">
        <v>240314</v>
      </c>
      <c r="B1075" s="48" t="s">
        <v>2612</v>
      </c>
      <c r="C1075" s="43" t="s">
        <v>1544</v>
      </c>
      <c r="D1075" s="49" t="s">
        <v>1545</v>
      </c>
      <c r="E1075" s="50">
        <v>7627</v>
      </c>
      <c r="F1075" s="50">
        <v>0</v>
      </c>
    </row>
    <row r="1076" spans="1:6" s="51" customFormat="1" ht="12">
      <c r="A1076" s="47">
        <v>240314</v>
      </c>
      <c r="B1076" s="48" t="s">
        <v>2612</v>
      </c>
      <c r="C1076" s="43" t="s">
        <v>1546</v>
      </c>
      <c r="D1076" s="49" t="s">
        <v>1547</v>
      </c>
      <c r="E1076" s="50">
        <v>9397</v>
      </c>
      <c r="F1076" s="50">
        <v>0</v>
      </c>
    </row>
    <row r="1077" spans="1:6" s="51" customFormat="1" ht="12">
      <c r="A1077" s="47">
        <v>240314</v>
      </c>
      <c r="B1077" s="48" t="s">
        <v>2612</v>
      </c>
      <c r="C1077" s="43">
        <v>219352693</v>
      </c>
      <c r="D1077" s="49" t="s">
        <v>1548</v>
      </c>
      <c r="E1077" s="50">
        <v>19498</v>
      </c>
      <c r="F1077" s="50">
        <v>0</v>
      </c>
    </row>
    <row r="1078" spans="1:6" s="51" customFormat="1" ht="12">
      <c r="A1078" s="47">
        <v>240314</v>
      </c>
      <c r="B1078" s="48" t="s">
        <v>2612</v>
      </c>
      <c r="C1078" s="43" t="s">
        <v>1549</v>
      </c>
      <c r="D1078" s="49" t="s">
        <v>1550</v>
      </c>
      <c r="E1078" s="50">
        <v>17852</v>
      </c>
      <c r="F1078" s="50">
        <v>0</v>
      </c>
    </row>
    <row r="1079" spans="1:6" s="51" customFormat="1" ht="12">
      <c r="A1079" s="47">
        <v>240314</v>
      </c>
      <c r="B1079" s="48" t="s">
        <v>2612</v>
      </c>
      <c r="C1079" s="43" t="s">
        <v>1551</v>
      </c>
      <c r="D1079" s="49" t="s">
        <v>1552</v>
      </c>
      <c r="E1079" s="50">
        <v>5876</v>
      </c>
      <c r="F1079" s="50">
        <v>0</v>
      </c>
    </row>
    <row r="1080" spans="1:6" s="51" customFormat="1" ht="12">
      <c r="A1080" s="47">
        <v>240314</v>
      </c>
      <c r="B1080" s="48" t="s">
        <v>2612</v>
      </c>
      <c r="C1080" s="43">
        <v>219418094</v>
      </c>
      <c r="D1080" s="52" t="s">
        <v>1553</v>
      </c>
      <c r="E1080" s="50">
        <v>17418</v>
      </c>
      <c r="F1080" s="50">
        <v>0</v>
      </c>
    </row>
    <row r="1081" spans="1:6" s="51" customFormat="1" ht="12">
      <c r="A1081" s="47">
        <v>240314</v>
      </c>
      <c r="B1081" s="48" t="s">
        <v>2612</v>
      </c>
      <c r="C1081" s="43" t="s">
        <v>1554</v>
      </c>
      <c r="D1081" s="49" t="s">
        <v>1555</v>
      </c>
      <c r="E1081" s="50">
        <v>12764</v>
      </c>
      <c r="F1081" s="50">
        <v>0</v>
      </c>
    </row>
    <row r="1082" spans="1:6" s="51" customFormat="1" ht="12">
      <c r="A1082" s="47">
        <v>240314</v>
      </c>
      <c r="B1082" s="48" t="s">
        <v>2612</v>
      </c>
      <c r="C1082" s="43" t="s">
        <v>1556</v>
      </c>
      <c r="D1082" s="49" t="s">
        <v>1557</v>
      </c>
      <c r="E1082" s="50">
        <v>6623</v>
      </c>
      <c r="F1082" s="50">
        <v>0</v>
      </c>
    </row>
    <row r="1083" spans="1:6" s="51" customFormat="1" ht="12">
      <c r="A1083" s="47">
        <v>240314</v>
      </c>
      <c r="B1083" s="48" t="s">
        <v>2612</v>
      </c>
      <c r="C1083" s="43">
        <v>219452694</v>
      </c>
      <c r="D1083" s="49" t="s">
        <v>1558</v>
      </c>
      <c r="E1083" s="50">
        <v>7889</v>
      </c>
      <c r="F1083" s="50">
        <v>0</v>
      </c>
    </row>
    <row r="1084" spans="1:6" s="51" customFormat="1" ht="12">
      <c r="A1084" s="47">
        <v>240314</v>
      </c>
      <c r="B1084" s="48" t="s">
        <v>2612</v>
      </c>
      <c r="C1084" s="43">
        <v>219463594</v>
      </c>
      <c r="D1084" s="49" t="s">
        <v>1559</v>
      </c>
      <c r="E1084" s="50">
        <v>41817</v>
      </c>
      <c r="F1084" s="50">
        <v>0</v>
      </c>
    </row>
    <row r="1085" spans="1:6" s="51" customFormat="1" ht="12">
      <c r="A1085" s="47">
        <v>240314</v>
      </c>
      <c r="B1085" s="48" t="s">
        <v>2612</v>
      </c>
      <c r="C1085" s="43">
        <v>219466594</v>
      </c>
      <c r="D1085" s="49" t="s">
        <v>1560</v>
      </c>
      <c r="E1085" s="50">
        <v>36950</v>
      </c>
      <c r="F1085" s="50">
        <v>0</v>
      </c>
    </row>
    <row r="1086" spans="1:6" s="51" customFormat="1" ht="12">
      <c r="A1086" s="47">
        <v>240314</v>
      </c>
      <c r="B1086" s="48" t="s">
        <v>2612</v>
      </c>
      <c r="C1086" s="43">
        <v>219481794</v>
      </c>
      <c r="D1086" s="49" t="s">
        <v>1561</v>
      </c>
      <c r="E1086" s="50">
        <v>71242</v>
      </c>
      <c r="F1086" s="50">
        <v>0</v>
      </c>
    </row>
    <row r="1087" spans="1:6" s="51" customFormat="1" ht="12">
      <c r="A1087" s="47">
        <v>240314</v>
      </c>
      <c r="B1087" s="48" t="s">
        <v>2612</v>
      </c>
      <c r="C1087" s="43" t="s">
        <v>1562</v>
      </c>
      <c r="D1087" s="49" t="s">
        <v>1563</v>
      </c>
      <c r="E1087" s="50">
        <v>29476</v>
      </c>
      <c r="F1087" s="50">
        <v>0</v>
      </c>
    </row>
    <row r="1088" spans="1:6" s="51" customFormat="1" ht="12">
      <c r="A1088" s="47">
        <v>240314</v>
      </c>
      <c r="B1088" s="48" t="s">
        <v>2612</v>
      </c>
      <c r="C1088" s="43" t="s">
        <v>1564</v>
      </c>
      <c r="D1088" s="49" t="s">
        <v>1565</v>
      </c>
      <c r="E1088" s="50">
        <v>37960</v>
      </c>
      <c r="F1088" s="50">
        <v>0</v>
      </c>
    </row>
    <row r="1089" spans="1:6" s="51" customFormat="1" ht="12">
      <c r="A1089" s="47">
        <v>240314</v>
      </c>
      <c r="B1089" s="48" t="s">
        <v>2612</v>
      </c>
      <c r="C1089" s="43">
        <v>219517495</v>
      </c>
      <c r="D1089" s="49" t="s">
        <v>1566</v>
      </c>
      <c r="E1089" s="50">
        <v>9112</v>
      </c>
      <c r="F1089" s="50">
        <v>0</v>
      </c>
    </row>
    <row r="1090" spans="1:6" s="51" customFormat="1" ht="12">
      <c r="A1090" s="47">
        <v>240314</v>
      </c>
      <c r="B1090" s="48" t="s">
        <v>2612</v>
      </c>
      <c r="C1090" s="43" t="s">
        <v>1567</v>
      </c>
      <c r="D1090" s="49" t="s">
        <v>1568</v>
      </c>
      <c r="E1090" s="50">
        <v>17815</v>
      </c>
      <c r="F1090" s="50">
        <v>0</v>
      </c>
    </row>
    <row r="1091" spans="1:6" s="51" customFormat="1" ht="12">
      <c r="A1091" s="47">
        <v>240314</v>
      </c>
      <c r="B1091" s="48" t="s">
        <v>2612</v>
      </c>
      <c r="C1091" s="43" t="s">
        <v>1569</v>
      </c>
      <c r="D1091" s="49" t="s">
        <v>1570</v>
      </c>
      <c r="E1091" s="50">
        <v>3122</v>
      </c>
      <c r="F1091" s="50">
        <v>0</v>
      </c>
    </row>
    <row r="1092" spans="1:6" s="51" customFormat="1" ht="12">
      <c r="A1092" s="47">
        <v>240314</v>
      </c>
      <c r="B1092" s="48" t="s">
        <v>2612</v>
      </c>
      <c r="C1092" s="43">
        <v>219525295</v>
      </c>
      <c r="D1092" s="49" t="s">
        <v>1571</v>
      </c>
      <c r="E1092" s="50">
        <v>11425</v>
      </c>
      <c r="F1092" s="50">
        <v>0</v>
      </c>
    </row>
    <row r="1093" spans="1:6" s="51" customFormat="1" ht="12">
      <c r="A1093" s="47">
        <v>240314</v>
      </c>
      <c r="B1093" s="48" t="s">
        <v>2612</v>
      </c>
      <c r="C1093" s="43">
        <v>219527495</v>
      </c>
      <c r="D1093" s="49" t="s">
        <v>1572</v>
      </c>
      <c r="E1093" s="50">
        <v>12275</v>
      </c>
      <c r="F1093" s="50">
        <v>0</v>
      </c>
    </row>
    <row r="1094" spans="1:6" s="51" customFormat="1" ht="12">
      <c r="A1094" s="47">
        <v>240314</v>
      </c>
      <c r="B1094" s="48" t="s">
        <v>2612</v>
      </c>
      <c r="C1094" s="43" t="s">
        <v>1573</v>
      </c>
      <c r="D1094" s="49" t="s">
        <v>1574</v>
      </c>
      <c r="E1094" s="50">
        <v>9004</v>
      </c>
      <c r="F1094" s="50">
        <v>0</v>
      </c>
    </row>
    <row r="1095" spans="1:6" s="51" customFormat="1" ht="12">
      <c r="A1095" s="47">
        <v>240314</v>
      </c>
      <c r="B1095" s="48" t="s">
        <v>2612</v>
      </c>
      <c r="C1095" s="43">
        <v>219576895</v>
      </c>
      <c r="D1095" s="49" t="s">
        <v>1575</v>
      </c>
      <c r="E1095" s="50">
        <v>45888</v>
      </c>
      <c r="F1095" s="50">
        <v>0</v>
      </c>
    </row>
    <row r="1096" spans="1:6" s="51" customFormat="1" ht="12">
      <c r="A1096" s="47">
        <v>240314</v>
      </c>
      <c r="B1096" s="48" t="s">
        <v>2612</v>
      </c>
      <c r="C1096" s="43" t="s">
        <v>1576</v>
      </c>
      <c r="D1096" s="49" t="s">
        <v>1577</v>
      </c>
      <c r="E1096" s="50">
        <v>37282</v>
      </c>
      <c r="F1096" s="50">
        <v>0</v>
      </c>
    </row>
    <row r="1097" spans="1:6" s="51" customFormat="1" ht="12">
      <c r="A1097" s="47">
        <v>240314</v>
      </c>
      <c r="B1097" s="48" t="s">
        <v>2612</v>
      </c>
      <c r="C1097" s="43" t="s">
        <v>1578</v>
      </c>
      <c r="D1097" s="49" t="s">
        <v>1579</v>
      </c>
      <c r="E1097" s="50">
        <v>5710</v>
      </c>
      <c r="F1097" s="50">
        <v>0</v>
      </c>
    </row>
    <row r="1098" spans="1:6" s="51" customFormat="1" ht="12">
      <c r="A1098" s="47">
        <v>240314</v>
      </c>
      <c r="B1098" s="48" t="s">
        <v>2612</v>
      </c>
      <c r="C1098" s="43">
        <v>219615696</v>
      </c>
      <c r="D1098" s="49" t="s">
        <v>1580</v>
      </c>
      <c r="E1098" s="50">
        <v>3137</v>
      </c>
      <c r="F1098" s="50">
        <v>0</v>
      </c>
    </row>
    <row r="1099" spans="1:6" s="51" customFormat="1" ht="12">
      <c r="A1099" s="47">
        <v>240314</v>
      </c>
      <c r="B1099" s="48" t="s">
        <v>2612</v>
      </c>
      <c r="C1099" s="43">
        <v>219625596</v>
      </c>
      <c r="D1099" s="49" t="s">
        <v>1581</v>
      </c>
      <c r="E1099" s="50">
        <v>11564</v>
      </c>
      <c r="F1099" s="50">
        <v>0</v>
      </c>
    </row>
    <row r="1100" spans="1:6" s="51" customFormat="1" ht="12">
      <c r="A1100" s="47">
        <v>240314</v>
      </c>
      <c r="B1100" s="48" t="s">
        <v>2612</v>
      </c>
      <c r="C1100" s="43" t="s">
        <v>1582</v>
      </c>
      <c r="D1100" s="49" t="s">
        <v>1583</v>
      </c>
      <c r="E1100" s="50">
        <v>63009</v>
      </c>
      <c r="F1100" s="50">
        <v>0</v>
      </c>
    </row>
    <row r="1101" spans="1:6" s="51" customFormat="1" ht="12">
      <c r="A1101" s="47">
        <v>240314</v>
      </c>
      <c r="B1101" s="48" t="s">
        <v>2612</v>
      </c>
      <c r="C1101" s="43">
        <v>219652696</v>
      </c>
      <c r="D1101" s="49" t="s">
        <v>1584</v>
      </c>
      <c r="E1101" s="50">
        <v>25146</v>
      </c>
      <c r="F1101" s="50">
        <v>0</v>
      </c>
    </row>
    <row r="1102" spans="1:6" s="51" customFormat="1" ht="12">
      <c r="A1102" s="47">
        <v>240314</v>
      </c>
      <c r="B1102" s="48" t="s">
        <v>2612</v>
      </c>
      <c r="C1102" s="43" t="s">
        <v>1585</v>
      </c>
      <c r="D1102" s="49" t="s">
        <v>1586</v>
      </c>
      <c r="E1102" s="50">
        <v>3773</v>
      </c>
      <c r="F1102" s="50">
        <v>0</v>
      </c>
    </row>
    <row r="1103" spans="1:6" s="51" customFormat="1" ht="12">
      <c r="A1103" s="47">
        <v>240314</v>
      </c>
      <c r="B1103" s="48" t="s">
        <v>2612</v>
      </c>
      <c r="C1103" s="43" t="s">
        <v>1587</v>
      </c>
      <c r="D1103" s="49" t="s">
        <v>1588</v>
      </c>
      <c r="E1103" s="50">
        <v>16745</v>
      </c>
      <c r="F1103" s="50">
        <v>0</v>
      </c>
    </row>
    <row r="1104" spans="1:6" s="51" customFormat="1" ht="12">
      <c r="A1104" s="47">
        <v>240314</v>
      </c>
      <c r="B1104" s="48" t="s">
        <v>2612</v>
      </c>
      <c r="C1104" s="43" t="s">
        <v>1589</v>
      </c>
      <c r="D1104" s="49" t="s">
        <v>1590</v>
      </c>
      <c r="E1104" s="50">
        <v>30800</v>
      </c>
      <c r="F1104" s="50">
        <v>0</v>
      </c>
    </row>
    <row r="1105" spans="1:6" s="51" customFormat="1" ht="12">
      <c r="A1105" s="47">
        <v>240314</v>
      </c>
      <c r="B1105" s="48" t="s">
        <v>2612</v>
      </c>
      <c r="C1105" s="43" t="s">
        <v>1591</v>
      </c>
      <c r="D1105" s="49" t="s">
        <v>1592</v>
      </c>
      <c r="E1105" s="50">
        <v>9609</v>
      </c>
      <c r="F1105" s="50">
        <v>0</v>
      </c>
    </row>
    <row r="1106" spans="1:6" s="51" customFormat="1" ht="12">
      <c r="A1106" s="47">
        <v>240314</v>
      </c>
      <c r="B1106" s="48" t="s">
        <v>2612</v>
      </c>
      <c r="C1106" s="43">
        <v>219715897</v>
      </c>
      <c r="D1106" s="49" t="s">
        <v>1593</v>
      </c>
      <c r="E1106" s="50">
        <v>8303</v>
      </c>
      <c r="F1106" s="50">
        <v>0</v>
      </c>
    </row>
    <row r="1107" spans="1:6" s="51" customFormat="1" ht="12">
      <c r="A1107" s="47">
        <v>240314</v>
      </c>
      <c r="B1107" s="48" t="s">
        <v>2612</v>
      </c>
      <c r="C1107" s="43">
        <v>219719397</v>
      </c>
      <c r="D1107" s="49" t="s">
        <v>1594</v>
      </c>
      <c r="E1107" s="50">
        <v>32867</v>
      </c>
      <c r="F1107" s="50">
        <v>0</v>
      </c>
    </row>
    <row r="1108" spans="1:6" s="51" customFormat="1" ht="12">
      <c r="A1108" s="47">
        <v>240314</v>
      </c>
      <c r="B1108" s="48" t="s">
        <v>2612</v>
      </c>
      <c r="C1108" s="43" t="s">
        <v>1595</v>
      </c>
      <c r="D1108" s="49" t="s">
        <v>1596</v>
      </c>
      <c r="E1108" s="50">
        <v>13614</v>
      </c>
      <c r="F1108" s="50">
        <v>0</v>
      </c>
    </row>
    <row r="1109" spans="1:6" s="51" customFormat="1" ht="12">
      <c r="A1109" s="47">
        <v>240314</v>
      </c>
      <c r="B1109" s="48" t="s">
        <v>2612</v>
      </c>
      <c r="C1109" s="43" t="s">
        <v>1597</v>
      </c>
      <c r="D1109" s="49" t="s">
        <v>1598</v>
      </c>
      <c r="E1109" s="50">
        <v>10477</v>
      </c>
      <c r="F1109" s="50">
        <v>0</v>
      </c>
    </row>
    <row r="1110" spans="1:6" s="51" customFormat="1" ht="12">
      <c r="A1110" s="47">
        <v>240314</v>
      </c>
      <c r="B1110" s="48" t="s">
        <v>2612</v>
      </c>
      <c r="C1110" s="43" t="s">
        <v>1599</v>
      </c>
      <c r="D1110" s="49" t="s">
        <v>1600</v>
      </c>
      <c r="E1110" s="50">
        <v>11869</v>
      </c>
      <c r="F1110" s="50">
        <v>0</v>
      </c>
    </row>
    <row r="1111" spans="1:6" s="51" customFormat="1" ht="12">
      <c r="A1111" s="47">
        <v>240314</v>
      </c>
      <c r="B1111" s="48" t="s">
        <v>2612</v>
      </c>
      <c r="C1111" s="43">
        <v>219768397</v>
      </c>
      <c r="D1111" s="49" t="s">
        <v>1601</v>
      </c>
      <c r="E1111" s="50">
        <v>5266</v>
      </c>
      <c r="F1111" s="50">
        <v>0</v>
      </c>
    </row>
    <row r="1112" spans="1:6" s="51" customFormat="1" ht="12">
      <c r="A1112" s="47">
        <v>240314</v>
      </c>
      <c r="B1112" s="48" t="s">
        <v>2612</v>
      </c>
      <c r="C1112" s="43">
        <v>219776497</v>
      </c>
      <c r="D1112" s="49" t="s">
        <v>1602</v>
      </c>
      <c r="E1112" s="50">
        <v>16812</v>
      </c>
      <c r="F1112" s="50">
        <v>0</v>
      </c>
    </row>
    <row r="1113" spans="1:6" s="51" customFormat="1" ht="12">
      <c r="A1113" s="47">
        <v>240314</v>
      </c>
      <c r="B1113" s="48" t="s">
        <v>2612</v>
      </c>
      <c r="C1113" s="43">
        <v>219815798</v>
      </c>
      <c r="D1113" s="49" t="s">
        <v>1603</v>
      </c>
      <c r="E1113" s="50">
        <v>4792</v>
      </c>
      <c r="F1113" s="50">
        <v>0</v>
      </c>
    </row>
    <row r="1114" spans="1:6" s="51" customFormat="1" ht="12">
      <c r="A1114" s="47">
        <v>240314</v>
      </c>
      <c r="B1114" s="48" t="s">
        <v>2612</v>
      </c>
      <c r="C1114" s="43">
        <v>219819698</v>
      </c>
      <c r="D1114" s="49" t="s">
        <v>1604</v>
      </c>
      <c r="E1114" s="50">
        <v>93674</v>
      </c>
      <c r="F1114" s="50">
        <v>0</v>
      </c>
    </row>
    <row r="1115" spans="1:6" s="51" customFormat="1" ht="12">
      <c r="A1115" s="47">
        <v>240314</v>
      </c>
      <c r="B1115" s="48" t="s">
        <v>2612</v>
      </c>
      <c r="C1115" s="43" t="s">
        <v>1605</v>
      </c>
      <c r="D1115" s="49" t="s">
        <v>1606</v>
      </c>
      <c r="E1115" s="50">
        <v>8224</v>
      </c>
      <c r="F1115" s="50">
        <v>0</v>
      </c>
    </row>
    <row r="1116" spans="1:6" s="51" customFormat="1" ht="12">
      <c r="A1116" s="47">
        <v>240314</v>
      </c>
      <c r="B1116" s="48" t="s">
        <v>2612</v>
      </c>
      <c r="C1116" s="43" t="s">
        <v>1607</v>
      </c>
      <c r="D1116" s="49" t="s">
        <v>1608</v>
      </c>
      <c r="E1116" s="50">
        <v>5639</v>
      </c>
      <c r="F1116" s="50">
        <v>0</v>
      </c>
    </row>
    <row r="1117" spans="1:6" s="51" customFormat="1" ht="12">
      <c r="A1117" s="47">
        <v>240314</v>
      </c>
      <c r="B1117" s="48" t="s">
        <v>2612</v>
      </c>
      <c r="C1117" s="43" t="s">
        <v>1609</v>
      </c>
      <c r="D1117" s="49" t="s">
        <v>1610</v>
      </c>
      <c r="E1117" s="50">
        <v>77022</v>
      </c>
      <c r="F1117" s="50">
        <v>0</v>
      </c>
    </row>
    <row r="1118" spans="1:6" s="51" customFormat="1" ht="12">
      <c r="A1118" s="47">
        <v>240314</v>
      </c>
      <c r="B1118" s="48" t="s">
        <v>2612</v>
      </c>
      <c r="C1118" s="43" t="s">
        <v>1611</v>
      </c>
      <c r="D1118" s="49" t="s">
        <v>1612</v>
      </c>
      <c r="E1118" s="50">
        <v>9720</v>
      </c>
      <c r="F1118" s="50">
        <v>0</v>
      </c>
    </row>
    <row r="1119" spans="1:6" s="51" customFormat="1" ht="12">
      <c r="A1119" s="47">
        <v>240314</v>
      </c>
      <c r="B1119" s="48" t="s">
        <v>2612</v>
      </c>
      <c r="C1119" s="43">
        <v>219847798</v>
      </c>
      <c r="D1119" s="49" t="s">
        <v>1613</v>
      </c>
      <c r="E1119" s="50">
        <v>32090</v>
      </c>
      <c r="F1119" s="50">
        <v>0</v>
      </c>
    </row>
    <row r="1120" spans="1:6" s="51" customFormat="1" ht="12">
      <c r="A1120" s="47">
        <v>240314</v>
      </c>
      <c r="B1120" s="48" t="s">
        <v>2612</v>
      </c>
      <c r="C1120" s="43">
        <v>219854398</v>
      </c>
      <c r="D1120" s="49" t="s">
        <v>1614</v>
      </c>
      <c r="E1120" s="50">
        <v>11538</v>
      </c>
      <c r="F1120" s="50">
        <v>0</v>
      </c>
    </row>
    <row r="1121" spans="1:6" s="51" customFormat="1" ht="12">
      <c r="A1121" s="47">
        <v>240314</v>
      </c>
      <c r="B1121" s="48" t="s">
        <v>2612</v>
      </c>
      <c r="C1121" s="43">
        <v>219854498</v>
      </c>
      <c r="D1121" s="49" t="s">
        <v>1615</v>
      </c>
      <c r="E1121" s="50">
        <v>110850</v>
      </c>
      <c r="F1121" s="50">
        <v>0</v>
      </c>
    </row>
    <row r="1122" spans="1:6" s="51" customFormat="1" ht="12">
      <c r="A1122" s="47">
        <v>240314</v>
      </c>
      <c r="B1122" s="48" t="s">
        <v>2612</v>
      </c>
      <c r="C1122" s="43" t="s">
        <v>1616</v>
      </c>
      <c r="D1122" s="49" t="s">
        <v>1617</v>
      </c>
      <c r="E1122" s="50">
        <v>5086</v>
      </c>
      <c r="F1122" s="50">
        <v>0</v>
      </c>
    </row>
    <row r="1123" spans="1:6" s="51" customFormat="1" ht="12">
      <c r="A1123" s="47">
        <v>240314</v>
      </c>
      <c r="B1123" s="48" t="s">
        <v>2612</v>
      </c>
      <c r="C1123" s="43" t="s">
        <v>1618</v>
      </c>
      <c r="D1123" s="49" t="s">
        <v>1619</v>
      </c>
      <c r="E1123" s="50">
        <v>5140</v>
      </c>
      <c r="F1123" s="50">
        <v>0</v>
      </c>
    </row>
    <row r="1124" spans="1:6" s="51" customFormat="1" ht="12">
      <c r="A1124" s="47">
        <v>240314</v>
      </c>
      <c r="B1124" s="48" t="s">
        <v>2612</v>
      </c>
      <c r="C1124" s="43" t="s">
        <v>1620</v>
      </c>
      <c r="D1124" s="49" t="s">
        <v>1621</v>
      </c>
      <c r="E1124" s="50">
        <v>20021</v>
      </c>
      <c r="F1124" s="50">
        <v>0</v>
      </c>
    </row>
    <row r="1125" spans="1:6" s="51" customFormat="1" ht="12">
      <c r="A1125" s="47">
        <v>240314</v>
      </c>
      <c r="B1125" s="48" t="s">
        <v>2612</v>
      </c>
      <c r="C1125" s="43" t="s">
        <v>1622</v>
      </c>
      <c r="D1125" s="49" t="s">
        <v>1623</v>
      </c>
      <c r="E1125" s="50">
        <v>12338</v>
      </c>
      <c r="F1125" s="50">
        <v>0</v>
      </c>
    </row>
    <row r="1126" spans="1:6" s="51" customFormat="1" ht="12">
      <c r="A1126" s="47">
        <v>240314</v>
      </c>
      <c r="B1126" s="48" t="s">
        <v>2612</v>
      </c>
      <c r="C1126" s="43" t="s">
        <v>1624</v>
      </c>
      <c r="D1126" s="49" t="s">
        <v>1625</v>
      </c>
      <c r="E1126" s="50">
        <v>9145</v>
      </c>
      <c r="F1126" s="50">
        <v>0</v>
      </c>
    </row>
    <row r="1127" spans="1:6" s="51" customFormat="1" ht="12">
      <c r="A1127" s="47">
        <v>240314</v>
      </c>
      <c r="B1127" s="48" t="s">
        <v>2612</v>
      </c>
      <c r="C1127" s="43" t="s">
        <v>1626</v>
      </c>
      <c r="D1127" s="49" t="s">
        <v>1627</v>
      </c>
      <c r="E1127" s="50">
        <v>3869</v>
      </c>
      <c r="F1127" s="50">
        <v>0</v>
      </c>
    </row>
    <row r="1128" spans="1:6" s="51" customFormat="1" ht="12">
      <c r="A1128" s="47">
        <v>240314</v>
      </c>
      <c r="B1128" s="48" t="s">
        <v>2612</v>
      </c>
      <c r="C1128" s="43" t="s">
        <v>1628</v>
      </c>
      <c r="D1128" s="49" t="s">
        <v>1629</v>
      </c>
      <c r="E1128" s="50">
        <v>8782</v>
      </c>
      <c r="F1128" s="50">
        <v>0</v>
      </c>
    </row>
    <row r="1129" spans="1:6" s="51" customFormat="1" ht="12">
      <c r="A1129" s="47">
        <v>240314</v>
      </c>
      <c r="B1129" s="48" t="s">
        <v>2612</v>
      </c>
      <c r="C1129" s="43" t="s">
        <v>1630</v>
      </c>
      <c r="D1129" s="49" t="s">
        <v>1631</v>
      </c>
      <c r="E1129" s="50">
        <v>16020</v>
      </c>
      <c r="F1129" s="50">
        <v>0</v>
      </c>
    </row>
    <row r="1130" spans="1:6" s="51" customFormat="1" ht="12">
      <c r="A1130" s="47">
        <v>240314</v>
      </c>
      <c r="B1130" s="48" t="s">
        <v>2612</v>
      </c>
      <c r="C1130" s="43" t="s">
        <v>1632</v>
      </c>
      <c r="D1130" s="49" t="s">
        <v>1633</v>
      </c>
      <c r="E1130" s="50">
        <v>95273</v>
      </c>
      <c r="F1130" s="50">
        <v>0</v>
      </c>
    </row>
    <row r="1131" spans="1:6" s="51" customFormat="1" ht="12">
      <c r="A1131" s="47">
        <v>240314</v>
      </c>
      <c r="B1131" s="48" t="s">
        <v>2612</v>
      </c>
      <c r="C1131" s="43" t="s">
        <v>1634</v>
      </c>
      <c r="D1131" s="49" t="s">
        <v>1635</v>
      </c>
      <c r="E1131" s="50">
        <v>21855</v>
      </c>
      <c r="F1131" s="50">
        <v>0</v>
      </c>
    </row>
    <row r="1132" spans="1:6" s="51" customFormat="1" ht="12">
      <c r="A1132" s="47">
        <v>240314</v>
      </c>
      <c r="B1132" s="48" t="s">
        <v>2612</v>
      </c>
      <c r="C1132" s="43" t="s">
        <v>1636</v>
      </c>
      <c r="D1132" s="49" t="s">
        <v>1637</v>
      </c>
      <c r="E1132" s="50">
        <v>18588</v>
      </c>
      <c r="F1132" s="50">
        <v>0</v>
      </c>
    </row>
    <row r="1133" spans="1:6" s="51" customFormat="1" ht="12">
      <c r="A1133" s="47">
        <v>240314</v>
      </c>
      <c r="B1133" s="48" t="s">
        <v>2612</v>
      </c>
      <c r="C1133" s="43">
        <v>219952399</v>
      </c>
      <c r="D1133" s="49" t="s">
        <v>1638</v>
      </c>
      <c r="E1133" s="50">
        <v>29832</v>
      </c>
      <c r="F1133" s="50">
        <v>0</v>
      </c>
    </row>
    <row r="1134" spans="1:6" s="51" customFormat="1" ht="12">
      <c r="A1134" s="47">
        <v>240314</v>
      </c>
      <c r="B1134" s="48" t="s">
        <v>2612</v>
      </c>
      <c r="C1134" s="43">
        <v>219952699</v>
      </c>
      <c r="D1134" s="49" t="s">
        <v>1639</v>
      </c>
      <c r="E1134" s="50">
        <v>13785</v>
      </c>
      <c r="F1134" s="50">
        <v>0</v>
      </c>
    </row>
    <row r="1135" spans="1:6" s="51" customFormat="1" ht="12">
      <c r="A1135" s="47">
        <v>240314</v>
      </c>
      <c r="B1135" s="48" t="s">
        <v>2612</v>
      </c>
      <c r="C1135" s="43">
        <v>219954099</v>
      </c>
      <c r="D1135" s="52" t="s">
        <v>1640</v>
      </c>
      <c r="E1135" s="50">
        <v>9564</v>
      </c>
      <c r="F1135" s="50">
        <v>0</v>
      </c>
    </row>
    <row r="1136" spans="1:6" s="51" customFormat="1" ht="12">
      <c r="A1136" s="47">
        <v>240314</v>
      </c>
      <c r="B1136" s="48" t="s">
        <v>2612</v>
      </c>
      <c r="C1136" s="43">
        <v>219954599</v>
      </c>
      <c r="D1136" s="52" t="s">
        <v>1641</v>
      </c>
      <c r="E1136" s="50">
        <v>5377</v>
      </c>
      <c r="F1136" s="50">
        <v>0</v>
      </c>
    </row>
    <row r="1137" spans="1:6" s="51" customFormat="1" ht="12">
      <c r="A1137" s="98">
        <v>240314</v>
      </c>
      <c r="B1137" s="104" t="s">
        <v>1642</v>
      </c>
      <c r="C1137" s="43"/>
      <c r="D1137" s="49"/>
      <c r="E1137" s="105">
        <f>+E1138</f>
        <v>85123610</v>
      </c>
      <c r="F1137" s="50"/>
    </row>
    <row r="1138" spans="1:6" s="51" customFormat="1" ht="12">
      <c r="A1138" s="41">
        <v>240315</v>
      </c>
      <c r="B1138" s="42" t="s">
        <v>2616</v>
      </c>
      <c r="C1138" s="106">
        <v>44600000</v>
      </c>
      <c r="D1138" s="107" t="s">
        <v>1643</v>
      </c>
      <c r="E1138" s="50">
        <v>85123610</v>
      </c>
      <c r="F1138" s="50">
        <v>0</v>
      </c>
    </row>
    <row r="1139" spans="1:6" s="55" customFormat="1" ht="12">
      <c r="A1139" s="98">
        <v>242518</v>
      </c>
      <c r="B1139" s="99" t="s">
        <v>1644</v>
      </c>
      <c r="C1139" s="108"/>
      <c r="D1139" s="109"/>
      <c r="E1139" s="105">
        <f>+E1140+E1141</f>
        <v>29616</v>
      </c>
      <c r="F1139" s="105"/>
    </row>
    <row r="1140" spans="1:6" s="51" customFormat="1" ht="12">
      <c r="A1140" s="41">
        <v>242518</v>
      </c>
      <c r="B1140" s="42" t="s">
        <v>1645</v>
      </c>
      <c r="C1140" s="106">
        <v>70400000</v>
      </c>
      <c r="D1140" s="107" t="s">
        <v>1646</v>
      </c>
      <c r="E1140" s="50">
        <v>20037</v>
      </c>
      <c r="F1140" s="50">
        <v>0</v>
      </c>
    </row>
    <row r="1141" spans="1:6" s="51" customFormat="1" ht="12">
      <c r="A1141" s="41">
        <v>242518</v>
      </c>
      <c r="B1141" s="42" t="s">
        <v>1645</v>
      </c>
      <c r="C1141" s="106">
        <v>44600000</v>
      </c>
      <c r="D1141" s="107" t="s">
        <v>1643</v>
      </c>
      <c r="E1141" s="50">
        <v>9579</v>
      </c>
      <c r="F1141" s="50">
        <v>0</v>
      </c>
    </row>
    <row r="1142" spans="1:6" s="51" customFormat="1" ht="18">
      <c r="A1142" s="98">
        <v>243601</v>
      </c>
      <c r="B1142" s="99" t="s">
        <v>1647</v>
      </c>
      <c r="C1142" s="108"/>
      <c r="D1142" s="109"/>
      <c r="E1142" s="105">
        <f>+E1143</f>
        <v>19351</v>
      </c>
      <c r="F1142" s="105"/>
    </row>
    <row r="1143" spans="1:6" s="51" customFormat="1" ht="12">
      <c r="A1143" s="41">
        <v>243601</v>
      </c>
      <c r="B1143" s="42" t="s">
        <v>1648</v>
      </c>
      <c r="C1143" s="106">
        <v>910300000</v>
      </c>
      <c r="D1143" s="107" t="s">
        <v>1649</v>
      </c>
      <c r="E1143" s="50">
        <f>20005-654</f>
        <v>19351</v>
      </c>
      <c r="F1143" s="50">
        <v>0</v>
      </c>
    </row>
    <row r="1144" spans="1:6" s="55" customFormat="1" ht="18">
      <c r="A1144" s="98">
        <v>243603</v>
      </c>
      <c r="B1144" s="99" t="s">
        <v>1650</v>
      </c>
      <c r="C1144" s="108"/>
      <c r="D1144" s="109"/>
      <c r="E1144" s="105">
        <f>+E1145</f>
        <v>176950</v>
      </c>
      <c r="F1144" s="105"/>
    </row>
    <row r="1145" spans="1:6" s="51" customFormat="1" ht="12">
      <c r="A1145" s="41">
        <v>243603</v>
      </c>
      <c r="B1145" s="42" t="s">
        <v>1651</v>
      </c>
      <c r="C1145" s="106">
        <v>910300000</v>
      </c>
      <c r="D1145" s="107" t="s">
        <v>1649</v>
      </c>
      <c r="E1145" s="50">
        <f>181659-4709</f>
        <v>176950</v>
      </c>
      <c r="F1145" s="50">
        <v>0</v>
      </c>
    </row>
    <row r="1146" spans="1:6" s="55" customFormat="1" ht="18">
      <c r="A1146" s="98">
        <v>243605</v>
      </c>
      <c r="B1146" s="99" t="s">
        <v>1652</v>
      </c>
      <c r="C1146" s="108"/>
      <c r="D1146" s="109"/>
      <c r="E1146" s="105">
        <f>+E1147</f>
        <v>20943</v>
      </c>
      <c r="F1146" s="105"/>
    </row>
    <row r="1147" spans="1:6" s="51" customFormat="1" ht="12">
      <c r="A1147" s="41">
        <v>243605</v>
      </c>
      <c r="B1147" s="42" t="s">
        <v>1653</v>
      </c>
      <c r="C1147" s="106">
        <v>910300000</v>
      </c>
      <c r="D1147" s="107" t="s">
        <v>1649</v>
      </c>
      <c r="E1147" s="50">
        <f>21875-932</f>
        <v>20943</v>
      </c>
      <c r="F1147" s="50">
        <v>0</v>
      </c>
    </row>
    <row r="1148" spans="1:6" s="55" customFormat="1" ht="12">
      <c r="A1148" s="98">
        <v>243608</v>
      </c>
      <c r="B1148" s="99" t="s">
        <v>1654</v>
      </c>
      <c r="C1148" s="108"/>
      <c r="D1148" s="109"/>
      <c r="E1148" s="105">
        <f>+E1149</f>
        <v>5119</v>
      </c>
      <c r="F1148" s="105"/>
    </row>
    <row r="1149" spans="1:6" s="51" customFormat="1" ht="12">
      <c r="A1149" s="41">
        <v>243608</v>
      </c>
      <c r="B1149" s="42" t="s">
        <v>1655</v>
      </c>
      <c r="C1149" s="106">
        <v>910300000</v>
      </c>
      <c r="D1149" s="107" t="s">
        <v>1649</v>
      </c>
      <c r="E1149" s="50">
        <f>5343-224</f>
        <v>5119</v>
      </c>
      <c r="F1149" s="50">
        <v>0</v>
      </c>
    </row>
    <row r="1150" spans="1:6" s="51" customFormat="1" ht="18">
      <c r="A1150" s="98">
        <v>243625</v>
      </c>
      <c r="B1150" s="99" t="s">
        <v>1656</v>
      </c>
      <c r="C1150" s="108"/>
      <c r="D1150" s="109"/>
      <c r="E1150" s="105">
        <f>+E1151</f>
        <v>182417</v>
      </c>
      <c r="F1150" s="105"/>
    </row>
    <row r="1151" spans="1:6" s="51" customFormat="1" ht="12">
      <c r="A1151" s="41">
        <v>243625</v>
      </c>
      <c r="B1151" s="42" t="s">
        <v>1657</v>
      </c>
      <c r="C1151" s="106">
        <v>910300000</v>
      </c>
      <c r="D1151" s="107" t="s">
        <v>1649</v>
      </c>
      <c r="E1151" s="50">
        <f>183049-632</f>
        <v>182417</v>
      </c>
      <c r="F1151" s="50">
        <v>0</v>
      </c>
    </row>
    <row r="1152" spans="1:6" s="51" customFormat="1" ht="27">
      <c r="A1152" s="98">
        <v>243627</v>
      </c>
      <c r="B1152" s="99" t="s">
        <v>1658</v>
      </c>
      <c r="C1152" s="106"/>
      <c r="D1152" s="107"/>
      <c r="E1152" s="105">
        <f>+E1153</f>
        <v>20929</v>
      </c>
      <c r="F1152" s="50"/>
    </row>
    <row r="1153" spans="1:6" s="51" customFormat="1" ht="12">
      <c r="A1153" s="41">
        <v>243627</v>
      </c>
      <c r="B1153" s="42" t="s">
        <v>1659</v>
      </c>
      <c r="C1153" s="106">
        <v>210111001</v>
      </c>
      <c r="D1153" s="107" t="s">
        <v>1660</v>
      </c>
      <c r="E1153" s="50">
        <f>22016-1087</f>
        <v>20929</v>
      </c>
      <c r="F1153" s="50">
        <v>0</v>
      </c>
    </row>
    <row r="1154" spans="1:6" s="51" customFormat="1" ht="18">
      <c r="A1154" s="98">
        <v>243698</v>
      </c>
      <c r="B1154" s="99" t="s">
        <v>1661</v>
      </c>
      <c r="C1154" s="106"/>
      <c r="D1154" s="107"/>
      <c r="E1154" s="105">
        <f>+E1155</f>
        <v>53502</v>
      </c>
      <c r="F1154" s="50"/>
    </row>
    <row r="1155" spans="1:6" s="51" customFormat="1" ht="12">
      <c r="A1155" s="41">
        <v>243698</v>
      </c>
      <c r="B1155" s="42" t="s">
        <v>1662</v>
      </c>
      <c r="C1155" s="106">
        <v>910300000</v>
      </c>
      <c r="D1155" s="107" t="s">
        <v>1649</v>
      </c>
      <c r="E1155" s="50">
        <v>53502</v>
      </c>
      <c r="F1155" s="50">
        <v>0</v>
      </c>
    </row>
    <row r="1156" spans="1:6" s="51" customFormat="1" ht="18">
      <c r="A1156" s="98">
        <v>244023</v>
      </c>
      <c r="B1156" s="99" t="s">
        <v>1663</v>
      </c>
      <c r="C1156" s="108"/>
      <c r="D1156" s="109"/>
      <c r="E1156" s="105">
        <f>+E1157</f>
        <v>409907</v>
      </c>
      <c r="F1156" s="105"/>
    </row>
    <row r="1157" spans="1:6" s="51" customFormat="1" ht="12">
      <c r="A1157" s="41">
        <v>244023</v>
      </c>
      <c r="B1157" s="42" t="s">
        <v>1664</v>
      </c>
      <c r="C1157" s="106">
        <v>24700000</v>
      </c>
      <c r="D1157" s="107" t="s">
        <v>1665</v>
      </c>
      <c r="E1157" s="50">
        <v>409907</v>
      </c>
      <c r="F1157" s="50">
        <v>0</v>
      </c>
    </row>
    <row r="1158" spans="1:6" s="51" customFormat="1" ht="12">
      <c r="A1158" s="98">
        <v>470508</v>
      </c>
      <c r="B1158" s="99" t="s">
        <v>1666</v>
      </c>
      <c r="C1158" s="108"/>
      <c r="D1158" s="109"/>
      <c r="E1158" s="105"/>
      <c r="F1158" s="105">
        <f>+F1159</f>
        <v>2993434365</v>
      </c>
    </row>
    <row r="1159" spans="1:6" s="51" customFormat="1" ht="12">
      <c r="A1159" s="41">
        <v>470508</v>
      </c>
      <c r="B1159" s="42" t="s">
        <v>1667</v>
      </c>
      <c r="C1159" s="106">
        <v>11500000</v>
      </c>
      <c r="D1159" s="107" t="s">
        <v>3030</v>
      </c>
      <c r="E1159" s="50">
        <v>0</v>
      </c>
      <c r="F1159" s="50">
        <v>2993434365</v>
      </c>
    </row>
    <row r="1160" spans="1:6" s="51" customFormat="1" ht="12">
      <c r="A1160" s="98">
        <v>470510</v>
      </c>
      <c r="B1160" s="99" t="s">
        <v>1668</v>
      </c>
      <c r="C1160" s="108"/>
      <c r="D1160" s="109"/>
      <c r="E1160" s="105"/>
      <c r="F1160" s="105">
        <f>+F1161</f>
        <v>87290790</v>
      </c>
    </row>
    <row r="1161" spans="1:6" s="51" customFormat="1" ht="12">
      <c r="A1161" s="41">
        <v>470510</v>
      </c>
      <c r="B1161" s="42" t="s">
        <v>1669</v>
      </c>
      <c r="C1161" s="106">
        <v>11500000</v>
      </c>
      <c r="D1161" s="107" t="s">
        <v>3030</v>
      </c>
      <c r="E1161" s="50">
        <v>0</v>
      </c>
      <c r="F1161" s="50">
        <v>87290790</v>
      </c>
    </row>
    <row r="1162" spans="1:6" s="51" customFormat="1" ht="18">
      <c r="A1162" s="98">
        <v>472203</v>
      </c>
      <c r="B1162" s="99" t="s">
        <v>1670</v>
      </c>
      <c r="C1162" s="108"/>
      <c r="D1162" s="109"/>
      <c r="E1162" s="105"/>
      <c r="F1162" s="105">
        <f>+F1163</f>
        <v>717996</v>
      </c>
    </row>
    <row r="1163" spans="1:6" s="51" customFormat="1" ht="12">
      <c r="A1163" s="41">
        <v>472203</v>
      </c>
      <c r="B1163" s="42" t="s">
        <v>1671</v>
      </c>
      <c r="C1163" s="106">
        <v>10200000</v>
      </c>
      <c r="D1163" s="110" t="s">
        <v>1672</v>
      </c>
      <c r="E1163" s="50">
        <v>0</v>
      </c>
      <c r="F1163" s="50">
        <v>717996</v>
      </c>
    </row>
    <row r="1164" spans="1:6" s="51" customFormat="1" ht="12">
      <c r="A1164" s="98">
        <v>510124</v>
      </c>
      <c r="B1164" s="99" t="s">
        <v>1673</v>
      </c>
      <c r="C1164" s="108"/>
      <c r="D1164" s="109"/>
      <c r="E1164" s="105"/>
      <c r="F1164" s="105">
        <f>+F1165</f>
        <v>183782</v>
      </c>
    </row>
    <row r="1165" spans="1:6" s="51" customFormat="1" ht="12">
      <c r="A1165" s="41">
        <v>510124</v>
      </c>
      <c r="B1165" s="42" t="s">
        <v>1674</v>
      </c>
      <c r="C1165" s="106">
        <v>41300000</v>
      </c>
      <c r="D1165" s="107" t="s">
        <v>1675</v>
      </c>
      <c r="E1165" s="50">
        <v>0</v>
      </c>
      <c r="F1165" s="50">
        <f>188822-5040</f>
        <v>183782</v>
      </c>
    </row>
    <row r="1166" spans="1:6" s="51" customFormat="1" ht="18">
      <c r="A1166" s="98">
        <v>510303</v>
      </c>
      <c r="B1166" s="99" t="s">
        <v>1676</v>
      </c>
      <c r="C1166" s="108"/>
      <c r="D1166" s="109"/>
      <c r="E1166" s="105"/>
      <c r="F1166" s="105">
        <f>+F1167+F1168+F1169+F1170</f>
        <v>14112</v>
      </c>
    </row>
    <row r="1167" spans="1:6" s="51" customFormat="1" ht="12">
      <c r="A1167" s="41">
        <v>510303</v>
      </c>
      <c r="B1167" s="42" t="s">
        <v>1677</v>
      </c>
      <c r="C1167" s="106">
        <v>70400000</v>
      </c>
      <c r="D1167" s="107" t="s">
        <v>1646</v>
      </c>
      <c r="E1167" s="50">
        <v>0</v>
      </c>
      <c r="F1167" s="50">
        <f>7842-660</f>
        <v>7182</v>
      </c>
    </row>
    <row r="1168" spans="1:6" s="51" customFormat="1" ht="12">
      <c r="A1168" s="41">
        <v>510303</v>
      </c>
      <c r="B1168" s="42" t="s">
        <v>1677</v>
      </c>
      <c r="C1168" s="106">
        <v>44600000</v>
      </c>
      <c r="D1168" s="107" t="s">
        <v>1643</v>
      </c>
      <c r="E1168" s="50">
        <v>0</v>
      </c>
      <c r="F1168" s="50">
        <v>505</v>
      </c>
    </row>
    <row r="1169" spans="1:6" s="51" customFormat="1" ht="12">
      <c r="A1169" s="41">
        <v>510303</v>
      </c>
      <c r="B1169" s="42" t="s">
        <v>1677</v>
      </c>
      <c r="C1169" s="106">
        <v>27400000</v>
      </c>
      <c r="D1169" s="111" t="s">
        <v>1678</v>
      </c>
      <c r="E1169" s="50">
        <v>0</v>
      </c>
      <c r="F1169" s="50">
        <v>4941</v>
      </c>
    </row>
    <row r="1170" spans="1:6" s="51" customFormat="1" ht="12">
      <c r="A1170" s="41">
        <v>510303</v>
      </c>
      <c r="B1170" s="42" t="s">
        <v>1677</v>
      </c>
      <c r="C1170" s="106">
        <v>96300000</v>
      </c>
      <c r="D1170" s="111" t="s">
        <v>1679</v>
      </c>
      <c r="E1170" s="50">
        <v>0</v>
      </c>
      <c r="F1170" s="50">
        <v>1484</v>
      </c>
    </row>
    <row r="1171" spans="1:6" s="51" customFormat="1" ht="18">
      <c r="A1171" s="98">
        <v>510305</v>
      </c>
      <c r="B1171" s="99" t="s">
        <v>1680</v>
      </c>
      <c r="C1171" s="108"/>
      <c r="D1171" s="109"/>
      <c r="E1171" s="105"/>
      <c r="F1171" s="105">
        <f>+F1172</f>
        <v>9707</v>
      </c>
    </row>
    <row r="1172" spans="1:6" s="51" customFormat="1" ht="12">
      <c r="A1172" s="41">
        <v>510305</v>
      </c>
      <c r="B1172" s="42" t="s">
        <v>1681</v>
      </c>
      <c r="C1172" s="106">
        <v>70400000</v>
      </c>
      <c r="D1172" s="107" t="s">
        <v>1646</v>
      </c>
      <c r="E1172" s="50">
        <v>0</v>
      </c>
      <c r="F1172" s="50">
        <f>10019-312</f>
        <v>9707</v>
      </c>
    </row>
    <row r="1173" spans="1:6" s="51" customFormat="1" ht="18">
      <c r="A1173" s="98">
        <v>510306</v>
      </c>
      <c r="B1173" s="99" t="s">
        <v>1682</v>
      </c>
      <c r="C1173" s="108"/>
      <c r="D1173" s="109"/>
      <c r="E1173" s="105"/>
      <c r="F1173" s="105">
        <f>+SUM(F1174:F1176)</f>
        <v>130569</v>
      </c>
    </row>
    <row r="1174" spans="1:6" s="51" customFormat="1" ht="12">
      <c r="A1174" s="41">
        <v>510306</v>
      </c>
      <c r="B1174" s="112" t="s">
        <v>1683</v>
      </c>
      <c r="C1174" s="106">
        <v>70400000</v>
      </c>
      <c r="D1174" s="107" t="s">
        <v>1646</v>
      </c>
      <c r="E1174" s="50">
        <v>0</v>
      </c>
      <c r="F1174" s="50">
        <f>82230-2832</f>
        <v>79398</v>
      </c>
    </row>
    <row r="1175" spans="1:6" s="51" customFormat="1" ht="12">
      <c r="A1175" s="41">
        <v>510306</v>
      </c>
      <c r="B1175" s="112" t="s">
        <v>1683</v>
      </c>
      <c r="C1175" s="106">
        <v>70200000</v>
      </c>
      <c r="D1175" s="113" t="s">
        <v>1684</v>
      </c>
      <c r="E1175" s="50">
        <v>0</v>
      </c>
      <c r="F1175" s="50">
        <v>44413</v>
      </c>
    </row>
    <row r="1176" spans="1:6" s="51" customFormat="1" ht="12">
      <c r="A1176" s="41">
        <v>510306</v>
      </c>
      <c r="B1176" s="112" t="s">
        <v>1683</v>
      </c>
      <c r="C1176" s="106">
        <v>44600000</v>
      </c>
      <c r="D1176" s="107" t="s">
        <v>1643</v>
      </c>
      <c r="E1176" s="50">
        <v>0</v>
      </c>
      <c r="F1176" s="50">
        <v>6758</v>
      </c>
    </row>
    <row r="1177" spans="1:6" s="51" customFormat="1" ht="12">
      <c r="A1177" s="98">
        <v>510401</v>
      </c>
      <c r="B1177" s="99" t="s">
        <v>1685</v>
      </c>
      <c r="C1177" s="108"/>
      <c r="D1177" s="109"/>
      <c r="E1177" s="105"/>
      <c r="F1177" s="105">
        <f>+F1178</f>
        <v>66110</v>
      </c>
    </row>
    <row r="1178" spans="1:7" s="51" customFormat="1" ht="12.75" customHeight="1">
      <c r="A1178" s="41">
        <v>510401</v>
      </c>
      <c r="B1178" s="42" t="s">
        <v>1686</v>
      </c>
      <c r="C1178" s="106">
        <v>23900000</v>
      </c>
      <c r="D1178" s="110" t="s">
        <v>1687</v>
      </c>
      <c r="E1178" s="50">
        <v>0</v>
      </c>
      <c r="F1178" s="50">
        <f>67901-1791</f>
        <v>66110</v>
      </c>
      <c r="G1178" s="56"/>
    </row>
    <row r="1179" spans="1:7" s="51" customFormat="1" ht="12">
      <c r="A1179" s="98">
        <v>510402</v>
      </c>
      <c r="B1179" s="99" t="s">
        <v>1688</v>
      </c>
      <c r="C1179" s="108"/>
      <c r="D1179" s="109"/>
      <c r="E1179" s="105"/>
      <c r="F1179" s="105">
        <f>+F1180</f>
        <v>11315</v>
      </c>
      <c r="G1179" s="56"/>
    </row>
    <row r="1180" spans="1:7" s="51" customFormat="1" ht="12">
      <c r="A1180" s="41">
        <v>510402</v>
      </c>
      <c r="B1180" s="42" t="s">
        <v>1689</v>
      </c>
      <c r="C1180" s="106">
        <v>26800000</v>
      </c>
      <c r="D1180" s="107" t="s">
        <v>1690</v>
      </c>
      <c r="E1180" s="50">
        <v>0</v>
      </c>
      <c r="F1180" s="50">
        <f>11614-299</f>
        <v>11315</v>
      </c>
      <c r="G1180" s="56"/>
    </row>
    <row r="1181" spans="1:7" s="51" customFormat="1" ht="12">
      <c r="A1181" s="98">
        <v>510403</v>
      </c>
      <c r="B1181" s="99" t="s">
        <v>1691</v>
      </c>
      <c r="C1181" s="108"/>
      <c r="D1181" s="109"/>
      <c r="E1181" s="105"/>
      <c r="F1181" s="105">
        <f>+F1182</f>
        <v>11017</v>
      </c>
      <c r="G1181" s="56"/>
    </row>
    <row r="1182" spans="1:7" s="51" customFormat="1" ht="12" customHeight="1">
      <c r="A1182" s="41">
        <v>510403</v>
      </c>
      <c r="B1182" s="42" t="s">
        <v>1692</v>
      </c>
      <c r="C1182" s="106">
        <v>22000000</v>
      </c>
      <c r="D1182" s="110" t="s">
        <v>1693</v>
      </c>
      <c r="E1182" s="50">
        <v>0</v>
      </c>
      <c r="F1182" s="50">
        <f>11316-299</f>
        <v>11017</v>
      </c>
      <c r="G1182" s="56"/>
    </row>
    <row r="1183" spans="1:7" s="51" customFormat="1" ht="18">
      <c r="A1183" s="98">
        <v>510404</v>
      </c>
      <c r="B1183" s="99" t="s">
        <v>1694</v>
      </c>
      <c r="C1183" s="108"/>
      <c r="D1183" s="109"/>
      <c r="E1183" s="105"/>
      <c r="F1183" s="105">
        <f>+F1184</f>
        <v>23230</v>
      </c>
      <c r="G1183" s="56"/>
    </row>
    <row r="1184" spans="1:7" s="51" customFormat="1" ht="12">
      <c r="A1184" s="41">
        <v>510404</v>
      </c>
      <c r="B1184" s="42" t="s">
        <v>1695</v>
      </c>
      <c r="C1184" s="106">
        <v>11300000</v>
      </c>
      <c r="D1184" s="107" t="s">
        <v>1696</v>
      </c>
      <c r="E1184" s="50">
        <v>0</v>
      </c>
      <c r="F1184" s="50">
        <v>23230</v>
      </c>
      <c r="G1184" s="56"/>
    </row>
    <row r="1185" spans="1:7" s="51" customFormat="1" ht="18">
      <c r="A1185" s="98">
        <v>540818</v>
      </c>
      <c r="B1185" s="99" t="s">
        <v>1697</v>
      </c>
      <c r="C1185" s="108"/>
      <c r="D1185" s="109"/>
      <c r="E1185" s="105"/>
      <c r="F1185" s="105">
        <f>+SUM(F1186:F2310)</f>
        <v>2343629701</v>
      </c>
      <c r="G1185" s="56"/>
    </row>
    <row r="1186" spans="1:6" s="51" customFormat="1" ht="12">
      <c r="A1186" s="41">
        <v>540818</v>
      </c>
      <c r="B1186" s="48" t="s">
        <v>1698</v>
      </c>
      <c r="C1186" s="57" t="s">
        <v>3032</v>
      </c>
      <c r="D1186" s="44" t="s">
        <v>1699</v>
      </c>
      <c r="E1186" s="58">
        <v>0</v>
      </c>
      <c r="F1186" s="50">
        <v>65120</v>
      </c>
    </row>
    <row r="1187" spans="1:6" s="51" customFormat="1" ht="12">
      <c r="A1187" s="41">
        <v>540818</v>
      </c>
      <c r="B1187" s="48" t="s">
        <v>1698</v>
      </c>
      <c r="C1187" s="59">
        <v>110808000</v>
      </c>
      <c r="D1187" s="44" t="s">
        <v>3035</v>
      </c>
      <c r="E1187" s="58">
        <v>0</v>
      </c>
      <c r="F1187" s="50">
        <v>32294972</v>
      </c>
    </row>
    <row r="1188" spans="1:6" s="51" customFormat="1" ht="12">
      <c r="A1188" s="41">
        <v>540818</v>
      </c>
      <c r="B1188" s="48" t="s">
        <v>1698</v>
      </c>
      <c r="C1188" s="59">
        <v>111313000</v>
      </c>
      <c r="D1188" s="44" t="s">
        <v>1700</v>
      </c>
      <c r="E1188" s="58">
        <v>0</v>
      </c>
      <c r="F1188" s="50">
        <v>60970028</v>
      </c>
    </row>
    <row r="1189" spans="1:6" s="51" customFormat="1" ht="12">
      <c r="A1189" s="41">
        <v>540818</v>
      </c>
      <c r="B1189" s="48" t="s">
        <v>1698</v>
      </c>
      <c r="C1189" s="59">
        <v>111515000</v>
      </c>
      <c r="D1189" s="44" t="s">
        <v>3037</v>
      </c>
      <c r="E1189" s="58">
        <v>0</v>
      </c>
      <c r="F1189" s="50">
        <v>64511738</v>
      </c>
    </row>
    <row r="1190" spans="1:6" s="51" customFormat="1" ht="12">
      <c r="A1190" s="41">
        <v>540818</v>
      </c>
      <c r="B1190" s="48" t="s">
        <v>1698</v>
      </c>
      <c r="C1190" s="43">
        <v>111717000</v>
      </c>
      <c r="D1190" s="44" t="s">
        <v>1701</v>
      </c>
      <c r="E1190" s="58">
        <v>0</v>
      </c>
      <c r="F1190" s="50">
        <v>32997483</v>
      </c>
    </row>
    <row r="1191" spans="1:6" s="51" customFormat="1" ht="12">
      <c r="A1191" s="41">
        <v>540818</v>
      </c>
      <c r="B1191" s="48" t="s">
        <v>1698</v>
      </c>
      <c r="C1191" s="59">
        <v>111818000</v>
      </c>
      <c r="D1191" s="44" t="s">
        <v>3039</v>
      </c>
      <c r="E1191" s="58">
        <v>0</v>
      </c>
      <c r="F1191" s="50">
        <v>18332009</v>
      </c>
    </row>
    <row r="1192" spans="1:6" s="51" customFormat="1" ht="12">
      <c r="A1192" s="41">
        <v>540818</v>
      </c>
      <c r="B1192" s="48" t="s">
        <v>1698</v>
      </c>
      <c r="C1192" s="59">
        <v>111919000</v>
      </c>
      <c r="D1192" s="44" t="s">
        <v>3040</v>
      </c>
      <c r="E1192" s="58">
        <v>0</v>
      </c>
      <c r="F1192" s="50">
        <v>59546892</v>
      </c>
    </row>
    <row r="1193" spans="1:6" s="51" customFormat="1" ht="12">
      <c r="A1193" s="41">
        <v>540818</v>
      </c>
      <c r="B1193" s="48" t="s">
        <v>1698</v>
      </c>
      <c r="C1193" s="59">
        <v>112020000</v>
      </c>
      <c r="D1193" s="44" t="s">
        <v>3041</v>
      </c>
      <c r="E1193" s="58">
        <v>0</v>
      </c>
      <c r="F1193" s="50">
        <v>38033125</v>
      </c>
    </row>
    <row r="1194" spans="1:6" s="51" customFormat="1" ht="12">
      <c r="A1194" s="41">
        <v>540818</v>
      </c>
      <c r="B1194" s="48" t="s">
        <v>1698</v>
      </c>
      <c r="C1194" s="59">
        <v>112323000</v>
      </c>
      <c r="D1194" s="44" t="s">
        <v>1702</v>
      </c>
      <c r="E1194" s="58">
        <v>0</v>
      </c>
      <c r="F1194" s="50">
        <v>79664972</v>
      </c>
    </row>
    <row r="1195" spans="1:6" s="51" customFormat="1" ht="12">
      <c r="A1195" s="41">
        <v>540818</v>
      </c>
      <c r="B1195" s="48" t="s">
        <v>1698</v>
      </c>
      <c r="C1195" s="59">
        <v>112525000</v>
      </c>
      <c r="D1195" s="44" t="s">
        <v>3043</v>
      </c>
      <c r="E1195" s="58">
        <v>0</v>
      </c>
      <c r="F1195" s="50">
        <v>89080183</v>
      </c>
    </row>
    <row r="1196" spans="1:6" s="51" customFormat="1" ht="12">
      <c r="A1196" s="41">
        <v>540818</v>
      </c>
      <c r="B1196" s="48" t="s">
        <v>1698</v>
      </c>
      <c r="C1196" s="59">
        <v>112727000</v>
      </c>
      <c r="D1196" s="44" t="s">
        <v>3044</v>
      </c>
      <c r="E1196" s="58">
        <v>0</v>
      </c>
      <c r="F1196" s="50">
        <v>34816814</v>
      </c>
    </row>
    <row r="1197" spans="1:6" s="51" customFormat="1" ht="12">
      <c r="A1197" s="41">
        <v>540818</v>
      </c>
      <c r="B1197" s="48" t="s">
        <v>1698</v>
      </c>
      <c r="C1197" s="59">
        <v>114141000</v>
      </c>
      <c r="D1197" s="44" t="s">
        <v>3045</v>
      </c>
      <c r="E1197" s="58">
        <v>0</v>
      </c>
      <c r="F1197" s="50">
        <v>39444534</v>
      </c>
    </row>
    <row r="1198" spans="1:6" s="51" customFormat="1" ht="12">
      <c r="A1198" s="41">
        <v>540818</v>
      </c>
      <c r="B1198" s="48" t="s">
        <v>1698</v>
      </c>
      <c r="C1198" s="59">
        <v>114444000</v>
      </c>
      <c r="D1198" s="44" t="s">
        <v>3046</v>
      </c>
      <c r="E1198" s="58">
        <v>0</v>
      </c>
      <c r="F1198" s="50">
        <v>32058778</v>
      </c>
    </row>
    <row r="1199" spans="1:6" s="51" customFormat="1" ht="12">
      <c r="A1199" s="41">
        <v>540818</v>
      </c>
      <c r="B1199" s="48" t="s">
        <v>1698</v>
      </c>
      <c r="C1199" s="59">
        <v>114747000</v>
      </c>
      <c r="D1199" s="44" t="s">
        <v>3047</v>
      </c>
      <c r="E1199" s="58">
        <v>0</v>
      </c>
      <c r="F1199" s="50">
        <v>48513944</v>
      </c>
    </row>
    <row r="1200" spans="1:6" s="51" customFormat="1" ht="12">
      <c r="A1200" s="41">
        <v>540818</v>
      </c>
      <c r="B1200" s="48" t="s">
        <v>1698</v>
      </c>
      <c r="C1200" s="59">
        <v>115050000</v>
      </c>
      <c r="D1200" s="44" t="s">
        <v>3048</v>
      </c>
      <c r="E1200" s="58">
        <v>0</v>
      </c>
      <c r="F1200" s="50">
        <v>23206626</v>
      </c>
    </row>
    <row r="1201" spans="1:6" s="51" customFormat="1" ht="12">
      <c r="A1201" s="41">
        <v>540818</v>
      </c>
      <c r="B1201" s="48" t="s">
        <v>1698</v>
      </c>
      <c r="C1201" s="59">
        <v>115252000</v>
      </c>
      <c r="D1201" s="44" t="s">
        <v>1703</v>
      </c>
      <c r="E1201" s="58">
        <v>0</v>
      </c>
      <c r="F1201" s="50">
        <v>57408029</v>
      </c>
    </row>
    <row r="1202" spans="1:6" s="51" customFormat="1" ht="12">
      <c r="A1202" s="41">
        <v>540818</v>
      </c>
      <c r="B1202" s="48" t="s">
        <v>1698</v>
      </c>
      <c r="C1202" s="59">
        <v>116363000</v>
      </c>
      <c r="D1202" s="44" t="s">
        <v>3051</v>
      </c>
      <c r="E1202" s="58">
        <v>0</v>
      </c>
      <c r="F1202" s="50">
        <v>14804562</v>
      </c>
    </row>
    <row r="1203" spans="1:6" s="51" customFormat="1" ht="12">
      <c r="A1203" s="41">
        <v>540818</v>
      </c>
      <c r="B1203" s="48" t="s">
        <v>1698</v>
      </c>
      <c r="C1203" s="59">
        <v>116666000</v>
      </c>
      <c r="D1203" s="44" t="s">
        <v>1704</v>
      </c>
      <c r="E1203" s="58">
        <v>0</v>
      </c>
      <c r="F1203" s="50">
        <v>16165472</v>
      </c>
    </row>
    <row r="1204" spans="1:6" s="51" customFormat="1" ht="12">
      <c r="A1204" s="41">
        <v>540818</v>
      </c>
      <c r="B1204" s="48" t="s">
        <v>1698</v>
      </c>
      <c r="C1204" s="59">
        <v>116868000</v>
      </c>
      <c r="D1204" s="44" t="s">
        <v>3053</v>
      </c>
      <c r="E1204" s="58">
        <v>0</v>
      </c>
      <c r="F1204" s="50">
        <v>58382703</v>
      </c>
    </row>
    <row r="1205" spans="1:6" s="51" customFormat="1" ht="12">
      <c r="A1205" s="41">
        <v>540818</v>
      </c>
      <c r="B1205" s="48" t="s">
        <v>1698</v>
      </c>
      <c r="C1205" s="59">
        <v>117070000</v>
      </c>
      <c r="D1205" s="44" t="s">
        <v>1705</v>
      </c>
      <c r="E1205" s="58">
        <v>0</v>
      </c>
      <c r="F1205" s="50">
        <v>39392430</v>
      </c>
    </row>
    <row r="1206" spans="1:6" s="51" customFormat="1" ht="12">
      <c r="A1206" s="41">
        <v>540818</v>
      </c>
      <c r="B1206" s="48" t="s">
        <v>1698</v>
      </c>
      <c r="C1206" s="59">
        <v>117373000</v>
      </c>
      <c r="D1206" s="44" t="s">
        <v>3055</v>
      </c>
      <c r="E1206" s="58">
        <v>0</v>
      </c>
      <c r="F1206" s="50">
        <v>52297539</v>
      </c>
    </row>
    <row r="1207" spans="1:6" s="51" customFormat="1" ht="12">
      <c r="A1207" s="41">
        <v>540818</v>
      </c>
      <c r="B1207" s="48" t="s">
        <v>1698</v>
      </c>
      <c r="C1207" s="59">
        <v>117676000</v>
      </c>
      <c r="D1207" s="44" t="s">
        <v>3056</v>
      </c>
      <c r="E1207" s="58">
        <v>0</v>
      </c>
      <c r="F1207" s="50">
        <v>87958746</v>
      </c>
    </row>
    <row r="1208" spans="1:6" s="51" customFormat="1" ht="12">
      <c r="A1208" s="41">
        <v>540818</v>
      </c>
      <c r="B1208" s="48" t="s">
        <v>1698</v>
      </c>
      <c r="C1208" s="59">
        <v>118181000</v>
      </c>
      <c r="D1208" s="44" t="s">
        <v>3057</v>
      </c>
      <c r="E1208" s="58">
        <v>0</v>
      </c>
      <c r="F1208" s="50">
        <v>17122979</v>
      </c>
    </row>
    <row r="1209" spans="1:6" s="51" customFormat="1" ht="12">
      <c r="A1209" s="41">
        <v>540818</v>
      </c>
      <c r="B1209" s="48" t="s">
        <v>1698</v>
      </c>
      <c r="C1209" s="59">
        <v>118585000</v>
      </c>
      <c r="D1209" s="44" t="s">
        <v>3058</v>
      </c>
      <c r="E1209" s="58">
        <v>0</v>
      </c>
      <c r="F1209" s="50">
        <v>20128248</v>
      </c>
    </row>
    <row r="1210" spans="1:6" s="51" customFormat="1" ht="12">
      <c r="A1210" s="41">
        <v>540818</v>
      </c>
      <c r="B1210" s="48" t="s">
        <v>1698</v>
      </c>
      <c r="C1210" s="59">
        <v>118686000</v>
      </c>
      <c r="D1210" s="44" t="s">
        <v>3059</v>
      </c>
      <c r="E1210" s="58">
        <v>0</v>
      </c>
      <c r="F1210" s="50">
        <v>28933035</v>
      </c>
    </row>
    <row r="1211" spans="1:6" s="51" customFormat="1" ht="12">
      <c r="A1211" s="41">
        <v>540818</v>
      </c>
      <c r="B1211" s="48" t="s">
        <v>1698</v>
      </c>
      <c r="C1211" s="43">
        <v>118888000</v>
      </c>
      <c r="D1211" s="44" t="s">
        <v>3060</v>
      </c>
      <c r="E1211" s="58">
        <v>0</v>
      </c>
      <c r="F1211" s="50">
        <f>4935563+559</f>
        <v>4936122</v>
      </c>
    </row>
    <row r="1212" spans="1:6" s="51" customFormat="1" ht="12">
      <c r="A1212" s="41">
        <v>540818</v>
      </c>
      <c r="B1212" s="48" t="s">
        <v>1698</v>
      </c>
      <c r="C1212" s="43">
        <v>119191000</v>
      </c>
      <c r="D1212" s="44" t="s">
        <v>3061</v>
      </c>
      <c r="E1212" s="58">
        <v>0</v>
      </c>
      <c r="F1212" s="50">
        <v>15574671</v>
      </c>
    </row>
    <row r="1213" spans="1:6" s="51" customFormat="1" ht="12">
      <c r="A1213" s="41">
        <v>540818</v>
      </c>
      <c r="B1213" s="48" t="s">
        <v>1698</v>
      </c>
      <c r="C1213" s="43">
        <v>119494000</v>
      </c>
      <c r="D1213" s="44" t="s">
        <v>3062</v>
      </c>
      <c r="E1213" s="58">
        <v>0</v>
      </c>
      <c r="F1213" s="50">
        <v>4596659</v>
      </c>
    </row>
    <row r="1214" spans="1:6" s="51" customFormat="1" ht="12">
      <c r="A1214" s="41">
        <v>540818</v>
      </c>
      <c r="B1214" s="48" t="s">
        <v>1698</v>
      </c>
      <c r="C1214" s="59">
        <v>119595000</v>
      </c>
      <c r="D1214" s="44" t="s">
        <v>3063</v>
      </c>
      <c r="E1214" s="58">
        <v>0</v>
      </c>
      <c r="F1214" s="50">
        <v>10382139</v>
      </c>
    </row>
    <row r="1215" spans="1:6" s="51" customFormat="1" ht="12">
      <c r="A1215" s="41">
        <v>540818</v>
      </c>
      <c r="B1215" s="48" t="s">
        <v>1698</v>
      </c>
      <c r="C1215" s="43">
        <v>119797000</v>
      </c>
      <c r="D1215" s="44" t="s">
        <v>3064</v>
      </c>
      <c r="E1215" s="58">
        <v>0</v>
      </c>
      <c r="F1215" s="50">
        <v>4115773</v>
      </c>
    </row>
    <row r="1216" spans="1:6" s="51" customFormat="1" ht="12">
      <c r="A1216" s="41">
        <v>540818</v>
      </c>
      <c r="B1216" s="48" t="s">
        <v>1698</v>
      </c>
      <c r="C1216" s="59">
        <v>119999000</v>
      </c>
      <c r="D1216" s="44" t="s">
        <v>3065</v>
      </c>
      <c r="E1216" s="58">
        <v>0</v>
      </c>
      <c r="F1216" s="50">
        <v>7898155</v>
      </c>
    </row>
    <row r="1217" spans="1:6" s="51" customFormat="1" ht="12">
      <c r="A1217" s="41">
        <v>540818</v>
      </c>
      <c r="B1217" s="48" t="s">
        <v>1698</v>
      </c>
      <c r="C1217" s="57" t="s">
        <v>3066</v>
      </c>
      <c r="D1217" s="44" t="s">
        <v>1706</v>
      </c>
      <c r="E1217" s="58">
        <v>0</v>
      </c>
      <c r="F1217" s="50">
        <v>55810</v>
      </c>
    </row>
    <row r="1218" spans="1:6" s="51" customFormat="1" ht="12">
      <c r="A1218" s="41">
        <v>540818</v>
      </c>
      <c r="B1218" s="48" t="s">
        <v>1698</v>
      </c>
      <c r="C1218" s="57" t="s">
        <v>3068</v>
      </c>
      <c r="D1218" s="44" t="s">
        <v>1707</v>
      </c>
      <c r="E1218" s="58">
        <v>0</v>
      </c>
      <c r="F1218" s="50">
        <v>77050</v>
      </c>
    </row>
    <row r="1219" spans="1:6" s="51" customFormat="1" ht="12">
      <c r="A1219" s="41">
        <v>540818</v>
      </c>
      <c r="B1219" s="48" t="s">
        <v>1698</v>
      </c>
      <c r="C1219" s="57">
        <v>210013600</v>
      </c>
      <c r="D1219" s="44" t="s">
        <v>1708</v>
      </c>
      <c r="E1219" s="58">
        <v>0</v>
      </c>
      <c r="F1219" s="50">
        <v>88077</v>
      </c>
    </row>
    <row r="1220" spans="1:6" s="51" customFormat="1" ht="12">
      <c r="A1220" s="41">
        <v>540818</v>
      </c>
      <c r="B1220" s="48" t="s">
        <v>1698</v>
      </c>
      <c r="C1220" s="57" t="s">
        <v>3071</v>
      </c>
      <c r="D1220" s="44" t="s">
        <v>1709</v>
      </c>
      <c r="E1220" s="58">
        <v>0</v>
      </c>
      <c r="F1220" s="50">
        <v>9987</v>
      </c>
    </row>
    <row r="1221" spans="1:6" s="51" customFormat="1" ht="12">
      <c r="A1221" s="41">
        <v>540818</v>
      </c>
      <c r="B1221" s="48" t="s">
        <v>1698</v>
      </c>
      <c r="C1221" s="57">
        <v>210015600</v>
      </c>
      <c r="D1221" s="44" t="s">
        <v>1710</v>
      </c>
      <c r="E1221" s="58">
        <v>0</v>
      </c>
      <c r="F1221" s="50">
        <v>22010</v>
      </c>
    </row>
    <row r="1222" spans="1:6" s="51" customFormat="1" ht="12">
      <c r="A1222" s="41">
        <v>540818</v>
      </c>
      <c r="B1222" s="48" t="s">
        <v>1698</v>
      </c>
      <c r="C1222" s="57" t="s">
        <v>3074</v>
      </c>
      <c r="D1222" s="44" t="s">
        <v>1711</v>
      </c>
      <c r="E1222" s="58">
        <v>0</v>
      </c>
      <c r="F1222" s="50">
        <v>159741</v>
      </c>
    </row>
    <row r="1223" spans="1:6" s="51" customFormat="1" ht="12">
      <c r="A1223" s="41">
        <v>540818</v>
      </c>
      <c r="B1223" s="48" t="s">
        <v>1698</v>
      </c>
      <c r="C1223" s="57" t="s">
        <v>3076</v>
      </c>
      <c r="D1223" s="44" t="s">
        <v>1712</v>
      </c>
      <c r="E1223" s="58">
        <v>0</v>
      </c>
      <c r="F1223" s="50">
        <v>132678</v>
      </c>
    </row>
    <row r="1224" spans="1:6" s="51" customFormat="1" ht="12">
      <c r="A1224" s="41">
        <v>540818</v>
      </c>
      <c r="B1224" s="48" t="s">
        <v>1698</v>
      </c>
      <c r="C1224" s="57" t="s">
        <v>3078</v>
      </c>
      <c r="D1224" s="44" t="s">
        <v>1713</v>
      </c>
      <c r="E1224" s="58">
        <v>0</v>
      </c>
      <c r="F1224" s="50">
        <v>78942</v>
      </c>
    </row>
    <row r="1225" spans="1:6" s="51" customFormat="1" ht="12">
      <c r="A1225" s="41">
        <v>540818</v>
      </c>
      <c r="B1225" s="48" t="s">
        <v>1698</v>
      </c>
      <c r="C1225" s="57" t="s">
        <v>3080</v>
      </c>
      <c r="D1225" s="44" t="s">
        <v>1714</v>
      </c>
      <c r="E1225" s="58">
        <v>0</v>
      </c>
      <c r="F1225" s="50">
        <v>172954</v>
      </c>
    </row>
    <row r="1226" spans="1:6" s="51" customFormat="1" ht="12">
      <c r="A1226" s="41">
        <v>540818</v>
      </c>
      <c r="B1226" s="48" t="s">
        <v>1698</v>
      </c>
      <c r="C1226" s="57" t="s">
        <v>3082</v>
      </c>
      <c r="D1226" s="44" t="s">
        <v>1715</v>
      </c>
      <c r="E1226" s="58">
        <v>0</v>
      </c>
      <c r="F1226" s="50">
        <v>54660</v>
      </c>
    </row>
    <row r="1227" spans="1:6" s="51" customFormat="1" ht="12">
      <c r="A1227" s="41">
        <v>540818</v>
      </c>
      <c r="B1227" s="48" t="s">
        <v>1698</v>
      </c>
      <c r="C1227" s="57">
        <v>210027600</v>
      </c>
      <c r="D1227" s="44" t="s">
        <v>1716</v>
      </c>
      <c r="E1227" s="58">
        <v>0</v>
      </c>
      <c r="F1227" s="50">
        <v>48617</v>
      </c>
    </row>
    <row r="1228" spans="1:6" s="51" customFormat="1" ht="12">
      <c r="A1228" s="41">
        <v>540818</v>
      </c>
      <c r="B1228" s="48" t="s">
        <v>1698</v>
      </c>
      <c r="C1228" s="57">
        <v>210027800</v>
      </c>
      <c r="D1228" s="44" t="s">
        <v>1717</v>
      </c>
      <c r="E1228" s="58">
        <v>0</v>
      </c>
      <c r="F1228" s="50">
        <v>61520</v>
      </c>
    </row>
    <row r="1229" spans="1:6" s="51" customFormat="1" ht="12">
      <c r="A1229" s="41">
        <v>540818</v>
      </c>
      <c r="B1229" s="48" t="s">
        <v>1698</v>
      </c>
      <c r="C1229" s="57">
        <v>210050400</v>
      </c>
      <c r="D1229" s="44" t="s">
        <v>1718</v>
      </c>
      <c r="E1229" s="58">
        <v>0</v>
      </c>
      <c r="F1229" s="50">
        <v>35759</v>
      </c>
    </row>
    <row r="1230" spans="1:6" s="51" customFormat="1" ht="12">
      <c r="A1230" s="41">
        <v>540818</v>
      </c>
      <c r="B1230" s="48" t="s">
        <v>1698</v>
      </c>
      <c r="C1230" s="57">
        <v>210054800</v>
      </c>
      <c r="D1230" s="44" t="s">
        <v>1719</v>
      </c>
      <c r="E1230" s="58">
        <v>0</v>
      </c>
      <c r="F1230" s="50">
        <v>74149</v>
      </c>
    </row>
    <row r="1231" spans="1:6" s="51" customFormat="1" ht="12">
      <c r="A1231" s="41">
        <v>540818</v>
      </c>
      <c r="B1231" s="48" t="s">
        <v>1698</v>
      </c>
      <c r="C1231" s="57">
        <v>210066400</v>
      </c>
      <c r="D1231" s="44" t="s">
        <v>1720</v>
      </c>
      <c r="E1231" s="58">
        <v>0</v>
      </c>
      <c r="F1231" s="50">
        <v>117569</v>
      </c>
    </row>
    <row r="1232" spans="1:6" s="51" customFormat="1" ht="12">
      <c r="A1232" s="41">
        <v>540818</v>
      </c>
      <c r="B1232" s="48" t="s">
        <v>1698</v>
      </c>
      <c r="C1232" s="43" t="s">
        <v>3089</v>
      </c>
      <c r="D1232" s="44" t="s">
        <v>1721</v>
      </c>
      <c r="E1232" s="58">
        <v>0</v>
      </c>
      <c r="F1232" s="50">
        <v>42463</v>
      </c>
    </row>
    <row r="1233" spans="1:6" s="51" customFormat="1" ht="12">
      <c r="A1233" s="41">
        <v>540818</v>
      </c>
      <c r="B1233" s="48" t="s">
        <v>1698</v>
      </c>
      <c r="C1233" s="57">
        <v>210070400</v>
      </c>
      <c r="D1233" s="44" t="s">
        <v>1722</v>
      </c>
      <c r="E1233" s="58">
        <v>0</v>
      </c>
      <c r="F1233" s="50">
        <v>63510</v>
      </c>
    </row>
    <row r="1234" spans="1:6" s="51" customFormat="1" ht="12">
      <c r="A1234" s="41">
        <v>540818</v>
      </c>
      <c r="B1234" s="48" t="s">
        <v>1698</v>
      </c>
      <c r="C1234" s="57">
        <v>210073200</v>
      </c>
      <c r="D1234" s="44" t="s">
        <v>1723</v>
      </c>
      <c r="E1234" s="58">
        <v>0</v>
      </c>
      <c r="F1234" s="50">
        <v>34306</v>
      </c>
    </row>
    <row r="1235" spans="1:6" s="51" customFormat="1" ht="12">
      <c r="A1235" s="41">
        <v>540818</v>
      </c>
      <c r="B1235" s="48" t="s">
        <v>1698</v>
      </c>
      <c r="C1235" s="57">
        <v>210076100</v>
      </c>
      <c r="D1235" s="44" t="s">
        <v>1724</v>
      </c>
      <c r="E1235" s="58">
        <v>0</v>
      </c>
      <c r="F1235" s="50">
        <v>58837</v>
      </c>
    </row>
    <row r="1236" spans="1:6" s="51" customFormat="1" ht="12">
      <c r="A1236" s="41">
        <v>540818</v>
      </c>
      <c r="B1236" s="48" t="s">
        <v>1698</v>
      </c>
      <c r="C1236" s="57">
        <v>210076400</v>
      </c>
      <c r="D1236" s="44" t="s">
        <v>1725</v>
      </c>
      <c r="E1236" s="58">
        <v>0</v>
      </c>
      <c r="F1236" s="50">
        <v>109427</v>
      </c>
    </row>
    <row r="1237" spans="1:6" s="51" customFormat="1" ht="12">
      <c r="A1237" s="41">
        <v>540818</v>
      </c>
      <c r="B1237" s="48" t="s">
        <v>1698</v>
      </c>
      <c r="C1237" s="57">
        <v>210081300</v>
      </c>
      <c r="D1237" s="44" t="s">
        <v>1726</v>
      </c>
      <c r="E1237" s="58">
        <v>0</v>
      </c>
      <c r="F1237" s="50">
        <v>101742</v>
      </c>
    </row>
    <row r="1238" spans="1:6" s="51" customFormat="1" ht="12">
      <c r="A1238" s="41">
        <v>540818</v>
      </c>
      <c r="B1238" s="48" t="s">
        <v>1698</v>
      </c>
      <c r="C1238" s="57">
        <v>210085300</v>
      </c>
      <c r="D1238" s="44" t="s">
        <v>1727</v>
      </c>
      <c r="E1238" s="58">
        <v>0</v>
      </c>
      <c r="F1238" s="50">
        <v>16177</v>
      </c>
    </row>
    <row r="1239" spans="1:6" s="51" customFormat="1" ht="12">
      <c r="A1239" s="41">
        <v>540818</v>
      </c>
      <c r="B1239" s="48" t="s">
        <v>1698</v>
      </c>
      <c r="C1239" s="57">
        <v>210085400</v>
      </c>
      <c r="D1239" s="44" t="s">
        <v>1728</v>
      </c>
      <c r="E1239" s="58">
        <v>0</v>
      </c>
      <c r="F1239" s="50">
        <v>45488</v>
      </c>
    </row>
    <row r="1240" spans="1:6" s="51" customFormat="1" ht="12">
      <c r="A1240" s="41">
        <v>540818</v>
      </c>
      <c r="B1240" s="48" t="s">
        <v>1698</v>
      </c>
      <c r="C1240" s="57">
        <v>210095200</v>
      </c>
      <c r="D1240" s="44" t="s">
        <v>1729</v>
      </c>
      <c r="E1240" s="58">
        <v>0</v>
      </c>
      <c r="F1240" s="50">
        <v>32739</v>
      </c>
    </row>
    <row r="1241" spans="1:6" s="51" customFormat="1" ht="12">
      <c r="A1241" s="41">
        <v>540818</v>
      </c>
      <c r="B1241" s="48" t="s">
        <v>1698</v>
      </c>
      <c r="C1241" s="57" t="s">
        <v>3098</v>
      </c>
      <c r="D1241" s="44" t="s">
        <v>1730</v>
      </c>
      <c r="E1241" s="58">
        <v>0</v>
      </c>
      <c r="F1241" s="50">
        <v>73816993</v>
      </c>
    </row>
    <row r="1242" spans="1:6" s="51" customFormat="1" ht="12">
      <c r="A1242" s="41">
        <v>540818</v>
      </c>
      <c r="B1242" s="48" t="s">
        <v>1698</v>
      </c>
      <c r="C1242" s="57" t="s">
        <v>3100</v>
      </c>
      <c r="D1242" s="44" t="s">
        <v>1731</v>
      </c>
      <c r="E1242" s="58">
        <v>0</v>
      </c>
      <c r="F1242" s="50">
        <v>83610</v>
      </c>
    </row>
    <row r="1243" spans="1:6" s="51" customFormat="1" ht="12">
      <c r="A1243" s="41">
        <v>540818</v>
      </c>
      <c r="B1243" s="48" t="s">
        <v>1698</v>
      </c>
      <c r="C1243" s="57" t="s">
        <v>3102</v>
      </c>
      <c r="D1243" s="44" t="s">
        <v>1732</v>
      </c>
      <c r="E1243" s="58">
        <v>0</v>
      </c>
      <c r="F1243" s="50">
        <v>10154</v>
      </c>
    </row>
    <row r="1244" spans="1:6" s="51" customFormat="1" ht="12">
      <c r="A1244" s="41">
        <v>540818</v>
      </c>
      <c r="B1244" s="48" t="s">
        <v>1698</v>
      </c>
      <c r="C1244" s="43">
        <v>210108001</v>
      </c>
      <c r="D1244" s="44" t="s">
        <v>1733</v>
      </c>
      <c r="E1244" s="58">
        <v>0</v>
      </c>
      <c r="F1244" s="50">
        <v>43602236</v>
      </c>
    </row>
    <row r="1245" spans="1:6" s="51" customFormat="1" ht="12">
      <c r="A1245" s="41">
        <v>540818</v>
      </c>
      <c r="B1245" s="48" t="s">
        <v>1698</v>
      </c>
      <c r="C1245" s="43">
        <v>210111001</v>
      </c>
      <c r="D1245" s="44" t="s">
        <v>1734</v>
      </c>
      <c r="E1245" s="58">
        <v>0</v>
      </c>
      <c r="F1245" s="50">
        <v>234776881</v>
      </c>
    </row>
    <row r="1246" spans="1:6" s="51" customFormat="1" ht="12">
      <c r="A1246" s="41">
        <v>540818</v>
      </c>
      <c r="B1246" s="48" t="s">
        <v>1698</v>
      </c>
      <c r="C1246" s="43">
        <v>210113001</v>
      </c>
      <c r="D1246" s="44" t="s">
        <v>1735</v>
      </c>
      <c r="E1246" s="58">
        <v>0</v>
      </c>
      <c r="F1246" s="50">
        <v>43928922</v>
      </c>
    </row>
    <row r="1247" spans="1:6" s="51" customFormat="1" ht="12">
      <c r="A1247" s="41">
        <v>540818</v>
      </c>
      <c r="B1247" s="48" t="s">
        <v>1698</v>
      </c>
      <c r="C1247" s="57" t="s">
        <v>3107</v>
      </c>
      <c r="D1247" s="44" t="s">
        <v>1736</v>
      </c>
      <c r="E1247" s="58">
        <v>0</v>
      </c>
      <c r="F1247" s="50">
        <v>6348950</v>
      </c>
    </row>
    <row r="1248" spans="1:6" s="51" customFormat="1" ht="12">
      <c r="A1248" s="41">
        <v>540818</v>
      </c>
      <c r="B1248" s="48" t="s">
        <v>1698</v>
      </c>
      <c r="C1248" s="57" t="s">
        <v>3109</v>
      </c>
      <c r="D1248" s="44" t="s">
        <v>1737</v>
      </c>
      <c r="E1248" s="58">
        <v>0</v>
      </c>
      <c r="F1248" s="50">
        <v>5858</v>
      </c>
    </row>
    <row r="1249" spans="1:6" s="51" customFormat="1" ht="12">
      <c r="A1249" s="41">
        <v>540818</v>
      </c>
      <c r="B1249" s="48" t="s">
        <v>1698</v>
      </c>
      <c r="C1249" s="57" t="s">
        <v>3111</v>
      </c>
      <c r="D1249" s="44" t="s">
        <v>1738</v>
      </c>
      <c r="E1249" s="58">
        <v>0</v>
      </c>
      <c r="F1249" s="50">
        <v>19639131</v>
      </c>
    </row>
    <row r="1250" spans="1:6" s="51" customFormat="1" ht="12">
      <c r="A1250" s="41">
        <v>540818</v>
      </c>
      <c r="B1250" s="48" t="s">
        <v>1698</v>
      </c>
      <c r="C1250" s="57" t="s">
        <v>3113</v>
      </c>
      <c r="D1250" s="44" t="s">
        <v>1739</v>
      </c>
      <c r="E1250" s="58">
        <v>0</v>
      </c>
      <c r="F1250" s="50">
        <v>10522457</v>
      </c>
    </row>
    <row r="1251" spans="1:6" s="51" customFormat="1" ht="12">
      <c r="A1251" s="41">
        <v>540818</v>
      </c>
      <c r="B1251" s="48" t="s">
        <v>1698</v>
      </c>
      <c r="C1251" s="57" t="s">
        <v>3115</v>
      </c>
      <c r="D1251" s="44" t="s">
        <v>1740</v>
      </c>
      <c r="E1251" s="58">
        <v>0</v>
      </c>
      <c r="F1251" s="50">
        <v>13211094</v>
      </c>
    </row>
    <row r="1252" spans="1:6" s="51" customFormat="1" ht="12">
      <c r="A1252" s="41">
        <v>540818</v>
      </c>
      <c r="B1252" s="48" t="s">
        <v>1698</v>
      </c>
      <c r="C1252" s="43">
        <v>210119701</v>
      </c>
      <c r="D1252" s="44" t="s">
        <v>1741</v>
      </c>
      <c r="E1252" s="58">
        <v>0</v>
      </c>
      <c r="F1252" s="50">
        <v>33105</v>
      </c>
    </row>
    <row r="1253" spans="1:6" s="51" customFormat="1" ht="12">
      <c r="A1253" s="41">
        <v>540818</v>
      </c>
      <c r="B1253" s="48" t="s">
        <v>1698</v>
      </c>
      <c r="C1253" s="57" t="s">
        <v>3118</v>
      </c>
      <c r="D1253" s="44" t="s">
        <v>1742</v>
      </c>
      <c r="E1253" s="58">
        <v>0</v>
      </c>
      <c r="F1253" s="50">
        <v>17956191</v>
      </c>
    </row>
    <row r="1254" spans="1:6" s="51" customFormat="1" ht="12">
      <c r="A1254" s="41">
        <v>540818</v>
      </c>
      <c r="B1254" s="48" t="s">
        <v>1698</v>
      </c>
      <c r="C1254" s="57">
        <v>210123001</v>
      </c>
      <c r="D1254" s="44" t="s">
        <v>1743</v>
      </c>
      <c r="E1254" s="58">
        <v>0</v>
      </c>
      <c r="F1254" s="50">
        <v>7016490</v>
      </c>
    </row>
    <row r="1255" spans="1:6" s="51" customFormat="1" ht="12">
      <c r="A1255" s="41">
        <v>540818</v>
      </c>
      <c r="B1255" s="48" t="s">
        <v>1698</v>
      </c>
      <c r="C1255" s="57" t="s">
        <v>3121</v>
      </c>
      <c r="D1255" s="44" t="s">
        <v>1744</v>
      </c>
      <c r="E1255" s="58">
        <v>0</v>
      </c>
      <c r="F1255" s="50">
        <v>36516</v>
      </c>
    </row>
    <row r="1256" spans="1:6" s="51" customFormat="1" ht="12">
      <c r="A1256" s="41">
        <v>540818</v>
      </c>
      <c r="B1256" s="48" t="s">
        <v>1698</v>
      </c>
      <c r="C1256" s="57">
        <v>210127001</v>
      </c>
      <c r="D1256" s="44" t="s">
        <v>1745</v>
      </c>
      <c r="E1256" s="58">
        <v>0</v>
      </c>
      <c r="F1256" s="50">
        <v>702059</v>
      </c>
    </row>
    <row r="1257" spans="1:6" s="51" customFormat="1" ht="12">
      <c r="A1257" s="41">
        <v>540818</v>
      </c>
      <c r="B1257" s="48" t="s">
        <v>1698</v>
      </c>
      <c r="C1257" s="57" t="s">
        <v>3124</v>
      </c>
      <c r="D1257" s="44" t="s">
        <v>1746</v>
      </c>
      <c r="E1257" s="58">
        <v>0</v>
      </c>
      <c r="F1257" s="50">
        <v>18246943</v>
      </c>
    </row>
    <row r="1258" spans="1:6" s="51" customFormat="1" ht="12">
      <c r="A1258" s="41">
        <v>540818</v>
      </c>
      <c r="B1258" s="48" t="s">
        <v>1698</v>
      </c>
      <c r="C1258" s="57" t="s">
        <v>3126</v>
      </c>
      <c r="D1258" s="44" t="s">
        <v>1747</v>
      </c>
      <c r="E1258" s="58">
        <v>0</v>
      </c>
      <c r="F1258" s="50">
        <v>31340</v>
      </c>
    </row>
    <row r="1259" spans="1:6" s="51" customFormat="1" ht="12">
      <c r="A1259" s="41">
        <v>540818</v>
      </c>
      <c r="B1259" s="48" t="s">
        <v>1698</v>
      </c>
      <c r="C1259" s="57" t="s">
        <v>3128</v>
      </c>
      <c r="D1259" s="44" t="s">
        <v>1748</v>
      </c>
      <c r="E1259" s="58">
        <v>0</v>
      </c>
      <c r="F1259" s="50">
        <v>508938</v>
      </c>
    </row>
    <row r="1260" spans="1:6" s="51" customFormat="1" ht="12">
      <c r="A1260" s="41">
        <v>540818</v>
      </c>
      <c r="B1260" s="48" t="s">
        <v>1698</v>
      </c>
      <c r="C1260" s="43">
        <v>210147001</v>
      </c>
      <c r="D1260" s="44" t="s">
        <v>1749</v>
      </c>
      <c r="E1260" s="58">
        <v>0</v>
      </c>
      <c r="F1260" s="50">
        <v>20248695</v>
      </c>
    </row>
    <row r="1261" spans="1:6" s="51" customFormat="1" ht="12">
      <c r="A1261" s="41">
        <v>540818</v>
      </c>
      <c r="B1261" s="48" t="s">
        <v>1698</v>
      </c>
      <c r="C1261" s="57">
        <v>210150001</v>
      </c>
      <c r="D1261" s="44" t="s">
        <v>1750</v>
      </c>
      <c r="E1261" s="58">
        <v>0</v>
      </c>
      <c r="F1261" s="50">
        <v>20540712</v>
      </c>
    </row>
    <row r="1262" spans="1:6" s="51" customFormat="1" ht="12">
      <c r="A1262" s="41">
        <v>540818</v>
      </c>
      <c r="B1262" s="48" t="s">
        <v>1698</v>
      </c>
      <c r="C1262" s="57" t="s">
        <v>3132</v>
      </c>
      <c r="D1262" s="44" t="s">
        <v>1751</v>
      </c>
      <c r="E1262" s="58">
        <v>0</v>
      </c>
      <c r="F1262" s="50">
        <v>48562</v>
      </c>
    </row>
    <row r="1263" spans="1:6" s="51" customFormat="1" ht="12">
      <c r="A1263" s="41">
        <v>540818</v>
      </c>
      <c r="B1263" s="48" t="s">
        <v>1698</v>
      </c>
      <c r="C1263" s="57">
        <v>210154001</v>
      </c>
      <c r="D1263" s="44" t="s">
        <v>1752</v>
      </c>
      <c r="E1263" s="58">
        <v>0</v>
      </c>
      <c r="F1263" s="50">
        <v>33373885</v>
      </c>
    </row>
    <row r="1264" spans="1:6" s="51" customFormat="1" ht="12">
      <c r="A1264" s="41">
        <v>540818</v>
      </c>
      <c r="B1264" s="48" t="s">
        <v>1698</v>
      </c>
      <c r="C1264" s="57">
        <v>210163001</v>
      </c>
      <c r="D1264" s="44" t="s">
        <v>1753</v>
      </c>
      <c r="E1264" s="58">
        <v>0</v>
      </c>
      <c r="F1264" s="50">
        <v>19007</v>
      </c>
    </row>
    <row r="1265" spans="1:6" s="51" customFormat="1" ht="12">
      <c r="A1265" s="41">
        <v>540818</v>
      </c>
      <c r="B1265" s="48" t="s">
        <v>1698</v>
      </c>
      <c r="C1265" s="57">
        <v>210163401</v>
      </c>
      <c r="D1265" s="44" t="s">
        <v>1754</v>
      </c>
      <c r="E1265" s="58">
        <v>0</v>
      </c>
      <c r="F1265" s="50">
        <v>130614</v>
      </c>
    </row>
    <row r="1266" spans="1:6" s="51" customFormat="1" ht="12">
      <c r="A1266" s="41">
        <v>540818</v>
      </c>
      <c r="B1266" s="48" t="s">
        <v>1698</v>
      </c>
      <c r="C1266" s="57">
        <v>210166001</v>
      </c>
      <c r="D1266" s="44" t="s">
        <v>1755</v>
      </c>
      <c r="E1266" s="58">
        <v>0</v>
      </c>
      <c r="F1266" s="50">
        <v>34751</v>
      </c>
    </row>
    <row r="1267" spans="1:6" s="51" customFormat="1" ht="12">
      <c r="A1267" s="41">
        <v>540818</v>
      </c>
      <c r="B1267" s="48" t="s">
        <v>1698</v>
      </c>
      <c r="C1267" s="57">
        <v>210168001</v>
      </c>
      <c r="D1267" s="44" t="s">
        <v>1756</v>
      </c>
      <c r="E1267" s="58">
        <v>0</v>
      </c>
      <c r="F1267" s="50">
        <v>10141856</v>
      </c>
    </row>
    <row r="1268" spans="1:6" s="51" customFormat="1" ht="12">
      <c r="A1268" s="41">
        <v>540818</v>
      </c>
      <c r="B1268" s="48" t="s">
        <v>1698</v>
      </c>
      <c r="C1268" s="57">
        <v>210168101</v>
      </c>
      <c r="D1268" s="44" t="s">
        <v>1757</v>
      </c>
      <c r="E1268" s="58">
        <v>0</v>
      </c>
      <c r="F1268" s="50">
        <v>41434</v>
      </c>
    </row>
    <row r="1269" spans="1:6" s="51" customFormat="1" ht="12">
      <c r="A1269" s="41">
        <v>540818</v>
      </c>
      <c r="B1269" s="48" t="s">
        <v>1698</v>
      </c>
      <c r="C1269" s="57">
        <v>210170001</v>
      </c>
      <c r="D1269" s="44" t="s">
        <v>1758</v>
      </c>
      <c r="E1269" s="58">
        <v>0</v>
      </c>
      <c r="F1269" s="50">
        <v>14681332</v>
      </c>
    </row>
    <row r="1270" spans="1:6" s="51" customFormat="1" ht="12">
      <c r="A1270" s="41">
        <v>540818</v>
      </c>
      <c r="B1270" s="48" t="s">
        <v>1698</v>
      </c>
      <c r="C1270" s="57">
        <v>210173001</v>
      </c>
      <c r="D1270" s="44" t="s">
        <v>1759</v>
      </c>
      <c r="E1270" s="58">
        <v>0</v>
      </c>
      <c r="F1270" s="50">
        <v>21665449</v>
      </c>
    </row>
    <row r="1271" spans="1:6" s="51" customFormat="1" ht="12">
      <c r="A1271" s="41">
        <v>540818</v>
      </c>
      <c r="B1271" s="48" t="s">
        <v>1698</v>
      </c>
      <c r="C1271" s="43">
        <v>210176001</v>
      </c>
      <c r="D1271" s="44" t="s">
        <v>1760</v>
      </c>
      <c r="E1271" s="58">
        <v>0</v>
      </c>
      <c r="F1271" s="50">
        <v>21380657</v>
      </c>
    </row>
    <row r="1272" spans="1:6" s="51" customFormat="1" ht="12">
      <c r="A1272" s="41">
        <v>540818</v>
      </c>
      <c r="B1272" s="48" t="s">
        <v>1698</v>
      </c>
      <c r="C1272" s="57">
        <v>210181001</v>
      </c>
      <c r="D1272" s="44" t="s">
        <v>1761</v>
      </c>
      <c r="E1272" s="58">
        <v>0</v>
      </c>
      <c r="F1272" s="50">
        <v>30240</v>
      </c>
    </row>
    <row r="1273" spans="1:6" s="51" customFormat="1" ht="12">
      <c r="A1273" s="41">
        <v>540818</v>
      </c>
      <c r="B1273" s="48" t="s">
        <v>1698</v>
      </c>
      <c r="C1273" s="43">
        <v>210185001</v>
      </c>
      <c r="D1273" s="44" t="s">
        <v>1762</v>
      </c>
      <c r="E1273" s="58">
        <v>0</v>
      </c>
      <c r="F1273" s="50">
        <v>409124</v>
      </c>
    </row>
    <row r="1274" spans="1:6" s="51" customFormat="1" ht="12">
      <c r="A1274" s="41">
        <v>540818</v>
      </c>
      <c r="B1274" s="48" t="s">
        <v>1698</v>
      </c>
      <c r="C1274" s="57">
        <v>210186001</v>
      </c>
      <c r="D1274" s="44" t="s">
        <v>1763</v>
      </c>
      <c r="E1274" s="58">
        <v>0</v>
      </c>
      <c r="F1274" s="50">
        <v>153071</v>
      </c>
    </row>
    <row r="1275" spans="1:6" s="51" customFormat="1" ht="12">
      <c r="A1275" s="41">
        <v>540818</v>
      </c>
      <c r="B1275" s="48" t="s">
        <v>1698</v>
      </c>
      <c r="C1275" s="57">
        <v>210191001</v>
      </c>
      <c r="D1275" s="44" t="s">
        <v>1764</v>
      </c>
      <c r="E1275" s="58">
        <v>0</v>
      </c>
      <c r="F1275" s="50">
        <v>185698</v>
      </c>
    </row>
    <row r="1276" spans="1:6" s="51" customFormat="1" ht="12">
      <c r="A1276" s="41">
        <v>540818</v>
      </c>
      <c r="B1276" s="48" t="s">
        <v>1698</v>
      </c>
      <c r="C1276" s="57">
        <v>210194001</v>
      </c>
      <c r="D1276" s="44" t="s">
        <v>1765</v>
      </c>
      <c r="E1276" s="58">
        <v>0</v>
      </c>
      <c r="F1276" s="50">
        <v>133383</v>
      </c>
    </row>
    <row r="1277" spans="1:6" s="51" customFormat="1" ht="12">
      <c r="A1277" s="41">
        <v>540818</v>
      </c>
      <c r="B1277" s="48" t="s">
        <v>1698</v>
      </c>
      <c r="C1277" s="57">
        <v>210195001</v>
      </c>
      <c r="D1277" s="44" t="s">
        <v>1766</v>
      </c>
      <c r="E1277" s="58">
        <v>0</v>
      </c>
      <c r="F1277" s="50">
        <v>255653</v>
      </c>
    </row>
    <row r="1278" spans="1:6" s="51" customFormat="1" ht="12">
      <c r="A1278" s="41">
        <v>540818</v>
      </c>
      <c r="B1278" s="48" t="s">
        <v>1698</v>
      </c>
      <c r="C1278" s="57">
        <v>210197001</v>
      </c>
      <c r="D1278" s="44" t="s">
        <v>1767</v>
      </c>
      <c r="E1278" s="58">
        <v>0</v>
      </c>
      <c r="F1278" s="50">
        <v>136286</v>
      </c>
    </row>
    <row r="1279" spans="1:6" s="51" customFormat="1" ht="12">
      <c r="A1279" s="41">
        <v>540818</v>
      </c>
      <c r="B1279" s="48" t="s">
        <v>1698</v>
      </c>
      <c r="C1279" s="57">
        <v>210199001</v>
      </c>
      <c r="D1279" s="44" t="s">
        <v>1768</v>
      </c>
      <c r="E1279" s="58">
        <v>0</v>
      </c>
      <c r="F1279" s="50">
        <v>62313</v>
      </c>
    </row>
    <row r="1280" spans="1:6" s="51" customFormat="1" ht="12">
      <c r="A1280" s="41">
        <v>540818</v>
      </c>
      <c r="B1280" s="48" t="s">
        <v>1698</v>
      </c>
      <c r="C1280" s="57">
        <v>210205002</v>
      </c>
      <c r="D1280" s="44" t="s">
        <v>1769</v>
      </c>
      <c r="E1280" s="58">
        <v>0</v>
      </c>
      <c r="F1280" s="50">
        <v>54509</v>
      </c>
    </row>
    <row r="1281" spans="1:6" s="51" customFormat="1" ht="12">
      <c r="A1281" s="41">
        <v>540818</v>
      </c>
      <c r="B1281" s="48" t="s">
        <v>1698</v>
      </c>
      <c r="C1281" s="57" t="s">
        <v>3153</v>
      </c>
      <c r="D1281" s="44" t="s">
        <v>1770</v>
      </c>
      <c r="E1281" s="58">
        <v>0</v>
      </c>
      <c r="F1281" s="50">
        <v>55553</v>
      </c>
    </row>
    <row r="1282" spans="1:6" s="51" customFormat="1" ht="12">
      <c r="A1282" s="41">
        <v>540818</v>
      </c>
      <c r="B1282" s="48" t="s">
        <v>1698</v>
      </c>
      <c r="C1282" s="57">
        <v>210263302</v>
      </c>
      <c r="D1282" s="44" t="s">
        <v>1771</v>
      </c>
      <c r="E1282" s="58">
        <v>0</v>
      </c>
      <c r="F1282" s="50">
        <v>31885</v>
      </c>
    </row>
    <row r="1283" spans="1:6" s="51" customFormat="1" ht="12">
      <c r="A1283" s="41">
        <v>540818</v>
      </c>
      <c r="B1283" s="48" t="s">
        <v>1698</v>
      </c>
      <c r="C1283" s="57" t="s">
        <v>3156</v>
      </c>
      <c r="D1283" s="44" t="s">
        <v>1772</v>
      </c>
      <c r="E1283" s="58">
        <v>0</v>
      </c>
      <c r="F1283" s="50">
        <v>17311</v>
      </c>
    </row>
    <row r="1284" spans="1:6" s="51" customFormat="1" ht="12">
      <c r="A1284" s="41">
        <v>540818</v>
      </c>
      <c r="B1284" s="48" t="s">
        <v>1698</v>
      </c>
      <c r="C1284" s="57">
        <v>210270702</v>
      </c>
      <c r="D1284" s="44" t="s">
        <v>1773</v>
      </c>
      <c r="E1284" s="58">
        <v>0</v>
      </c>
      <c r="F1284" s="50">
        <v>61650</v>
      </c>
    </row>
    <row r="1285" spans="1:6" s="51" customFormat="1" ht="12">
      <c r="A1285" s="41">
        <v>540818</v>
      </c>
      <c r="B1285" s="48" t="s">
        <v>1698</v>
      </c>
      <c r="C1285" s="57" t="s">
        <v>3159</v>
      </c>
      <c r="D1285" s="44" t="s">
        <v>1774</v>
      </c>
      <c r="E1285" s="58">
        <v>0</v>
      </c>
      <c r="F1285" s="50">
        <v>12757</v>
      </c>
    </row>
    <row r="1286" spans="1:6" s="51" customFormat="1" ht="12">
      <c r="A1286" s="41">
        <v>540818</v>
      </c>
      <c r="B1286" s="48" t="s">
        <v>1698</v>
      </c>
      <c r="C1286" s="57" t="s">
        <v>3161</v>
      </c>
      <c r="D1286" s="44" t="s">
        <v>1775</v>
      </c>
      <c r="E1286" s="58">
        <v>0</v>
      </c>
      <c r="F1286" s="50">
        <v>36340</v>
      </c>
    </row>
    <row r="1287" spans="1:6" s="51" customFormat="1" ht="12">
      <c r="A1287" s="41">
        <v>540818</v>
      </c>
      <c r="B1287" s="48" t="s">
        <v>1698</v>
      </c>
      <c r="C1287" s="57">
        <v>210347703</v>
      </c>
      <c r="D1287" s="44" t="s">
        <v>1776</v>
      </c>
      <c r="E1287" s="58">
        <v>0</v>
      </c>
      <c r="F1287" s="50">
        <v>67860</v>
      </c>
    </row>
    <row r="1288" spans="1:6" s="51" customFormat="1" ht="12">
      <c r="A1288" s="41">
        <v>540818</v>
      </c>
      <c r="B1288" s="48" t="s">
        <v>1698</v>
      </c>
      <c r="C1288" s="57">
        <v>210352203</v>
      </c>
      <c r="D1288" s="44" t="s">
        <v>1777</v>
      </c>
      <c r="E1288" s="58">
        <v>0</v>
      </c>
      <c r="F1288" s="50">
        <v>19424</v>
      </c>
    </row>
    <row r="1289" spans="1:6" s="51" customFormat="1" ht="12">
      <c r="A1289" s="41">
        <v>540818</v>
      </c>
      <c r="B1289" s="48" t="s">
        <v>1698</v>
      </c>
      <c r="C1289" s="57">
        <v>210354003</v>
      </c>
      <c r="D1289" s="44" t="s">
        <v>1778</v>
      </c>
      <c r="E1289" s="58">
        <v>0</v>
      </c>
      <c r="F1289" s="50">
        <v>145407</v>
      </c>
    </row>
    <row r="1290" spans="1:6" s="51" customFormat="1" ht="12">
      <c r="A1290" s="41">
        <v>540818</v>
      </c>
      <c r="B1290" s="48" t="s">
        <v>1698</v>
      </c>
      <c r="C1290" s="57">
        <v>210376403</v>
      </c>
      <c r="D1290" s="44" t="s">
        <v>1779</v>
      </c>
      <c r="E1290" s="58">
        <v>0</v>
      </c>
      <c r="F1290" s="50">
        <v>53450</v>
      </c>
    </row>
    <row r="1291" spans="1:6" s="51" customFormat="1" ht="12">
      <c r="A1291" s="41">
        <v>540818</v>
      </c>
      <c r="B1291" s="48" t="s">
        <v>1698</v>
      </c>
      <c r="C1291" s="57" t="s">
        <v>3167</v>
      </c>
      <c r="D1291" s="44" t="s">
        <v>1780</v>
      </c>
      <c r="E1291" s="58">
        <v>0</v>
      </c>
      <c r="F1291" s="50">
        <v>7657</v>
      </c>
    </row>
    <row r="1292" spans="1:6" s="51" customFormat="1" ht="12">
      <c r="A1292" s="41">
        <v>540818</v>
      </c>
      <c r="B1292" s="48" t="s">
        <v>1698</v>
      </c>
      <c r="C1292" s="57" t="s">
        <v>3169</v>
      </c>
      <c r="D1292" s="44" t="s">
        <v>1781</v>
      </c>
      <c r="E1292" s="58">
        <v>0</v>
      </c>
      <c r="F1292" s="50">
        <v>74137</v>
      </c>
    </row>
    <row r="1293" spans="1:6" s="51" customFormat="1" ht="12">
      <c r="A1293" s="41">
        <v>540818</v>
      </c>
      <c r="B1293" s="48" t="s">
        <v>1698</v>
      </c>
      <c r="C1293" s="57">
        <v>210415104</v>
      </c>
      <c r="D1293" s="44" t="s">
        <v>1782</v>
      </c>
      <c r="E1293" s="58">
        <v>0</v>
      </c>
      <c r="F1293" s="50">
        <v>17176</v>
      </c>
    </row>
    <row r="1294" spans="1:6" s="51" customFormat="1" ht="12">
      <c r="A1294" s="41">
        <v>540818</v>
      </c>
      <c r="B1294" s="48" t="s">
        <v>1698</v>
      </c>
      <c r="C1294" s="57" t="s">
        <v>3171</v>
      </c>
      <c r="D1294" s="44" t="s">
        <v>1783</v>
      </c>
      <c r="E1294" s="58">
        <v>0</v>
      </c>
      <c r="F1294" s="50">
        <v>30462</v>
      </c>
    </row>
    <row r="1295" spans="1:6" s="51" customFormat="1" ht="12">
      <c r="A1295" s="41">
        <v>540818</v>
      </c>
      <c r="B1295" s="48" t="s">
        <v>1698</v>
      </c>
      <c r="C1295" s="57">
        <v>210415804</v>
      </c>
      <c r="D1295" s="44" t="s">
        <v>1784</v>
      </c>
      <c r="E1295" s="58">
        <v>0</v>
      </c>
      <c r="F1295" s="50">
        <v>32067</v>
      </c>
    </row>
    <row r="1296" spans="1:6" s="51" customFormat="1" ht="12">
      <c r="A1296" s="41">
        <v>540818</v>
      </c>
      <c r="B1296" s="48" t="s">
        <v>1698</v>
      </c>
      <c r="C1296" s="57">
        <v>210470204</v>
      </c>
      <c r="D1296" s="44" t="s">
        <v>1785</v>
      </c>
      <c r="E1296" s="58">
        <v>0</v>
      </c>
      <c r="F1296" s="50">
        <v>37711</v>
      </c>
    </row>
    <row r="1297" spans="1:6" s="51" customFormat="1" ht="12">
      <c r="A1297" s="41">
        <v>540818</v>
      </c>
      <c r="B1297" s="48" t="s">
        <v>1698</v>
      </c>
      <c r="C1297" s="57">
        <v>210473504</v>
      </c>
      <c r="D1297" s="44" t="s">
        <v>1786</v>
      </c>
      <c r="E1297" s="58">
        <v>0</v>
      </c>
      <c r="F1297" s="50">
        <v>169898</v>
      </c>
    </row>
    <row r="1298" spans="1:6" s="51" customFormat="1" ht="12">
      <c r="A1298" s="41">
        <v>540818</v>
      </c>
      <c r="B1298" s="48" t="s">
        <v>1698</v>
      </c>
      <c r="C1298" s="57" t="s">
        <v>3176</v>
      </c>
      <c r="D1298" s="44" t="s">
        <v>1787</v>
      </c>
      <c r="E1298" s="58">
        <v>0</v>
      </c>
      <c r="F1298" s="50">
        <v>54456</v>
      </c>
    </row>
    <row r="1299" spans="1:6" s="51" customFormat="1" ht="12">
      <c r="A1299" s="41">
        <v>540818</v>
      </c>
      <c r="B1299" s="48" t="s">
        <v>1698</v>
      </c>
      <c r="C1299" s="57" t="s">
        <v>3178</v>
      </c>
      <c r="D1299" s="44" t="s">
        <v>1788</v>
      </c>
      <c r="E1299" s="58">
        <v>0</v>
      </c>
      <c r="F1299" s="50">
        <v>15299</v>
      </c>
    </row>
    <row r="1300" spans="1:6" s="51" customFormat="1" ht="12">
      <c r="A1300" s="41">
        <v>540818</v>
      </c>
      <c r="B1300" s="48" t="s">
        <v>1698</v>
      </c>
      <c r="C1300" s="57" t="s">
        <v>3180</v>
      </c>
      <c r="D1300" s="44" t="s">
        <v>1789</v>
      </c>
      <c r="E1300" s="58">
        <v>0</v>
      </c>
      <c r="F1300" s="50">
        <v>85907</v>
      </c>
    </row>
    <row r="1301" spans="1:6" s="51" customFormat="1" ht="12">
      <c r="A1301" s="41">
        <v>540818</v>
      </c>
      <c r="B1301" s="48" t="s">
        <v>1698</v>
      </c>
      <c r="C1301" s="57" t="s">
        <v>3182</v>
      </c>
      <c r="D1301" s="44" t="s">
        <v>1790</v>
      </c>
      <c r="E1301" s="58">
        <v>0</v>
      </c>
      <c r="F1301" s="50">
        <v>53350</v>
      </c>
    </row>
    <row r="1302" spans="1:6" s="51" customFormat="1" ht="12">
      <c r="A1302" s="41">
        <v>540818</v>
      </c>
      <c r="B1302" s="48" t="s">
        <v>1698</v>
      </c>
      <c r="C1302" s="57">
        <v>210547605</v>
      </c>
      <c r="D1302" s="44" t="s">
        <v>1791</v>
      </c>
      <c r="E1302" s="58">
        <v>0</v>
      </c>
      <c r="F1302" s="50">
        <v>45149</v>
      </c>
    </row>
    <row r="1303" spans="1:6" s="51" customFormat="1" ht="12">
      <c r="A1303" s="41">
        <v>540818</v>
      </c>
      <c r="B1303" s="48" t="s">
        <v>1698</v>
      </c>
      <c r="C1303" s="57">
        <v>210552405</v>
      </c>
      <c r="D1303" s="44" t="s">
        <v>1792</v>
      </c>
      <c r="E1303" s="58">
        <v>0</v>
      </c>
      <c r="F1303" s="50">
        <v>42315</v>
      </c>
    </row>
    <row r="1304" spans="1:6" s="51" customFormat="1" ht="12">
      <c r="A1304" s="41">
        <v>540818</v>
      </c>
      <c r="B1304" s="48" t="s">
        <v>1698</v>
      </c>
      <c r="C1304" s="57">
        <v>210554405</v>
      </c>
      <c r="D1304" s="44" t="s">
        <v>1793</v>
      </c>
      <c r="E1304" s="58">
        <v>0</v>
      </c>
      <c r="F1304" s="50">
        <v>171473</v>
      </c>
    </row>
    <row r="1305" spans="1:6" s="51" customFormat="1" ht="12">
      <c r="A1305" s="41">
        <v>540818</v>
      </c>
      <c r="B1305" s="48" t="s">
        <v>1698</v>
      </c>
      <c r="C1305" s="57" t="s">
        <v>3187</v>
      </c>
      <c r="D1305" s="44" t="s">
        <v>1794</v>
      </c>
      <c r="E1305" s="58">
        <v>0</v>
      </c>
      <c r="F1305" s="50">
        <v>8146</v>
      </c>
    </row>
    <row r="1306" spans="1:6" s="51" customFormat="1" ht="12">
      <c r="A1306" s="41">
        <v>540818</v>
      </c>
      <c r="B1306" s="48" t="s">
        <v>1698</v>
      </c>
      <c r="C1306" s="57" t="s">
        <v>3189</v>
      </c>
      <c r="D1306" s="44" t="s">
        <v>1795</v>
      </c>
      <c r="E1306" s="58">
        <v>0</v>
      </c>
      <c r="F1306" s="50">
        <v>12454</v>
      </c>
    </row>
    <row r="1307" spans="1:6" s="51" customFormat="1" ht="12">
      <c r="A1307" s="41">
        <v>540818</v>
      </c>
      <c r="B1307" s="48" t="s">
        <v>1698</v>
      </c>
      <c r="C1307" s="57" t="s">
        <v>3191</v>
      </c>
      <c r="D1307" s="44" t="s">
        <v>1796</v>
      </c>
      <c r="E1307" s="58">
        <v>0</v>
      </c>
      <c r="F1307" s="50">
        <v>14906</v>
      </c>
    </row>
    <row r="1308" spans="1:6" s="51" customFormat="1" ht="12">
      <c r="A1308" s="41">
        <v>540818</v>
      </c>
      <c r="B1308" s="48" t="s">
        <v>1698</v>
      </c>
      <c r="C1308" s="57" t="s">
        <v>3193</v>
      </c>
      <c r="D1308" s="44" t="s">
        <v>1797</v>
      </c>
      <c r="E1308" s="58">
        <v>0</v>
      </c>
      <c r="F1308" s="50">
        <v>96515</v>
      </c>
    </row>
    <row r="1309" spans="1:6" s="51" customFormat="1" ht="12">
      <c r="A1309" s="41">
        <v>540818</v>
      </c>
      <c r="B1309" s="48" t="s">
        <v>1698</v>
      </c>
      <c r="C1309" s="57" t="s">
        <v>3195</v>
      </c>
      <c r="D1309" s="44" t="s">
        <v>1798</v>
      </c>
      <c r="E1309" s="58">
        <v>0</v>
      </c>
      <c r="F1309" s="50">
        <v>143823</v>
      </c>
    </row>
    <row r="1310" spans="1:6" s="51" customFormat="1" ht="12">
      <c r="A1310" s="41">
        <v>540818</v>
      </c>
      <c r="B1310" s="48" t="s">
        <v>1698</v>
      </c>
      <c r="C1310" s="57">
        <v>210615106</v>
      </c>
      <c r="D1310" s="44" t="s">
        <v>1799</v>
      </c>
      <c r="E1310" s="58">
        <v>0</v>
      </c>
      <c r="F1310" s="50">
        <v>10275</v>
      </c>
    </row>
    <row r="1311" spans="1:6" s="51" customFormat="1" ht="12">
      <c r="A1311" s="41">
        <v>540818</v>
      </c>
      <c r="B1311" s="48" t="s">
        <v>1698</v>
      </c>
      <c r="C1311" s="57">
        <v>210615806</v>
      </c>
      <c r="D1311" s="44" t="s">
        <v>1800</v>
      </c>
      <c r="E1311" s="58">
        <v>0</v>
      </c>
      <c r="F1311" s="50">
        <v>40314</v>
      </c>
    </row>
    <row r="1312" spans="1:6" s="51" customFormat="1" ht="12">
      <c r="A1312" s="41">
        <v>540818</v>
      </c>
      <c r="B1312" s="48" t="s">
        <v>1698</v>
      </c>
      <c r="C1312" s="57">
        <v>210625506</v>
      </c>
      <c r="D1312" s="44" t="s">
        <v>1801</v>
      </c>
      <c r="E1312" s="58">
        <v>0</v>
      </c>
      <c r="F1312" s="50">
        <v>15163</v>
      </c>
    </row>
    <row r="1313" spans="1:6" s="51" customFormat="1" ht="12">
      <c r="A1313" s="41">
        <v>540818</v>
      </c>
      <c r="B1313" s="48" t="s">
        <v>1698</v>
      </c>
      <c r="C1313" s="57" t="s">
        <v>3201</v>
      </c>
      <c r="D1313" s="44" t="s">
        <v>1802</v>
      </c>
      <c r="E1313" s="58">
        <v>0</v>
      </c>
      <c r="F1313" s="50">
        <v>46629</v>
      </c>
    </row>
    <row r="1314" spans="1:6" s="51" customFormat="1" ht="12">
      <c r="A1314" s="41">
        <v>540818</v>
      </c>
      <c r="B1314" s="48" t="s">
        <v>1698</v>
      </c>
      <c r="C1314" s="57" t="s">
        <v>3203</v>
      </c>
      <c r="D1314" s="44" t="s">
        <v>1803</v>
      </c>
      <c r="E1314" s="58">
        <v>0</v>
      </c>
      <c r="F1314" s="50">
        <v>84713</v>
      </c>
    </row>
    <row r="1315" spans="1:6" s="51" customFormat="1" ht="12">
      <c r="A1315" s="41">
        <v>540818</v>
      </c>
      <c r="B1315" s="48" t="s">
        <v>1698</v>
      </c>
      <c r="C1315" s="57" t="s">
        <v>3205</v>
      </c>
      <c r="D1315" s="44" t="s">
        <v>1804</v>
      </c>
      <c r="E1315" s="58">
        <v>0</v>
      </c>
      <c r="F1315" s="50">
        <v>35935</v>
      </c>
    </row>
    <row r="1316" spans="1:6" s="51" customFormat="1" ht="12">
      <c r="A1316" s="41">
        <v>540818</v>
      </c>
      <c r="B1316" s="48" t="s">
        <v>1698</v>
      </c>
      <c r="C1316" s="57" t="s">
        <v>3207</v>
      </c>
      <c r="D1316" s="44" t="s">
        <v>1805</v>
      </c>
      <c r="E1316" s="58">
        <v>0</v>
      </c>
      <c r="F1316" s="50">
        <v>109397</v>
      </c>
    </row>
    <row r="1317" spans="1:6" s="51" customFormat="1" ht="12">
      <c r="A1317" s="41">
        <v>540818</v>
      </c>
      <c r="B1317" s="48" t="s">
        <v>1698</v>
      </c>
      <c r="C1317" s="57">
        <v>210650006</v>
      </c>
      <c r="D1317" s="44" t="s">
        <v>1806</v>
      </c>
      <c r="E1317" s="58">
        <v>0</v>
      </c>
      <c r="F1317" s="50">
        <v>231612</v>
      </c>
    </row>
    <row r="1318" spans="1:6" s="51" customFormat="1" ht="12">
      <c r="A1318" s="41">
        <v>540818</v>
      </c>
      <c r="B1318" s="48" t="s">
        <v>1698</v>
      </c>
      <c r="C1318" s="57">
        <v>210650606</v>
      </c>
      <c r="D1318" s="44" t="s">
        <v>1807</v>
      </c>
      <c r="E1318" s="58">
        <v>0</v>
      </c>
      <c r="F1318" s="50">
        <v>44930</v>
      </c>
    </row>
    <row r="1319" spans="1:6" s="51" customFormat="1" ht="12">
      <c r="A1319" s="41">
        <v>540818</v>
      </c>
      <c r="B1319" s="48" t="s">
        <v>1698</v>
      </c>
      <c r="C1319" s="57">
        <v>210652506</v>
      </c>
      <c r="D1319" s="44" t="s">
        <v>1808</v>
      </c>
      <c r="E1319" s="58">
        <v>0</v>
      </c>
      <c r="F1319" s="50">
        <v>21761</v>
      </c>
    </row>
    <row r="1320" spans="1:6" s="51" customFormat="1" ht="12">
      <c r="A1320" s="41">
        <v>540818</v>
      </c>
      <c r="B1320" s="48" t="s">
        <v>1698</v>
      </c>
      <c r="C1320" s="57">
        <v>210654206</v>
      </c>
      <c r="D1320" s="44" t="s">
        <v>1809</v>
      </c>
      <c r="E1320" s="58">
        <v>0</v>
      </c>
      <c r="F1320" s="50">
        <v>74588</v>
      </c>
    </row>
    <row r="1321" spans="1:6" s="51" customFormat="1" ht="12">
      <c r="A1321" s="41">
        <v>540818</v>
      </c>
      <c r="B1321" s="48" t="s">
        <v>1698</v>
      </c>
      <c r="C1321" s="57" t="s">
        <v>3213</v>
      </c>
      <c r="D1321" s="44" t="s">
        <v>1810</v>
      </c>
      <c r="E1321" s="58">
        <v>0</v>
      </c>
      <c r="F1321" s="50">
        <v>99182</v>
      </c>
    </row>
    <row r="1322" spans="1:6" s="51" customFormat="1" ht="12">
      <c r="A1322" s="41">
        <v>540818</v>
      </c>
      <c r="B1322" s="48" t="s">
        <v>1698</v>
      </c>
      <c r="C1322" s="57">
        <v>210676306</v>
      </c>
      <c r="D1322" s="44" t="s">
        <v>1811</v>
      </c>
      <c r="E1322" s="58">
        <v>0</v>
      </c>
      <c r="F1322" s="50">
        <v>59700</v>
      </c>
    </row>
    <row r="1323" spans="1:6" s="51" customFormat="1" ht="12">
      <c r="A1323" s="41">
        <v>540818</v>
      </c>
      <c r="B1323" s="48" t="s">
        <v>1698</v>
      </c>
      <c r="C1323" s="57">
        <v>210676606</v>
      </c>
      <c r="D1323" s="44" t="s">
        <v>1812</v>
      </c>
      <c r="E1323" s="58">
        <v>0</v>
      </c>
      <c r="F1323" s="50">
        <v>61168</v>
      </c>
    </row>
    <row r="1324" spans="1:6" s="51" customFormat="1" ht="12">
      <c r="A1324" s="41">
        <v>540818</v>
      </c>
      <c r="B1324" s="48" t="s">
        <v>1698</v>
      </c>
      <c r="C1324" s="57" t="s">
        <v>3217</v>
      </c>
      <c r="D1324" s="44" t="s">
        <v>1813</v>
      </c>
      <c r="E1324" s="58">
        <v>0</v>
      </c>
      <c r="F1324" s="50">
        <v>31685</v>
      </c>
    </row>
    <row r="1325" spans="1:6" s="51" customFormat="1" ht="12">
      <c r="A1325" s="41">
        <v>540818</v>
      </c>
      <c r="B1325" s="48" t="s">
        <v>1698</v>
      </c>
      <c r="C1325" s="57" t="s">
        <v>3219</v>
      </c>
      <c r="D1325" s="44" t="s">
        <v>1814</v>
      </c>
      <c r="E1325" s="58">
        <v>0</v>
      </c>
      <c r="F1325" s="50">
        <v>43068</v>
      </c>
    </row>
    <row r="1326" spans="1:6" s="51" customFormat="1" ht="12">
      <c r="A1326" s="41">
        <v>540818</v>
      </c>
      <c r="B1326" s="48" t="s">
        <v>1698</v>
      </c>
      <c r="C1326" s="57" t="s">
        <v>3221</v>
      </c>
      <c r="D1326" s="44" t="s">
        <v>1815</v>
      </c>
      <c r="E1326" s="58">
        <v>0</v>
      </c>
      <c r="F1326" s="50">
        <v>39088</v>
      </c>
    </row>
    <row r="1327" spans="1:6" s="51" customFormat="1" ht="12">
      <c r="A1327" s="41">
        <v>540818</v>
      </c>
      <c r="B1327" s="48" t="s">
        <v>1698</v>
      </c>
      <c r="C1327" s="57" t="s">
        <v>3223</v>
      </c>
      <c r="D1327" s="44" t="s">
        <v>1816</v>
      </c>
      <c r="E1327" s="58">
        <v>0</v>
      </c>
      <c r="F1327" s="50">
        <v>40655</v>
      </c>
    </row>
    <row r="1328" spans="1:6" s="51" customFormat="1" ht="12">
      <c r="A1328" s="41">
        <v>540818</v>
      </c>
      <c r="B1328" s="48" t="s">
        <v>1698</v>
      </c>
      <c r="C1328" s="57">
        <v>210719807</v>
      </c>
      <c r="D1328" s="44" t="s">
        <v>1817</v>
      </c>
      <c r="E1328" s="58">
        <v>0</v>
      </c>
      <c r="F1328" s="50">
        <v>103192</v>
      </c>
    </row>
    <row r="1329" spans="1:6" s="51" customFormat="1" ht="12">
      <c r="A1329" s="41">
        <v>540818</v>
      </c>
      <c r="B1329" s="48" t="s">
        <v>1698</v>
      </c>
      <c r="C1329" s="57" t="s">
        <v>3226</v>
      </c>
      <c r="D1329" s="44" t="s">
        <v>1818</v>
      </c>
      <c r="E1329" s="58">
        <v>0</v>
      </c>
      <c r="F1329" s="50">
        <v>437266</v>
      </c>
    </row>
    <row r="1330" spans="1:6" s="51" customFormat="1" ht="12">
      <c r="A1330" s="41">
        <v>540818</v>
      </c>
      <c r="B1330" s="48" t="s">
        <v>1698</v>
      </c>
      <c r="C1330" s="57" t="s">
        <v>3228</v>
      </c>
      <c r="D1330" s="44" t="s">
        <v>1819</v>
      </c>
      <c r="E1330" s="58">
        <v>0</v>
      </c>
      <c r="F1330" s="50">
        <v>105886</v>
      </c>
    </row>
    <row r="1331" spans="1:6" s="51" customFormat="1" ht="12">
      <c r="A1331" s="41">
        <v>540818</v>
      </c>
      <c r="B1331" s="48" t="s">
        <v>1698</v>
      </c>
      <c r="C1331" s="57" t="s">
        <v>3230</v>
      </c>
      <c r="D1331" s="44" t="s">
        <v>1820</v>
      </c>
      <c r="E1331" s="58">
        <v>0</v>
      </c>
      <c r="F1331" s="50">
        <v>31507</v>
      </c>
    </row>
    <row r="1332" spans="1:6" s="51" customFormat="1" ht="12">
      <c r="A1332" s="41">
        <v>540818</v>
      </c>
      <c r="B1332" s="48" t="s">
        <v>1698</v>
      </c>
      <c r="C1332" s="57" t="s">
        <v>3232</v>
      </c>
      <c r="D1332" s="44" t="s">
        <v>1821</v>
      </c>
      <c r="E1332" s="58">
        <v>0</v>
      </c>
      <c r="F1332" s="50">
        <v>9382</v>
      </c>
    </row>
    <row r="1333" spans="1:6" s="51" customFormat="1" ht="12">
      <c r="A1333" s="41">
        <v>540818</v>
      </c>
      <c r="B1333" s="48" t="s">
        <v>1698</v>
      </c>
      <c r="C1333" s="57" t="s">
        <v>3234</v>
      </c>
      <c r="D1333" s="44" t="s">
        <v>1822</v>
      </c>
      <c r="E1333" s="58">
        <v>0</v>
      </c>
      <c r="F1333" s="50">
        <v>72457</v>
      </c>
    </row>
    <row r="1334" spans="1:6" s="51" customFormat="1" ht="12">
      <c r="A1334" s="41">
        <v>540818</v>
      </c>
      <c r="B1334" s="48" t="s">
        <v>1698</v>
      </c>
      <c r="C1334" s="57">
        <v>210747707</v>
      </c>
      <c r="D1334" s="44" t="s">
        <v>1823</v>
      </c>
      <c r="E1334" s="58">
        <v>0</v>
      </c>
      <c r="F1334" s="50">
        <v>128536</v>
      </c>
    </row>
    <row r="1335" spans="1:6" s="51" customFormat="1" ht="12">
      <c r="A1335" s="41">
        <v>540818</v>
      </c>
      <c r="B1335" s="48" t="s">
        <v>1698</v>
      </c>
      <c r="C1335" s="57">
        <v>210752207</v>
      </c>
      <c r="D1335" s="44" t="s">
        <v>1824</v>
      </c>
      <c r="E1335" s="58">
        <v>0</v>
      </c>
      <c r="F1335" s="50">
        <v>34200</v>
      </c>
    </row>
    <row r="1336" spans="1:6" s="51" customFormat="1" ht="12">
      <c r="A1336" s="41">
        <v>540818</v>
      </c>
      <c r="B1336" s="48" t="s">
        <v>1698</v>
      </c>
      <c r="C1336" s="57" t="s">
        <v>3238</v>
      </c>
      <c r="D1336" s="44" t="s">
        <v>1825</v>
      </c>
      <c r="E1336" s="58">
        <v>0</v>
      </c>
      <c r="F1336" s="50">
        <v>17138</v>
      </c>
    </row>
    <row r="1337" spans="1:6" s="51" customFormat="1" ht="12">
      <c r="A1337" s="41">
        <v>540818</v>
      </c>
      <c r="B1337" s="48" t="s">
        <v>1698</v>
      </c>
      <c r="C1337" s="57" t="s">
        <v>3240</v>
      </c>
      <c r="D1337" s="44" t="s">
        <v>1826</v>
      </c>
      <c r="E1337" s="58">
        <v>0</v>
      </c>
      <c r="F1337" s="50">
        <v>6037688</v>
      </c>
    </row>
    <row r="1338" spans="1:6" s="51" customFormat="1" ht="12">
      <c r="A1338" s="41">
        <v>540818</v>
      </c>
      <c r="B1338" s="48" t="s">
        <v>1698</v>
      </c>
      <c r="C1338" s="57" t="s">
        <v>3242</v>
      </c>
      <c r="D1338" s="44" t="s">
        <v>1827</v>
      </c>
      <c r="E1338" s="58">
        <v>0</v>
      </c>
      <c r="F1338" s="50">
        <v>3800998</v>
      </c>
    </row>
    <row r="1339" spans="1:6" s="51" customFormat="1" ht="12">
      <c r="A1339" s="41">
        <v>540818</v>
      </c>
      <c r="B1339" s="48" t="s">
        <v>1698</v>
      </c>
      <c r="C1339" s="57">
        <v>210815808</v>
      </c>
      <c r="D1339" s="44" t="s">
        <v>1828</v>
      </c>
      <c r="E1339" s="58">
        <v>0</v>
      </c>
      <c r="F1339" s="50">
        <v>8489</v>
      </c>
    </row>
    <row r="1340" spans="1:6" s="51" customFormat="1" ht="12">
      <c r="A1340" s="41">
        <v>540818</v>
      </c>
      <c r="B1340" s="48" t="s">
        <v>1698</v>
      </c>
      <c r="C1340" s="57">
        <v>210870508</v>
      </c>
      <c r="D1340" s="44" t="s">
        <v>1829</v>
      </c>
      <c r="E1340" s="58">
        <v>0</v>
      </c>
      <c r="F1340" s="50">
        <v>119843</v>
      </c>
    </row>
    <row r="1341" spans="1:6" s="51" customFormat="1" ht="12">
      <c r="A1341" s="41">
        <v>540818</v>
      </c>
      <c r="B1341" s="48" t="s">
        <v>1698</v>
      </c>
      <c r="C1341" s="57">
        <v>210870708</v>
      </c>
      <c r="D1341" s="44" t="s">
        <v>1830</v>
      </c>
      <c r="E1341" s="58">
        <v>0</v>
      </c>
      <c r="F1341" s="50">
        <v>250693</v>
      </c>
    </row>
    <row r="1342" spans="1:6" s="51" customFormat="1" ht="12">
      <c r="A1342" s="41">
        <v>540818</v>
      </c>
      <c r="B1342" s="48" t="s">
        <v>1698</v>
      </c>
      <c r="C1342" s="57">
        <v>210873408</v>
      </c>
      <c r="D1342" s="44" t="s">
        <v>1831</v>
      </c>
      <c r="E1342" s="58">
        <v>0</v>
      </c>
      <c r="F1342" s="50">
        <v>66525</v>
      </c>
    </row>
    <row r="1343" spans="1:6" s="51" customFormat="1" ht="12">
      <c r="A1343" s="41">
        <v>540818</v>
      </c>
      <c r="B1343" s="48" t="s">
        <v>1698</v>
      </c>
      <c r="C1343" s="57" t="s">
        <v>3248</v>
      </c>
      <c r="D1343" s="44" t="s">
        <v>1832</v>
      </c>
      <c r="E1343" s="58">
        <v>0</v>
      </c>
      <c r="F1343" s="50">
        <v>58247</v>
      </c>
    </row>
    <row r="1344" spans="1:6" s="51" customFormat="1" ht="12">
      <c r="A1344" s="41">
        <v>540818</v>
      </c>
      <c r="B1344" s="48" t="s">
        <v>1698</v>
      </c>
      <c r="C1344" s="57" t="s">
        <v>3250</v>
      </c>
      <c r="D1344" s="44" t="s">
        <v>1833</v>
      </c>
      <c r="E1344" s="58">
        <v>0</v>
      </c>
      <c r="F1344" s="50">
        <v>33489</v>
      </c>
    </row>
    <row r="1345" spans="1:6" s="51" customFormat="1" ht="12">
      <c r="A1345" s="41">
        <v>540818</v>
      </c>
      <c r="B1345" s="48" t="s">
        <v>1698</v>
      </c>
      <c r="C1345" s="57">
        <v>210915109</v>
      </c>
      <c r="D1345" s="44" t="s">
        <v>1834</v>
      </c>
      <c r="E1345" s="58">
        <v>0</v>
      </c>
      <c r="F1345" s="50">
        <v>22530</v>
      </c>
    </row>
    <row r="1346" spans="1:6" s="51" customFormat="1" ht="12">
      <c r="A1346" s="41">
        <v>540818</v>
      </c>
      <c r="B1346" s="48" t="s">
        <v>1698</v>
      </c>
      <c r="C1346" s="57">
        <v>210919809</v>
      </c>
      <c r="D1346" s="44" t="s">
        <v>1835</v>
      </c>
      <c r="E1346" s="58">
        <v>0</v>
      </c>
      <c r="F1346" s="50">
        <v>157643</v>
      </c>
    </row>
    <row r="1347" spans="1:6" s="51" customFormat="1" ht="12">
      <c r="A1347" s="41">
        <v>540818</v>
      </c>
      <c r="B1347" s="48" t="s">
        <v>1698</v>
      </c>
      <c r="C1347" s="57">
        <v>210954109</v>
      </c>
      <c r="D1347" s="44" t="s">
        <v>1836</v>
      </c>
      <c r="E1347" s="58">
        <v>0</v>
      </c>
      <c r="F1347" s="50">
        <v>28491</v>
      </c>
    </row>
    <row r="1348" spans="1:6" s="51" customFormat="1" ht="12">
      <c r="A1348" s="41">
        <v>540818</v>
      </c>
      <c r="B1348" s="48" t="s">
        <v>1698</v>
      </c>
      <c r="C1348" s="57" t="s">
        <v>3256</v>
      </c>
      <c r="D1348" s="44" t="s">
        <v>1837</v>
      </c>
      <c r="E1348" s="58">
        <v>0</v>
      </c>
      <c r="F1348" s="50">
        <v>7339</v>
      </c>
    </row>
    <row r="1349" spans="1:6" s="51" customFormat="1" ht="12">
      <c r="A1349" s="41">
        <v>540818</v>
      </c>
      <c r="B1349" s="48" t="s">
        <v>1698</v>
      </c>
      <c r="C1349" s="60">
        <v>210976109</v>
      </c>
      <c r="D1349" s="44" t="s">
        <v>1838</v>
      </c>
      <c r="E1349" s="58">
        <v>0</v>
      </c>
      <c r="F1349" s="50">
        <v>5021075</v>
      </c>
    </row>
    <row r="1350" spans="1:6" s="51" customFormat="1" ht="12">
      <c r="A1350" s="41">
        <v>540818</v>
      </c>
      <c r="B1350" s="48" t="s">
        <v>1698</v>
      </c>
      <c r="C1350" s="57">
        <v>211005310</v>
      </c>
      <c r="D1350" s="44" t="s">
        <v>1839</v>
      </c>
      <c r="E1350" s="58">
        <v>0</v>
      </c>
      <c r="F1350" s="50">
        <v>35441</v>
      </c>
    </row>
    <row r="1351" spans="1:6" s="51" customFormat="1" ht="12">
      <c r="A1351" s="41">
        <v>540818</v>
      </c>
      <c r="B1351" s="48" t="s">
        <v>1698</v>
      </c>
      <c r="C1351" s="57" t="s">
        <v>3260</v>
      </c>
      <c r="D1351" s="44" t="s">
        <v>1840</v>
      </c>
      <c r="E1351" s="58">
        <v>0</v>
      </c>
      <c r="F1351" s="50">
        <v>113612</v>
      </c>
    </row>
    <row r="1352" spans="1:6" s="51" customFormat="1" ht="12">
      <c r="A1352" s="41">
        <v>540818</v>
      </c>
      <c r="B1352" s="48" t="s">
        <v>1698</v>
      </c>
      <c r="C1352" s="57">
        <v>211015810</v>
      </c>
      <c r="D1352" s="44" t="s">
        <v>1841</v>
      </c>
      <c r="E1352" s="58">
        <v>0</v>
      </c>
      <c r="F1352" s="50">
        <v>14067</v>
      </c>
    </row>
    <row r="1353" spans="1:6" s="51" customFormat="1" ht="12">
      <c r="A1353" s="41">
        <v>540818</v>
      </c>
      <c r="B1353" s="48" t="s">
        <v>1698</v>
      </c>
      <c r="C1353" s="57" t="s">
        <v>3263</v>
      </c>
      <c r="D1353" s="44" t="s">
        <v>1842</v>
      </c>
      <c r="E1353" s="58">
        <v>0</v>
      </c>
      <c r="F1353" s="50">
        <v>82357</v>
      </c>
    </row>
    <row r="1354" spans="1:6" s="51" customFormat="1" ht="12">
      <c r="A1354" s="41">
        <v>540818</v>
      </c>
      <c r="B1354" s="48" t="s">
        <v>1698</v>
      </c>
      <c r="C1354" s="57">
        <v>211018610</v>
      </c>
      <c r="D1354" s="44" t="s">
        <v>1843</v>
      </c>
      <c r="E1354" s="58">
        <v>0</v>
      </c>
      <c r="F1354" s="50">
        <v>66422</v>
      </c>
    </row>
    <row r="1355" spans="1:6" s="51" customFormat="1" ht="12">
      <c r="A1355" s="41">
        <v>540818</v>
      </c>
      <c r="B1355" s="48" t="s">
        <v>1698</v>
      </c>
      <c r="C1355" s="60">
        <v>211019110</v>
      </c>
      <c r="D1355" s="44" t="s">
        <v>1844</v>
      </c>
      <c r="E1355" s="58">
        <v>0</v>
      </c>
      <c r="F1355" s="50">
        <v>97555</v>
      </c>
    </row>
    <row r="1356" spans="1:6" s="51" customFormat="1" ht="12">
      <c r="A1356" s="41">
        <v>540818</v>
      </c>
      <c r="B1356" s="48" t="s">
        <v>1698</v>
      </c>
      <c r="C1356" s="57" t="s">
        <v>3268</v>
      </c>
      <c r="D1356" s="44" t="s">
        <v>1845</v>
      </c>
      <c r="E1356" s="58">
        <v>0</v>
      </c>
      <c r="F1356" s="50">
        <v>20402</v>
      </c>
    </row>
    <row r="1357" spans="1:6" s="51" customFormat="1" ht="12">
      <c r="A1357" s="41">
        <v>540818</v>
      </c>
      <c r="B1357" s="48" t="s">
        <v>1698</v>
      </c>
      <c r="C1357" s="57" t="s">
        <v>3270</v>
      </c>
      <c r="D1357" s="44" t="s">
        <v>1846</v>
      </c>
      <c r="E1357" s="58">
        <v>0</v>
      </c>
      <c r="F1357" s="50">
        <v>79418</v>
      </c>
    </row>
    <row r="1358" spans="1:6" s="51" customFormat="1" ht="12">
      <c r="A1358" s="41">
        <v>540818</v>
      </c>
      <c r="B1358" s="48" t="s">
        <v>1698</v>
      </c>
      <c r="C1358" s="57">
        <v>211027810</v>
      </c>
      <c r="D1358" s="44" t="s">
        <v>1847</v>
      </c>
      <c r="E1358" s="58">
        <v>0</v>
      </c>
      <c r="F1358" s="50">
        <v>32696</v>
      </c>
    </row>
    <row r="1359" spans="1:6" s="51" customFormat="1" ht="12">
      <c r="A1359" s="41">
        <v>540818</v>
      </c>
      <c r="B1359" s="48" t="s">
        <v>1698</v>
      </c>
      <c r="C1359" s="57" t="s">
        <v>3273</v>
      </c>
      <c r="D1359" s="44" t="s">
        <v>1848</v>
      </c>
      <c r="E1359" s="58">
        <v>0</v>
      </c>
      <c r="F1359" s="50">
        <v>19521</v>
      </c>
    </row>
    <row r="1360" spans="1:6" s="51" customFormat="1" ht="12">
      <c r="A1360" s="41">
        <v>540818</v>
      </c>
      <c r="B1360" s="48" t="s">
        <v>1698</v>
      </c>
      <c r="C1360" s="57">
        <v>211050110</v>
      </c>
      <c r="D1360" s="44" t="s">
        <v>1849</v>
      </c>
      <c r="E1360" s="58">
        <v>0</v>
      </c>
      <c r="F1360" s="50">
        <v>12942</v>
      </c>
    </row>
    <row r="1361" spans="1:6" s="51" customFormat="1" ht="12">
      <c r="A1361" s="41">
        <v>540818</v>
      </c>
      <c r="B1361" s="48" t="s">
        <v>1698</v>
      </c>
      <c r="C1361" s="57">
        <v>211052110</v>
      </c>
      <c r="D1361" s="44" t="s">
        <v>1850</v>
      </c>
      <c r="E1361" s="58">
        <v>0</v>
      </c>
      <c r="F1361" s="50">
        <v>80363</v>
      </c>
    </row>
    <row r="1362" spans="1:6" s="51" customFormat="1" ht="12">
      <c r="A1362" s="41">
        <v>540818</v>
      </c>
      <c r="B1362" s="48" t="s">
        <v>1698</v>
      </c>
      <c r="C1362" s="57">
        <v>211052210</v>
      </c>
      <c r="D1362" s="44" t="s">
        <v>1851</v>
      </c>
      <c r="E1362" s="58">
        <v>0</v>
      </c>
      <c r="F1362" s="50">
        <v>22563</v>
      </c>
    </row>
    <row r="1363" spans="1:6" s="51" customFormat="1" ht="12">
      <c r="A1363" s="41">
        <v>540818</v>
      </c>
      <c r="B1363" s="48" t="s">
        <v>1698</v>
      </c>
      <c r="C1363" s="57">
        <v>211054810</v>
      </c>
      <c r="D1363" s="44" t="s">
        <v>1852</v>
      </c>
      <c r="E1363" s="58">
        <v>0</v>
      </c>
      <c r="F1363" s="50">
        <v>160813</v>
      </c>
    </row>
    <row r="1364" spans="1:6" s="51" customFormat="1" ht="12">
      <c r="A1364" s="41">
        <v>540818</v>
      </c>
      <c r="B1364" s="48" t="s">
        <v>1698</v>
      </c>
      <c r="C1364" s="60">
        <v>211070110</v>
      </c>
      <c r="D1364" s="44" t="s">
        <v>1853</v>
      </c>
      <c r="E1364" s="58">
        <v>0</v>
      </c>
      <c r="F1364" s="50">
        <v>52051</v>
      </c>
    </row>
    <row r="1365" spans="1:6" s="51" customFormat="1" ht="12">
      <c r="A1365" s="41">
        <v>540818</v>
      </c>
      <c r="B1365" s="48" t="s">
        <v>1698</v>
      </c>
      <c r="C1365" s="57">
        <v>211085010</v>
      </c>
      <c r="D1365" s="44" t="s">
        <v>1854</v>
      </c>
      <c r="E1365" s="58">
        <v>0</v>
      </c>
      <c r="F1365" s="50">
        <v>128843</v>
      </c>
    </row>
    <row r="1366" spans="1:6" s="51" customFormat="1" ht="12">
      <c r="A1366" s="41">
        <v>540818</v>
      </c>
      <c r="B1366" s="48" t="s">
        <v>1698</v>
      </c>
      <c r="C1366" s="57">
        <v>211085410</v>
      </c>
      <c r="D1366" s="44" t="s">
        <v>1855</v>
      </c>
      <c r="E1366" s="58">
        <v>0</v>
      </c>
      <c r="F1366" s="50">
        <v>69022</v>
      </c>
    </row>
    <row r="1367" spans="1:6" s="51" customFormat="1" ht="12">
      <c r="A1367" s="41">
        <v>540818</v>
      </c>
      <c r="B1367" s="48" t="s">
        <v>1698</v>
      </c>
      <c r="C1367" s="57" t="s">
        <v>3282</v>
      </c>
      <c r="D1367" s="44" t="s">
        <v>1856</v>
      </c>
      <c r="E1367" s="58">
        <v>0</v>
      </c>
      <c r="F1367" s="50">
        <v>36591</v>
      </c>
    </row>
    <row r="1368" spans="1:6" s="51" customFormat="1" ht="12">
      <c r="A1368" s="41">
        <v>540818</v>
      </c>
      <c r="B1368" s="48" t="s">
        <v>1698</v>
      </c>
      <c r="C1368" s="57" t="s">
        <v>3284</v>
      </c>
      <c r="D1368" s="44" t="s">
        <v>1857</v>
      </c>
      <c r="E1368" s="58">
        <v>0</v>
      </c>
      <c r="F1368" s="50">
        <v>7112</v>
      </c>
    </row>
    <row r="1369" spans="1:6" s="51" customFormat="1" ht="12">
      <c r="A1369" s="41">
        <v>540818</v>
      </c>
      <c r="B1369" s="48" t="s">
        <v>1698</v>
      </c>
      <c r="C1369" s="57" t="s">
        <v>3286</v>
      </c>
      <c r="D1369" s="44" t="s">
        <v>1858</v>
      </c>
      <c r="E1369" s="58">
        <v>0</v>
      </c>
      <c r="F1369" s="50">
        <v>339678</v>
      </c>
    </row>
    <row r="1370" spans="1:6" s="51" customFormat="1" ht="12">
      <c r="A1370" s="41">
        <v>540818</v>
      </c>
      <c r="B1370" s="48" t="s">
        <v>1698</v>
      </c>
      <c r="C1370" s="57">
        <v>211150711</v>
      </c>
      <c r="D1370" s="44" t="s">
        <v>1859</v>
      </c>
      <c r="E1370" s="58">
        <v>0</v>
      </c>
      <c r="F1370" s="50">
        <v>103362</v>
      </c>
    </row>
    <row r="1371" spans="1:6" s="51" customFormat="1" ht="12">
      <c r="A1371" s="41">
        <v>540818</v>
      </c>
      <c r="B1371" s="48" t="s">
        <v>1698</v>
      </c>
      <c r="C1371" s="57">
        <v>211152411</v>
      </c>
      <c r="D1371" s="44" t="s">
        <v>1860</v>
      </c>
      <c r="E1371" s="58">
        <v>0</v>
      </c>
      <c r="F1371" s="50">
        <v>46589</v>
      </c>
    </row>
    <row r="1372" spans="1:6" s="51" customFormat="1" ht="12">
      <c r="A1372" s="41">
        <v>540818</v>
      </c>
      <c r="B1372" s="48" t="s">
        <v>1698</v>
      </c>
      <c r="C1372" s="57">
        <v>211163111</v>
      </c>
      <c r="D1372" s="44" t="s">
        <v>1861</v>
      </c>
      <c r="E1372" s="58">
        <v>0</v>
      </c>
      <c r="F1372" s="50">
        <v>12984</v>
      </c>
    </row>
    <row r="1373" spans="1:6" s="51" customFormat="1" ht="12">
      <c r="A1373" s="41">
        <v>540818</v>
      </c>
      <c r="B1373" s="48" t="s">
        <v>1698</v>
      </c>
      <c r="C1373" s="57" t="s">
        <v>3291</v>
      </c>
      <c r="D1373" s="44" t="s">
        <v>1862</v>
      </c>
      <c r="E1373" s="58">
        <v>0</v>
      </c>
      <c r="F1373" s="50">
        <v>15344</v>
      </c>
    </row>
    <row r="1374" spans="1:6" s="51" customFormat="1" ht="12">
      <c r="A1374" s="41">
        <v>540818</v>
      </c>
      <c r="B1374" s="48" t="s">
        <v>1698</v>
      </c>
      <c r="C1374" s="57">
        <v>211173411</v>
      </c>
      <c r="D1374" s="44" t="s">
        <v>1863</v>
      </c>
      <c r="E1374" s="58">
        <v>0</v>
      </c>
      <c r="F1374" s="50">
        <v>150529</v>
      </c>
    </row>
    <row r="1375" spans="1:6" s="51" customFormat="1" ht="12">
      <c r="A1375" s="41">
        <v>540818</v>
      </c>
      <c r="B1375" s="48" t="s">
        <v>1698</v>
      </c>
      <c r="C1375" s="57">
        <v>211176111</v>
      </c>
      <c r="D1375" s="44" t="s">
        <v>1864</v>
      </c>
      <c r="E1375" s="58">
        <v>0</v>
      </c>
      <c r="F1375" s="50">
        <v>59678842</v>
      </c>
    </row>
    <row r="1376" spans="1:6" s="51" customFormat="1" ht="12">
      <c r="A1376" s="41">
        <v>540818</v>
      </c>
      <c r="B1376" s="48" t="s">
        <v>1698</v>
      </c>
      <c r="C1376" s="57" t="s">
        <v>3295</v>
      </c>
      <c r="D1376" s="44" t="s">
        <v>1865</v>
      </c>
      <c r="E1376" s="58">
        <v>0</v>
      </c>
      <c r="F1376" s="50">
        <v>194838</v>
      </c>
    </row>
    <row r="1377" spans="1:6" s="51" customFormat="1" ht="12">
      <c r="A1377" s="41">
        <v>540818</v>
      </c>
      <c r="B1377" s="48" t="s">
        <v>1698</v>
      </c>
      <c r="C1377" s="57" t="s">
        <v>3297</v>
      </c>
      <c r="D1377" s="44" t="s">
        <v>1866</v>
      </c>
      <c r="E1377" s="58">
        <v>0</v>
      </c>
      <c r="F1377" s="50">
        <v>87364</v>
      </c>
    </row>
    <row r="1378" spans="1:6" s="51" customFormat="1" ht="12">
      <c r="A1378" s="41">
        <v>540818</v>
      </c>
      <c r="B1378" s="48" t="s">
        <v>1698</v>
      </c>
      <c r="C1378" s="57" t="s">
        <v>3299</v>
      </c>
      <c r="D1378" s="44" t="s">
        <v>1867</v>
      </c>
      <c r="E1378" s="58">
        <v>0</v>
      </c>
      <c r="F1378" s="50">
        <v>15680</v>
      </c>
    </row>
    <row r="1379" spans="1:6" s="51" customFormat="1" ht="12">
      <c r="A1379" s="41">
        <v>540818</v>
      </c>
      <c r="B1379" s="48" t="s">
        <v>1698</v>
      </c>
      <c r="C1379" s="57">
        <v>211219212</v>
      </c>
      <c r="D1379" s="44" t="s">
        <v>1868</v>
      </c>
      <c r="E1379" s="58">
        <v>0</v>
      </c>
      <c r="F1379" s="50">
        <v>103534</v>
      </c>
    </row>
    <row r="1380" spans="1:6" s="51" customFormat="1" ht="12">
      <c r="A1380" s="41">
        <v>540818</v>
      </c>
      <c r="B1380" s="48" t="s">
        <v>1698</v>
      </c>
      <c r="C1380" s="57" t="s">
        <v>3302</v>
      </c>
      <c r="D1380" s="44" t="s">
        <v>1869</v>
      </c>
      <c r="E1380" s="58">
        <v>0</v>
      </c>
      <c r="F1380" s="50">
        <v>23864</v>
      </c>
    </row>
    <row r="1381" spans="1:6" s="51" customFormat="1" ht="12">
      <c r="A1381" s="41">
        <v>540818</v>
      </c>
      <c r="B1381" s="48" t="s">
        <v>1698</v>
      </c>
      <c r="C1381" s="57" t="s">
        <v>3304</v>
      </c>
      <c r="D1381" s="44" t="s">
        <v>1870</v>
      </c>
      <c r="E1381" s="58">
        <v>0</v>
      </c>
      <c r="F1381" s="50">
        <v>27496</v>
      </c>
    </row>
    <row r="1382" spans="1:6" s="51" customFormat="1" ht="12">
      <c r="A1382" s="41">
        <v>540818</v>
      </c>
      <c r="B1382" s="48" t="s">
        <v>1698</v>
      </c>
      <c r="C1382" s="57">
        <v>211252612</v>
      </c>
      <c r="D1382" s="44" t="s">
        <v>1871</v>
      </c>
      <c r="E1382" s="58">
        <v>0</v>
      </c>
      <c r="F1382" s="50">
        <v>80844</v>
      </c>
    </row>
    <row r="1383" spans="1:6" s="51" customFormat="1" ht="12">
      <c r="A1383" s="41">
        <v>540818</v>
      </c>
      <c r="B1383" s="48" t="s">
        <v>1698</v>
      </c>
      <c r="C1383" s="57">
        <v>211263212</v>
      </c>
      <c r="D1383" s="44" t="s">
        <v>1872</v>
      </c>
      <c r="E1383" s="58">
        <v>0</v>
      </c>
      <c r="F1383" s="50">
        <v>21564</v>
      </c>
    </row>
    <row r="1384" spans="1:6" s="51" customFormat="1" ht="12">
      <c r="A1384" s="41">
        <v>540818</v>
      </c>
      <c r="B1384" s="48" t="s">
        <v>1698</v>
      </c>
      <c r="C1384" s="57" t="s">
        <v>3307</v>
      </c>
      <c r="D1384" s="44" t="s">
        <v>1873</v>
      </c>
      <c r="E1384" s="58">
        <v>0</v>
      </c>
      <c r="F1384" s="50">
        <v>24616</v>
      </c>
    </row>
    <row r="1385" spans="1:6" s="51" customFormat="1" ht="12">
      <c r="A1385" s="41">
        <v>540818</v>
      </c>
      <c r="B1385" s="48" t="s">
        <v>1698</v>
      </c>
      <c r="C1385" s="57" t="s">
        <v>3309</v>
      </c>
      <c r="D1385" s="44" t="s">
        <v>1874</v>
      </c>
      <c r="E1385" s="58">
        <v>0</v>
      </c>
      <c r="F1385" s="50">
        <v>33701</v>
      </c>
    </row>
    <row r="1386" spans="1:6" s="51" customFormat="1" ht="12">
      <c r="A1386" s="41">
        <v>540818</v>
      </c>
      <c r="B1386" s="48" t="s">
        <v>1698</v>
      </c>
      <c r="C1386" s="57" t="s">
        <v>3311</v>
      </c>
      <c r="D1386" s="44" t="s">
        <v>1875</v>
      </c>
      <c r="E1386" s="58">
        <v>0</v>
      </c>
      <c r="F1386" s="50">
        <v>89028</v>
      </c>
    </row>
    <row r="1387" spans="1:6" s="51" customFormat="1" ht="12">
      <c r="A1387" s="41">
        <v>540818</v>
      </c>
      <c r="B1387" s="48" t="s">
        <v>1698</v>
      </c>
      <c r="C1387" s="57">
        <v>211317513</v>
      </c>
      <c r="D1387" s="44" t="s">
        <v>1876</v>
      </c>
      <c r="E1387" s="58">
        <v>0</v>
      </c>
      <c r="F1387" s="50">
        <v>55856</v>
      </c>
    </row>
    <row r="1388" spans="1:6" s="51" customFormat="1" ht="12">
      <c r="A1388" s="41">
        <v>540818</v>
      </c>
      <c r="B1388" s="48" t="s">
        <v>1698</v>
      </c>
      <c r="C1388" s="57">
        <v>211319513</v>
      </c>
      <c r="D1388" s="44" t="s">
        <v>1877</v>
      </c>
      <c r="E1388" s="58">
        <v>0</v>
      </c>
      <c r="F1388" s="50">
        <v>36970</v>
      </c>
    </row>
    <row r="1389" spans="1:6" s="51" customFormat="1" ht="12">
      <c r="A1389" s="41">
        <v>540818</v>
      </c>
      <c r="B1389" s="48" t="s">
        <v>1698</v>
      </c>
      <c r="C1389" s="57" t="s">
        <v>3315</v>
      </c>
      <c r="D1389" s="44" t="s">
        <v>1878</v>
      </c>
      <c r="E1389" s="58">
        <v>0</v>
      </c>
      <c r="F1389" s="50">
        <v>240775</v>
      </c>
    </row>
    <row r="1390" spans="1:6" s="51" customFormat="1" ht="12">
      <c r="A1390" s="41">
        <v>540818</v>
      </c>
      <c r="B1390" s="48" t="s">
        <v>1698</v>
      </c>
      <c r="C1390" s="57" t="s">
        <v>3317</v>
      </c>
      <c r="D1390" s="44" t="s">
        <v>1879</v>
      </c>
      <c r="E1390" s="58">
        <v>0</v>
      </c>
      <c r="F1390" s="50">
        <v>98970</v>
      </c>
    </row>
    <row r="1391" spans="1:6" s="51" customFormat="1" ht="12">
      <c r="A1391" s="41">
        <v>540818</v>
      </c>
      <c r="B1391" s="48" t="s">
        <v>1698</v>
      </c>
      <c r="C1391" s="57">
        <v>211327413</v>
      </c>
      <c r="D1391" s="44" t="s">
        <v>1880</v>
      </c>
      <c r="E1391" s="58">
        <v>0</v>
      </c>
      <c r="F1391" s="50">
        <v>52789</v>
      </c>
    </row>
    <row r="1392" spans="1:6" s="51" customFormat="1" ht="12">
      <c r="A1392" s="41">
        <v>540818</v>
      </c>
      <c r="B1392" s="48" t="s">
        <v>1698</v>
      </c>
      <c r="C1392" s="57" t="s">
        <v>3320</v>
      </c>
      <c r="D1392" s="44" t="s">
        <v>1881</v>
      </c>
      <c r="E1392" s="58">
        <v>0</v>
      </c>
      <c r="F1392" s="50">
        <v>34215</v>
      </c>
    </row>
    <row r="1393" spans="1:6" s="51" customFormat="1" ht="12">
      <c r="A1393" s="41">
        <v>540818</v>
      </c>
      <c r="B1393" s="48" t="s">
        <v>1698</v>
      </c>
      <c r="C1393" s="57">
        <v>211350313</v>
      </c>
      <c r="D1393" s="44" t="s">
        <v>1882</v>
      </c>
      <c r="E1393" s="58">
        <v>0</v>
      </c>
      <c r="F1393" s="50">
        <v>192115</v>
      </c>
    </row>
    <row r="1394" spans="1:6" s="51" customFormat="1" ht="12">
      <c r="A1394" s="41">
        <v>540818</v>
      </c>
      <c r="B1394" s="48" t="s">
        <v>1698</v>
      </c>
      <c r="C1394" s="57">
        <v>211354313</v>
      </c>
      <c r="D1394" s="44" t="s">
        <v>1883</v>
      </c>
      <c r="E1394" s="58">
        <v>0</v>
      </c>
      <c r="F1394" s="50">
        <v>27073</v>
      </c>
    </row>
    <row r="1395" spans="1:6" s="51" customFormat="1" ht="12">
      <c r="A1395" s="41">
        <v>540818</v>
      </c>
      <c r="B1395" s="48" t="s">
        <v>1698</v>
      </c>
      <c r="C1395" s="57" t="s">
        <v>3324</v>
      </c>
      <c r="D1395" s="44" t="s">
        <v>2163</v>
      </c>
      <c r="E1395" s="58">
        <v>0</v>
      </c>
      <c r="F1395" s="50">
        <v>7136</v>
      </c>
    </row>
    <row r="1396" spans="1:6" s="51" customFormat="1" ht="12">
      <c r="A1396" s="41">
        <v>540818</v>
      </c>
      <c r="B1396" s="48" t="s">
        <v>1698</v>
      </c>
      <c r="C1396" s="57">
        <v>211370713</v>
      </c>
      <c r="D1396" s="44" t="s">
        <v>2164</v>
      </c>
      <c r="E1396" s="58">
        <v>0</v>
      </c>
      <c r="F1396" s="50">
        <v>294963</v>
      </c>
    </row>
    <row r="1397" spans="1:6" s="51" customFormat="1" ht="12">
      <c r="A1397" s="41">
        <v>540818</v>
      </c>
      <c r="B1397" s="48" t="s">
        <v>1698</v>
      </c>
      <c r="C1397" s="57">
        <v>211376113</v>
      </c>
      <c r="D1397" s="44" t="s">
        <v>2165</v>
      </c>
      <c r="E1397" s="58">
        <v>0</v>
      </c>
      <c r="F1397" s="50">
        <v>52073</v>
      </c>
    </row>
    <row r="1398" spans="1:6" s="51" customFormat="1" ht="12">
      <c r="A1398" s="41">
        <v>540818</v>
      </c>
      <c r="B1398" s="48" t="s">
        <v>1698</v>
      </c>
      <c r="C1398" s="57">
        <v>211415114</v>
      </c>
      <c r="D1398" s="44" t="s">
        <v>2166</v>
      </c>
      <c r="E1398" s="58">
        <v>0</v>
      </c>
      <c r="F1398" s="50">
        <v>2012</v>
      </c>
    </row>
    <row r="1399" spans="1:6" s="51" customFormat="1" ht="12">
      <c r="A1399" s="41">
        <v>540818</v>
      </c>
      <c r="B1399" s="48" t="s">
        <v>1698</v>
      </c>
      <c r="C1399" s="57">
        <v>211415514</v>
      </c>
      <c r="D1399" s="44" t="s">
        <v>2167</v>
      </c>
      <c r="E1399" s="58">
        <v>0</v>
      </c>
      <c r="F1399" s="50">
        <v>12303</v>
      </c>
    </row>
    <row r="1400" spans="1:6" s="51" customFormat="1" ht="12">
      <c r="A1400" s="41">
        <v>540818</v>
      </c>
      <c r="B1400" s="48" t="s">
        <v>1698</v>
      </c>
      <c r="C1400" s="57">
        <v>211415814</v>
      </c>
      <c r="D1400" s="44" t="s">
        <v>2168</v>
      </c>
      <c r="E1400" s="58">
        <v>0</v>
      </c>
      <c r="F1400" s="50">
        <v>35441</v>
      </c>
    </row>
    <row r="1401" spans="1:6" s="51" customFormat="1" ht="12">
      <c r="A1401" s="41">
        <v>540818</v>
      </c>
      <c r="B1401" s="48" t="s">
        <v>1698</v>
      </c>
      <c r="C1401" s="57">
        <v>211417614</v>
      </c>
      <c r="D1401" s="44" t="s">
        <v>2169</v>
      </c>
      <c r="E1401" s="58">
        <v>0</v>
      </c>
      <c r="F1401" s="50">
        <v>146817</v>
      </c>
    </row>
    <row r="1402" spans="1:6" s="51" customFormat="1" ht="12">
      <c r="A1402" s="41">
        <v>540818</v>
      </c>
      <c r="B1402" s="48" t="s">
        <v>1698</v>
      </c>
      <c r="C1402" s="57" t="s">
        <v>3332</v>
      </c>
      <c r="D1402" s="44" t="s">
        <v>2170</v>
      </c>
      <c r="E1402" s="58">
        <v>0</v>
      </c>
      <c r="F1402" s="50">
        <v>76524</v>
      </c>
    </row>
    <row r="1403" spans="1:6" s="51" customFormat="1" ht="12">
      <c r="A1403" s="41">
        <v>540818</v>
      </c>
      <c r="B1403" s="48" t="s">
        <v>1698</v>
      </c>
      <c r="C1403" s="57" t="s">
        <v>3334</v>
      </c>
      <c r="D1403" s="44" t="s">
        <v>2171</v>
      </c>
      <c r="E1403" s="58">
        <v>0</v>
      </c>
      <c r="F1403" s="50">
        <v>49606</v>
      </c>
    </row>
    <row r="1404" spans="1:6" s="51" customFormat="1" ht="12">
      <c r="A1404" s="41">
        <v>540818</v>
      </c>
      <c r="B1404" s="48" t="s">
        <v>1698</v>
      </c>
      <c r="C1404" s="57" t="s">
        <v>3336</v>
      </c>
      <c r="D1404" s="44" t="s">
        <v>2172</v>
      </c>
      <c r="E1404" s="58">
        <v>0</v>
      </c>
      <c r="F1404" s="50">
        <v>19223</v>
      </c>
    </row>
    <row r="1405" spans="1:6" s="51" customFormat="1" ht="12">
      <c r="A1405" s="41">
        <v>540818</v>
      </c>
      <c r="B1405" s="48" t="s">
        <v>1698</v>
      </c>
      <c r="C1405" s="57" t="s">
        <v>3338</v>
      </c>
      <c r="D1405" s="44" t="s">
        <v>2173</v>
      </c>
      <c r="E1405" s="58">
        <v>0</v>
      </c>
      <c r="F1405" s="50">
        <v>305431</v>
      </c>
    </row>
    <row r="1406" spans="1:6" s="51" customFormat="1" ht="12">
      <c r="A1406" s="41">
        <v>540818</v>
      </c>
      <c r="B1406" s="48" t="s">
        <v>1698</v>
      </c>
      <c r="C1406" s="57" t="s">
        <v>3340</v>
      </c>
      <c r="D1406" s="44" t="s">
        <v>2174</v>
      </c>
      <c r="E1406" s="58">
        <v>0</v>
      </c>
      <c r="F1406" s="50">
        <v>8474</v>
      </c>
    </row>
    <row r="1407" spans="1:6" s="51" customFormat="1" ht="12">
      <c r="A1407" s="41">
        <v>540818</v>
      </c>
      <c r="B1407" s="48" t="s">
        <v>1698</v>
      </c>
      <c r="C1407" s="57" t="s">
        <v>3342</v>
      </c>
      <c r="D1407" s="44" t="s">
        <v>2175</v>
      </c>
      <c r="E1407" s="58">
        <v>0</v>
      </c>
      <c r="F1407" s="50">
        <v>52406</v>
      </c>
    </row>
    <row r="1408" spans="1:6" s="51" customFormat="1" ht="12">
      <c r="A1408" s="41">
        <v>540818</v>
      </c>
      <c r="B1408" s="48" t="s">
        <v>1698</v>
      </c>
      <c r="C1408" s="57">
        <v>211527615</v>
      </c>
      <c r="D1408" s="44" t="s">
        <v>2176</v>
      </c>
      <c r="E1408" s="58">
        <v>0</v>
      </c>
      <c r="F1408" s="50">
        <v>197761</v>
      </c>
    </row>
    <row r="1409" spans="1:6" s="51" customFormat="1" ht="12">
      <c r="A1409" s="41">
        <v>540818</v>
      </c>
      <c r="B1409" s="48" t="s">
        <v>1698</v>
      </c>
      <c r="C1409" s="57" t="s">
        <v>3345</v>
      </c>
      <c r="D1409" s="44" t="s">
        <v>2177</v>
      </c>
      <c r="E1409" s="58">
        <v>0</v>
      </c>
      <c r="F1409" s="50">
        <v>67902</v>
      </c>
    </row>
    <row r="1410" spans="1:6" s="51" customFormat="1" ht="12">
      <c r="A1410" s="41">
        <v>540818</v>
      </c>
      <c r="B1410" s="48" t="s">
        <v>1698</v>
      </c>
      <c r="C1410" s="57">
        <v>211552215</v>
      </c>
      <c r="D1410" s="44" t="s">
        <v>2178</v>
      </c>
      <c r="E1410" s="58">
        <v>0</v>
      </c>
      <c r="F1410" s="50">
        <v>64653</v>
      </c>
    </row>
    <row r="1411" spans="1:6" s="51" customFormat="1" ht="12">
      <c r="A1411" s="41">
        <v>540818</v>
      </c>
      <c r="B1411" s="48" t="s">
        <v>1698</v>
      </c>
      <c r="C1411" s="57" t="s">
        <v>3348</v>
      </c>
      <c r="D1411" s="44" t="s">
        <v>2179</v>
      </c>
      <c r="E1411" s="58">
        <v>0</v>
      </c>
      <c r="F1411" s="50">
        <v>107551</v>
      </c>
    </row>
    <row r="1412" spans="1:6" s="51" customFormat="1" ht="12">
      <c r="A1412" s="41">
        <v>540818</v>
      </c>
      <c r="B1412" s="48" t="s">
        <v>1698</v>
      </c>
      <c r="C1412" s="57">
        <v>211570215</v>
      </c>
      <c r="D1412" s="44" t="s">
        <v>2180</v>
      </c>
      <c r="E1412" s="58">
        <v>0</v>
      </c>
      <c r="F1412" s="50">
        <v>245852</v>
      </c>
    </row>
    <row r="1413" spans="1:6" s="51" customFormat="1" ht="12">
      <c r="A1413" s="41">
        <v>540818</v>
      </c>
      <c r="B1413" s="48" t="s">
        <v>1698</v>
      </c>
      <c r="C1413" s="57">
        <v>211585015</v>
      </c>
      <c r="D1413" s="44" t="s">
        <v>2181</v>
      </c>
      <c r="E1413" s="58">
        <v>0</v>
      </c>
      <c r="F1413" s="50">
        <v>6371</v>
      </c>
    </row>
    <row r="1414" spans="1:6" s="51" customFormat="1" ht="12">
      <c r="A1414" s="41">
        <v>540818</v>
      </c>
      <c r="B1414" s="48" t="s">
        <v>1698</v>
      </c>
      <c r="C1414" s="57">
        <v>211585315</v>
      </c>
      <c r="D1414" s="44" t="s">
        <v>2182</v>
      </c>
      <c r="E1414" s="58">
        <v>0</v>
      </c>
      <c r="F1414" s="50">
        <v>8010</v>
      </c>
    </row>
    <row r="1415" spans="1:6" s="51" customFormat="1" ht="12">
      <c r="A1415" s="41">
        <v>540818</v>
      </c>
      <c r="B1415" s="48" t="s">
        <v>1698</v>
      </c>
      <c r="C1415" s="57">
        <v>211595015</v>
      </c>
      <c r="D1415" s="44" t="s">
        <v>2183</v>
      </c>
      <c r="E1415" s="58">
        <v>0</v>
      </c>
      <c r="F1415" s="50">
        <v>37714</v>
      </c>
    </row>
    <row r="1416" spans="1:6" s="51" customFormat="1" ht="12">
      <c r="A1416" s="41">
        <v>540818</v>
      </c>
      <c r="B1416" s="48" t="s">
        <v>1698</v>
      </c>
      <c r="C1416" s="57" t="s">
        <v>3354</v>
      </c>
      <c r="D1416" s="44" t="s">
        <v>2184</v>
      </c>
      <c r="E1416" s="58">
        <v>0</v>
      </c>
      <c r="F1416" s="50">
        <v>98168</v>
      </c>
    </row>
    <row r="1417" spans="1:6" s="51" customFormat="1" ht="12">
      <c r="A1417" s="41">
        <v>540818</v>
      </c>
      <c r="B1417" s="48" t="s">
        <v>1698</v>
      </c>
      <c r="C1417" s="57">
        <v>211615816</v>
      </c>
      <c r="D1417" s="44" t="s">
        <v>2185</v>
      </c>
      <c r="E1417" s="58">
        <v>0</v>
      </c>
      <c r="F1417" s="50">
        <v>19219</v>
      </c>
    </row>
    <row r="1418" spans="1:6" s="51" customFormat="1" ht="12">
      <c r="A1418" s="41">
        <v>540818</v>
      </c>
      <c r="B1418" s="48" t="s">
        <v>1698</v>
      </c>
      <c r="C1418" s="57">
        <v>211617616</v>
      </c>
      <c r="D1418" s="44" t="s">
        <v>2186</v>
      </c>
      <c r="E1418" s="58">
        <v>0</v>
      </c>
      <c r="F1418" s="50">
        <v>40753</v>
      </c>
    </row>
    <row r="1419" spans="1:6" s="51" customFormat="1" ht="12">
      <c r="A1419" s="41">
        <v>540818</v>
      </c>
      <c r="B1419" s="48" t="s">
        <v>1698</v>
      </c>
      <c r="C1419" s="57" t="s">
        <v>3357</v>
      </c>
      <c r="D1419" s="44" t="s">
        <v>2187</v>
      </c>
      <c r="E1419" s="58">
        <v>0</v>
      </c>
      <c r="F1419" s="50">
        <v>67856</v>
      </c>
    </row>
    <row r="1420" spans="1:6" s="51" customFormat="1" ht="12">
      <c r="A1420" s="41">
        <v>540818</v>
      </c>
      <c r="B1420" s="48" t="s">
        <v>1698</v>
      </c>
      <c r="C1420" s="57">
        <v>211673616</v>
      </c>
      <c r="D1420" s="44" t="s">
        <v>2188</v>
      </c>
      <c r="E1420" s="58">
        <v>0</v>
      </c>
      <c r="F1420" s="50">
        <v>119731</v>
      </c>
    </row>
    <row r="1421" spans="1:6" s="51" customFormat="1" ht="12">
      <c r="A1421" s="41">
        <v>540818</v>
      </c>
      <c r="B1421" s="48" t="s">
        <v>1698</v>
      </c>
      <c r="C1421" s="57">
        <v>211676616</v>
      </c>
      <c r="D1421" s="44" t="s">
        <v>2189</v>
      </c>
      <c r="E1421" s="58">
        <v>0</v>
      </c>
      <c r="F1421" s="50">
        <v>65829</v>
      </c>
    </row>
    <row r="1422" spans="1:6" s="51" customFormat="1" ht="12">
      <c r="A1422" s="41">
        <v>540818</v>
      </c>
      <c r="B1422" s="48" t="s">
        <v>1698</v>
      </c>
      <c r="C1422" s="57" t="s">
        <v>3361</v>
      </c>
      <c r="D1422" s="44" t="s">
        <v>2190</v>
      </c>
      <c r="E1422" s="58">
        <v>0</v>
      </c>
      <c r="F1422" s="50">
        <v>7218</v>
      </c>
    </row>
    <row r="1423" spans="1:6" s="51" customFormat="1" ht="12">
      <c r="A1423" s="41">
        <v>540818</v>
      </c>
      <c r="B1423" s="48" t="s">
        <v>1698</v>
      </c>
      <c r="C1423" s="57">
        <v>211719517</v>
      </c>
      <c r="D1423" s="44" t="s">
        <v>2191</v>
      </c>
      <c r="E1423" s="58">
        <v>0</v>
      </c>
      <c r="F1423" s="50">
        <v>182411</v>
      </c>
    </row>
    <row r="1424" spans="1:6" s="51" customFormat="1" ht="12">
      <c r="A1424" s="41">
        <v>540818</v>
      </c>
      <c r="B1424" s="48" t="s">
        <v>1698</v>
      </c>
      <c r="C1424" s="57" t="s">
        <v>3364</v>
      </c>
      <c r="D1424" s="44" t="s">
        <v>2192</v>
      </c>
      <c r="E1424" s="58">
        <v>0</v>
      </c>
      <c r="F1424" s="50">
        <v>73552</v>
      </c>
    </row>
    <row r="1425" spans="1:6" s="51" customFormat="1" ht="12">
      <c r="A1425" s="41">
        <v>540818</v>
      </c>
      <c r="B1425" s="48" t="s">
        <v>1698</v>
      </c>
      <c r="C1425" s="57" t="s">
        <v>3366</v>
      </c>
      <c r="D1425" s="44" t="s">
        <v>2193</v>
      </c>
      <c r="E1425" s="58">
        <v>0</v>
      </c>
      <c r="F1425" s="50">
        <v>22003720</v>
      </c>
    </row>
    <row r="1426" spans="1:6" s="51" customFormat="1" ht="12">
      <c r="A1426" s="41">
        <v>540818</v>
      </c>
      <c r="B1426" s="48" t="s">
        <v>1698</v>
      </c>
      <c r="C1426" s="57" t="s">
        <v>3368</v>
      </c>
      <c r="D1426" s="44" t="s">
        <v>2194</v>
      </c>
      <c r="E1426" s="58">
        <v>0</v>
      </c>
      <c r="F1426" s="50">
        <v>43689</v>
      </c>
    </row>
    <row r="1427" spans="1:6" s="51" customFormat="1" ht="12">
      <c r="A1427" s="41">
        <v>540818</v>
      </c>
      <c r="B1427" s="48" t="s">
        <v>1698</v>
      </c>
      <c r="C1427" s="57" t="s">
        <v>3370</v>
      </c>
      <c r="D1427" s="44" t="s">
        <v>2195</v>
      </c>
      <c r="E1427" s="58">
        <v>0</v>
      </c>
      <c r="F1427" s="50">
        <v>89966</v>
      </c>
    </row>
    <row r="1428" spans="1:6" s="51" customFormat="1" ht="12">
      <c r="A1428" s="41">
        <v>540818</v>
      </c>
      <c r="B1428" s="48" t="s">
        <v>1698</v>
      </c>
      <c r="C1428" s="57">
        <v>211752317</v>
      </c>
      <c r="D1428" s="44" t="s">
        <v>2196</v>
      </c>
      <c r="E1428" s="58">
        <v>0</v>
      </c>
      <c r="F1428" s="50">
        <v>75222</v>
      </c>
    </row>
    <row r="1429" spans="1:6" s="51" customFormat="1" ht="12">
      <c r="A1429" s="41">
        <v>540818</v>
      </c>
      <c r="B1429" s="48" t="s">
        <v>1698</v>
      </c>
      <c r="C1429" s="57" t="s">
        <v>3373</v>
      </c>
      <c r="D1429" s="44" t="s">
        <v>2197</v>
      </c>
      <c r="E1429" s="58">
        <v>0</v>
      </c>
      <c r="F1429" s="50">
        <v>19688</v>
      </c>
    </row>
    <row r="1430" spans="1:6" s="51" customFormat="1" ht="12">
      <c r="A1430" s="41">
        <v>540818</v>
      </c>
      <c r="B1430" s="48" t="s">
        <v>1698</v>
      </c>
      <c r="C1430" s="57">
        <v>211770717</v>
      </c>
      <c r="D1430" s="44" t="s">
        <v>2198</v>
      </c>
      <c r="E1430" s="58">
        <v>0</v>
      </c>
      <c r="F1430" s="50">
        <v>90567</v>
      </c>
    </row>
    <row r="1431" spans="1:6" s="51" customFormat="1" ht="12">
      <c r="A1431" s="41">
        <v>540818</v>
      </c>
      <c r="B1431" s="48" t="s">
        <v>1698</v>
      </c>
      <c r="C1431" s="57">
        <v>211773217</v>
      </c>
      <c r="D1431" s="44" t="s">
        <v>2199</v>
      </c>
      <c r="E1431" s="58">
        <v>0</v>
      </c>
      <c r="F1431" s="50">
        <v>166879</v>
      </c>
    </row>
    <row r="1432" spans="1:6" s="51" customFormat="1" ht="12">
      <c r="A1432" s="41">
        <v>540818</v>
      </c>
      <c r="B1432" s="48" t="s">
        <v>1698</v>
      </c>
      <c r="C1432" s="57" t="s">
        <v>3377</v>
      </c>
      <c r="D1432" s="44" t="s">
        <v>2200</v>
      </c>
      <c r="E1432" s="58">
        <v>0</v>
      </c>
      <c r="F1432" s="50">
        <v>100211</v>
      </c>
    </row>
    <row r="1433" spans="1:6" s="51" customFormat="1" ht="12">
      <c r="A1433" s="41">
        <v>540818</v>
      </c>
      <c r="B1433" s="48" t="s">
        <v>1698</v>
      </c>
      <c r="C1433" s="57" t="s">
        <v>3379</v>
      </c>
      <c r="D1433" s="44" t="s">
        <v>2201</v>
      </c>
      <c r="E1433" s="58">
        <v>0</v>
      </c>
      <c r="F1433" s="50">
        <v>14700</v>
      </c>
    </row>
    <row r="1434" spans="1:6" s="51" customFormat="1" ht="12">
      <c r="A1434" s="41">
        <v>540818</v>
      </c>
      <c r="B1434" s="48" t="s">
        <v>1698</v>
      </c>
      <c r="C1434" s="57" t="s">
        <v>3381</v>
      </c>
      <c r="D1434" s="44" t="s">
        <v>2202</v>
      </c>
      <c r="E1434" s="58">
        <v>0</v>
      </c>
      <c r="F1434" s="50">
        <v>9276</v>
      </c>
    </row>
    <row r="1435" spans="1:6" s="51" customFormat="1" ht="12">
      <c r="A1435" s="41">
        <v>540818</v>
      </c>
      <c r="B1435" s="48" t="s">
        <v>1698</v>
      </c>
      <c r="C1435" s="57">
        <v>211819318</v>
      </c>
      <c r="D1435" s="44" t="s">
        <v>2203</v>
      </c>
      <c r="E1435" s="58">
        <v>0</v>
      </c>
      <c r="F1435" s="50">
        <v>199476</v>
      </c>
    </row>
    <row r="1436" spans="1:6" s="51" customFormat="1" ht="12">
      <c r="A1436" s="41">
        <v>540818</v>
      </c>
      <c r="B1436" s="48" t="s">
        <v>1698</v>
      </c>
      <c r="C1436" s="57">
        <v>211819418</v>
      </c>
      <c r="D1436" s="44" t="s">
        <v>2204</v>
      </c>
      <c r="E1436" s="58">
        <v>0</v>
      </c>
      <c r="F1436" s="50">
        <v>135471</v>
      </c>
    </row>
    <row r="1437" spans="1:6" s="51" customFormat="1" ht="12">
      <c r="A1437" s="41">
        <v>540818</v>
      </c>
      <c r="B1437" s="48" t="s">
        <v>1698</v>
      </c>
      <c r="C1437" s="57" t="s">
        <v>3385</v>
      </c>
      <c r="D1437" s="44" t="s">
        <v>2205</v>
      </c>
      <c r="E1437" s="58">
        <v>0</v>
      </c>
      <c r="F1437" s="50">
        <v>24072</v>
      </c>
    </row>
    <row r="1438" spans="1:6" s="51" customFormat="1" ht="12">
      <c r="A1438" s="41">
        <v>540818</v>
      </c>
      <c r="B1438" s="48" t="s">
        <v>1698</v>
      </c>
      <c r="C1438" s="57" t="s">
        <v>3387</v>
      </c>
      <c r="D1438" s="44" t="s">
        <v>2206</v>
      </c>
      <c r="E1438" s="58">
        <v>0</v>
      </c>
      <c r="F1438" s="50">
        <v>42312</v>
      </c>
    </row>
    <row r="1439" spans="1:6" s="51" customFormat="1" ht="12">
      <c r="A1439" s="41">
        <v>540818</v>
      </c>
      <c r="B1439" s="48" t="s">
        <v>1698</v>
      </c>
      <c r="C1439" s="57" t="s">
        <v>3389</v>
      </c>
      <c r="D1439" s="44" t="s">
        <v>2207</v>
      </c>
      <c r="E1439" s="58">
        <v>0</v>
      </c>
      <c r="F1439" s="50">
        <v>20959</v>
      </c>
    </row>
    <row r="1440" spans="1:6" s="51" customFormat="1" ht="12">
      <c r="A1440" s="41">
        <v>540818</v>
      </c>
      <c r="B1440" s="48" t="s">
        <v>1698</v>
      </c>
      <c r="C1440" s="57">
        <v>211847318</v>
      </c>
      <c r="D1440" s="44" t="s">
        <v>2208</v>
      </c>
      <c r="E1440" s="58">
        <v>0</v>
      </c>
      <c r="F1440" s="50">
        <v>161980</v>
      </c>
    </row>
    <row r="1441" spans="1:6" s="51" customFormat="1" ht="12">
      <c r="A1441" s="41">
        <v>540818</v>
      </c>
      <c r="B1441" s="48" t="s">
        <v>1698</v>
      </c>
      <c r="C1441" s="57">
        <v>211850318</v>
      </c>
      <c r="D1441" s="44" t="s">
        <v>2209</v>
      </c>
      <c r="E1441" s="58">
        <v>0</v>
      </c>
      <c r="F1441" s="50">
        <v>37893</v>
      </c>
    </row>
    <row r="1442" spans="1:6" s="51" customFormat="1" ht="12">
      <c r="A1442" s="41">
        <v>540818</v>
      </c>
      <c r="B1442" s="48" t="s">
        <v>1698</v>
      </c>
      <c r="C1442" s="57">
        <v>211852418</v>
      </c>
      <c r="D1442" s="44" t="s">
        <v>2210</v>
      </c>
      <c r="E1442" s="58">
        <v>0</v>
      </c>
      <c r="F1442" s="50">
        <v>49250</v>
      </c>
    </row>
    <row r="1443" spans="1:6" s="51" customFormat="1" ht="12">
      <c r="A1443" s="41">
        <v>540818</v>
      </c>
      <c r="B1443" s="48" t="s">
        <v>1698</v>
      </c>
      <c r="C1443" s="57">
        <v>211854418</v>
      </c>
      <c r="D1443" s="44" t="s">
        <v>2211</v>
      </c>
      <c r="E1443" s="58">
        <v>0</v>
      </c>
      <c r="F1443" s="50">
        <v>12651</v>
      </c>
    </row>
    <row r="1444" spans="1:6" s="51" customFormat="1" ht="12">
      <c r="A1444" s="41">
        <v>540818</v>
      </c>
      <c r="B1444" s="48" t="s">
        <v>1698</v>
      </c>
      <c r="C1444" s="57">
        <v>211854518</v>
      </c>
      <c r="D1444" s="44" t="s">
        <v>2212</v>
      </c>
      <c r="E1444" s="58">
        <v>0</v>
      </c>
      <c r="F1444" s="50">
        <v>33081</v>
      </c>
    </row>
    <row r="1445" spans="1:6" s="51" customFormat="1" ht="12">
      <c r="A1445" s="41">
        <v>540818</v>
      </c>
      <c r="B1445" s="48" t="s">
        <v>1698</v>
      </c>
      <c r="C1445" s="57">
        <v>211866318</v>
      </c>
      <c r="D1445" s="44" t="s">
        <v>2213</v>
      </c>
      <c r="E1445" s="58">
        <v>0</v>
      </c>
      <c r="F1445" s="50">
        <v>47987</v>
      </c>
    </row>
    <row r="1446" spans="1:6" s="51" customFormat="1" ht="12">
      <c r="A1446" s="41">
        <v>540818</v>
      </c>
      <c r="B1446" s="48" t="s">
        <v>1698</v>
      </c>
      <c r="C1446" s="57" t="s">
        <v>3397</v>
      </c>
      <c r="D1446" s="44" t="s">
        <v>2214</v>
      </c>
      <c r="E1446" s="58">
        <v>0</v>
      </c>
      <c r="F1446" s="50">
        <v>21768</v>
      </c>
    </row>
    <row r="1447" spans="1:6" s="51" customFormat="1" ht="12">
      <c r="A1447" s="41">
        <v>540818</v>
      </c>
      <c r="B1447" s="48" t="s">
        <v>1698</v>
      </c>
      <c r="C1447" s="57" t="s">
        <v>3399</v>
      </c>
      <c r="D1447" s="44" t="s">
        <v>2215</v>
      </c>
      <c r="E1447" s="58">
        <v>0</v>
      </c>
      <c r="F1447" s="50">
        <v>33883</v>
      </c>
    </row>
    <row r="1448" spans="1:6" s="51" customFormat="1" ht="12">
      <c r="A1448" s="41">
        <v>540818</v>
      </c>
      <c r="B1448" s="48" t="s">
        <v>1698</v>
      </c>
      <c r="C1448" s="57">
        <v>211870418</v>
      </c>
      <c r="D1448" s="44" t="s">
        <v>2216</v>
      </c>
      <c r="E1448" s="58">
        <v>0</v>
      </c>
      <c r="F1448" s="50">
        <v>114667</v>
      </c>
    </row>
    <row r="1449" spans="1:6" s="51" customFormat="1" ht="12">
      <c r="A1449" s="41">
        <v>540818</v>
      </c>
      <c r="B1449" s="48" t="s">
        <v>1698</v>
      </c>
      <c r="C1449" s="57">
        <v>211876318</v>
      </c>
      <c r="D1449" s="44" t="s">
        <v>2217</v>
      </c>
      <c r="E1449" s="58">
        <v>0</v>
      </c>
      <c r="F1449" s="50">
        <v>103056</v>
      </c>
    </row>
    <row r="1450" spans="1:6" s="51" customFormat="1" ht="12">
      <c r="A1450" s="41">
        <v>540818</v>
      </c>
      <c r="B1450" s="48" t="s">
        <v>1698</v>
      </c>
      <c r="C1450" s="57" t="s">
        <v>3403</v>
      </c>
      <c r="D1450" s="44" t="s">
        <v>2218</v>
      </c>
      <c r="E1450" s="58">
        <v>0</v>
      </c>
      <c r="F1450" s="50">
        <v>23563</v>
      </c>
    </row>
    <row r="1451" spans="1:6" s="51" customFormat="1" ht="12">
      <c r="A1451" s="41">
        <v>540818</v>
      </c>
      <c r="B1451" s="48" t="s">
        <v>1698</v>
      </c>
      <c r="C1451" s="57" t="s">
        <v>3405</v>
      </c>
      <c r="D1451" s="44" t="s">
        <v>2219</v>
      </c>
      <c r="E1451" s="58">
        <v>0</v>
      </c>
      <c r="F1451" s="50">
        <v>96946</v>
      </c>
    </row>
    <row r="1452" spans="1:6" s="51" customFormat="1" ht="12">
      <c r="A1452" s="41">
        <v>540818</v>
      </c>
      <c r="B1452" s="48" t="s">
        <v>1698</v>
      </c>
      <c r="C1452" s="57" t="s">
        <v>3407</v>
      </c>
      <c r="D1452" s="44" t="s">
        <v>2220</v>
      </c>
      <c r="E1452" s="58">
        <v>0</v>
      </c>
      <c r="F1452" s="50">
        <v>21019</v>
      </c>
    </row>
    <row r="1453" spans="1:6" s="51" customFormat="1" ht="12">
      <c r="A1453" s="41">
        <v>540818</v>
      </c>
      <c r="B1453" s="48" t="s">
        <v>1698</v>
      </c>
      <c r="C1453" s="57" t="s">
        <v>3409</v>
      </c>
      <c r="D1453" s="44" t="s">
        <v>2221</v>
      </c>
      <c r="E1453" s="58">
        <v>0</v>
      </c>
      <c r="F1453" s="50">
        <v>68537</v>
      </c>
    </row>
    <row r="1454" spans="1:6" s="51" customFormat="1" ht="12">
      <c r="A1454" s="41">
        <v>540818</v>
      </c>
      <c r="B1454" s="48" t="s">
        <v>1698</v>
      </c>
      <c r="C1454" s="43">
        <v>211952019</v>
      </c>
      <c r="D1454" s="44" t="s">
        <v>2222</v>
      </c>
      <c r="E1454" s="58">
        <v>0</v>
      </c>
      <c r="F1454" s="50">
        <v>44180</v>
      </c>
    </row>
    <row r="1455" spans="1:6" s="51" customFormat="1" ht="12">
      <c r="A1455" s="41">
        <v>540818</v>
      </c>
      <c r="B1455" s="48" t="s">
        <v>1698</v>
      </c>
      <c r="C1455" s="57">
        <v>211973319</v>
      </c>
      <c r="D1455" s="44" t="s">
        <v>2223</v>
      </c>
      <c r="E1455" s="58">
        <v>0</v>
      </c>
      <c r="F1455" s="50">
        <v>124802</v>
      </c>
    </row>
    <row r="1456" spans="1:6" s="51" customFormat="1" ht="12">
      <c r="A1456" s="41">
        <v>540818</v>
      </c>
      <c r="B1456" s="48" t="s">
        <v>1698</v>
      </c>
      <c r="C1456" s="57">
        <v>211986219</v>
      </c>
      <c r="D1456" s="44" t="s">
        <v>2224</v>
      </c>
      <c r="E1456" s="58">
        <v>0</v>
      </c>
      <c r="F1456" s="50">
        <v>38300</v>
      </c>
    </row>
    <row r="1457" spans="1:6" s="51" customFormat="1" ht="12">
      <c r="A1457" s="41">
        <v>540818</v>
      </c>
      <c r="B1457" s="48" t="s">
        <v>1698</v>
      </c>
      <c r="C1457" s="57" t="s">
        <v>3414</v>
      </c>
      <c r="D1457" s="44" t="s">
        <v>2225</v>
      </c>
      <c r="E1457" s="58">
        <v>0</v>
      </c>
      <c r="F1457" s="50">
        <v>114657</v>
      </c>
    </row>
    <row r="1458" spans="1:6" s="51" customFormat="1" ht="12">
      <c r="A1458" s="41">
        <v>540818</v>
      </c>
      <c r="B1458" s="48" t="s">
        <v>1698</v>
      </c>
      <c r="C1458" s="57" t="s">
        <v>3416</v>
      </c>
      <c r="D1458" s="44" t="s">
        <v>2226</v>
      </c>
      <c r="E1458" s="58">
        <v>0</v>
      </c>
      <c r="F1458" s="50">
        <v>76180</v>
      </c>
    </row>
    <row r="1459" spans="1:6" s="51" customFormat="1" ht="12">
      <c r="A1459" s="41">
        <v>540818</v>
      </c>
      <c r="B1459" s="48" t="s">
        <v>1698</v>
      </c>
      <c r="C1459" s="57" t="s">
        <v>3418</v>
      </c>
      <c r="D1459" s="44" t="s">
        <v>2227</v>
      </c>
      <c r="E1459" s="58">
        <v>0</v>
      </c>
      <c r="F1459" s="50">
        <v>31310</v>
      </c>
    </row>
    <row r="1460" spans="1:6" s="51" customFormat="1" ht="12">
      <c r="A1460" s="41">
        <v>540818</v>
      </c>
      <c r="B1460" s="48" t="s">
        <v>1698</v>
      </c>
      <c r="C1460" s="57">
        <v>212015720</v>
      </c>
      <c r="D1460" s="44" t="s">
        <v>2228</v>
      </c>
      <c r="E1460" s="58">
        <v>0</v>
      </c>
      <c r="F1460" s="50">
        <v>9076</v>
      </c>
    </row>
    <row r="1461" spans="1:6" s="51" customFormat="1" ht="12">
      <c r="A1461" s="41">
        <v>540818</v>
      </c>
      <c r="B1461" s="48" t="s">
        <v>1698</v>
      </c>
      <c r="C1461" s="57">
        <v>212015820</v>
      </c>
      <c r="D1461" s="44" t="s">
        <v>2229</v>
      </c>
      <c r="E1461" s="58">
        <v>0</v>
      </c>
      <c r="F1461" s="50">
        <v>14860</v>
      </c>
    </row>
    <row r="1462" spans="1:6" s="51" customFormat="1" ht="12">
      <c r="A1462" s="41">
        <v>540818</v>
      </c>
      <c r="B1462" s="48" t="s">
        <v>1698</v>
      </c>
      <c r="C1462" s="57" t="s">
        <v>3422</v>
      </c>
      <c r="D1462" s="44" t="s">
        <v>2230</v>
      </c>
      <c r="E1462" s="58">
        <v>0</v>
      </c>
      <c r="F1462" s="50">
        <v>18946</v>
      </c>
    </row>
    <row r="1463" spans="1:6" s="51" customFormat="1" ht="12">
      <c r="A1463" s="41">
        <v>540818</v>
      </c>
      <c r="B1463" s="48" t="s">
        <v>1698</v>
      </c>
      <c r="C1463" s="57" t="s">
        <v>3424</v>
      </c>
      <c r="D1463" s="44" t="s">
        <v>2231</v>
      </c>
      <c r="E1463" s="58">
        <v>0</v>
      </c>
      <c r="F1463" s="50">
        <v>87212</v>
      </c>
    </row>
    <row r="1464" spans="1:6" s="51" customFormat="1" ht="12">
      <c r="A1464" s="41">
        <v>540818</v>
      </c>
      <c r="B1464" s="48" t="s">
        <v>1698</v>
      </c>
      <c r="C1464" s="57" t="s">
        <v>3426</v>
      </c>
      <c r="D1464" s="44" t="s">
        <v>2232</v>
      </c>
      <c r="E1464" s="58">
        <v>0</v>
      </c>
      <c r="F1464" s="50">
        <v>87424</v>
      </c>
    </row>
    <row r="1465" spans="1:6" s="51" customFormat="1" ht="12">
      <c r="A1465" s="41">
        <v>540818</v>
      </c>
      <c r="B1465" s="48" t="s">
        <v>1698</v>
      </c>
      <c r="C1465" s="57" t="s">
        <v>3428</v>
      </c>
      <c r="D1465" s="44" t="s">
        <v>2233</v>
      </c>
      <c r="E1465" s="58">
        <v>0</v>
      </c>
      <c r="F1465" s="50">
        <v>11307</v>
      </c>
    </row>
    <row r="1466" spans="1:6" s="51" customFormat="1" ht="12">
      <c r="A1466" s="41">
        <v>540818</v>
      </c>
      <c r="B1466" s="48" t="s">
        <v>1698</v>
      </c>
      <c r="C1466" s="57">
        <v>212047720</v>
      </c>
      <c r="D1466" s="61" t="s">
        <v>2234</v>
      </c>
      <c r="E1466" s="58">
        <v>0</v>
      </c>
      <c r="F1466" s="50">
        <v>64378</v>
      </c>
    </row>
    <row r="1467" spans="1:6" s="51" customFormat="1" ht="12">
      <c r="A1467" s="41">
        <v>540818</v>
      </c>
      <c r="B1467" s="48" t="s">
        <v>1698</v>
      </c>
      <c r="C1467" s="57">
        <v>212052320</v>
      </c>
      <c r="D1467" s="44" t="s">
        <v>2235</v>
      </c>
      <c r="E1467" s="58">
        <v>0</v>
      </c>
      <c r="F1467" s="50">
        <v>57122</v>
      </c>
    </row>
    <row r="1468" spans="1:6" s="51" customFormat="1" ht="12">
      <c r="A1468" s="41">
        <v>540818</v>
      </c>
      <c r="B1468" s="48" t="s">
        <v>1698</v>
      </c>
      <c r="C1468" s="57">
        <v>212052520</v>
      </c>
      <c r="D1468" s="44" t="s">
        <v>2236</v>
      </c>
      <c r="E1468" s="58">
        <v>0</v>
      </c>
      <c r="F1468" s="50">
        <v>45446</v>
      </c>
    </row>
    <row r="1469" spans="1:6" s="51" customFormat="1" ht="12">
      <c r="A1469" s="41">
        <v>540818</v>
      </c>
      <c r="B1469" s="48" t="s">
        <v>1698</v>
      </c>
      <c r="C1469" s="57">
        <v>212052720</v>
      </c>
      <c r="D1469" s="44" t="s">
        <v>2237</v>
      </c>
      <c r="E1469" s="58">
        <v>0</v>
      </c>
      <c r="F1469" s="50">
        <v>22027</v>
      </c>
    </row>
    <row r="1470" spans="1:6" s="51" customFormat="1" ht="12">
      <c r="A1470" s="41">
        <v>540818</v>
      </c>
      <c r="B1470" s="48" t="s">
        <v>1698</v>
      </c>
      <c r="C1470" s="57">
        <v>212054520</v>
      </c>
      <c r="D1470" s="44" t="s">
        <v>2238</v>
      </c>
      <c r="E1470" s="58">
        <v>0</v>
      </c>
      <c r="F1470" s="50">
        <v>162484</v>
      </c>
    </row>
    <row r="1471" spans="1:6" s="51" customFormat="1" ht="12">
      <c r="A1471" s="41">
        <v>540818</v>
      </c>
      <c r="B1471" s="48" t="s">
        <v>1698</v>
      </c>
      <c r="C1471" s="57">
        <v>212054720</v>
      </c>
      <c r="D1471" s="44" t="s">
        <v>2239</v>
      </c>
      <c r="E1471" s="58">
        <v>0</v>
      </c>
      <c r="F1471" s="50">
        <v>108292</v>
      </c>
    </row>
    <row r="1472" spans="1:6" s="51" customFormat="1" ht="12">
      <c r="A1472" s="41">
        <v>540818</v>
      </c>
      <c r="B1472" s="48" t="s">
        <v>1698</v>
      </c>
      <c r="C1472" s="57">
        <v>212054820</v>
      </c>
      <c r="D1472" s="44" t="s">
        <v>2240</v>
      </c>
      <c r="E1472" s="58">
        <v>0</v>
      </c>
      <c r="F1472" s="50">
        <v>63301</v>
      </c>
    </row>
    <row r="1473" spans="1:6" s="51" customFormat="1" ht="12">
      <c r="A1473" s="41">
        <v>540818</v>
      </c>
      <c r="B1473" s="48" t="s">
        <v>1698</v>
      </c>
      <c r="C1473" s="57">
        <v>212068020</v>
      </c>
      <c r="D1473" s="44" t="s">
        <v>2241</v>
      </c>
      <c r="E1473" s="58">
        <v>0</v>
      </c>
      <c r="F1473" s="50">
        <v>16949</v>
      </c>
    </row>
    <row r="1474" spans="1:6" s="51" customFormat="1" ht="12">
      <c r="A1474" s="41">
        <v>540818</v>
      </c>
      <c r="B1474" s="48" t="s">
        <v>1698</v>
      </c>
      <c r="C1474" s="57" t="s">
        <v>3439</v>
      </c>
      <c r="D1474" s="44" t="s">
        <v>2242</v>
      </c>
      <c r="E1474" s="58">
        <v>0</v>
      </c>
      <c r="F1474" s="50">
        <v>21413</v>
      </c>
    </row>
    <row r="1475" spans="1:6" s="51" customFormat="1" ht="12">
      <c r="A1475" s="41">
        <v>540818</v>
      </c>
      <c r="B1475" s="48" t="s">
        <v>1698</v>
      </c>
      <c r="C1475" s="57" t="s">
        <v>3441</v>
      </c>
      <c r="D1475" s="44" t="s">
        <v>2243</v>
      </c>
      <c r="E1475" s="58">
        <v>0</v>
      </c>
      <c r="F1475" s="50">
        <v>16243</v>
      </c>
    </row>
    <row r="1476" spans="1:6" s="51" customFormat="1" ht="12">
      <c r="A1476" s="41">
        <v>540818</v>
      </c>
      <c r="B1476" s="48" t="s">
        <v>1698</v>
      </c>
      <c r="C1476" s="57" t="s">
        <v>3443</v>
      </c>
      <c r="D1476" s="44" t="s">
        <v>2244</v>
      </c>
      <c r="E1476" s="58">
        <v>0</v>
      </c>
      <c r="F1476" s="50">
        <v>18901</v>
      </c>
    </row>
    <row r="1477" spans="1:6" s="51" customFormat="1" ht="12">
      <c r="A1477" s="41">
        <v>540818</v>
      </c>
      <c r="B1477" s="48" t="s">
        <v>1698</v>
      </c>
      <c r="C1477" s="57">
        <v>212070820</v>
      </c>
      <c r="D1477" s="44" t="s">
        <v>2245</v>
      </c>
      <c r="E1477" s="58">
        <v>0</v>
      </c>
      <c r="F1477" s="50">
        <v>121695</v>
      </c>
    </row>
    <row r="1478" spans="1:6" s="51" customFormat="1" ht="12">
      <c r="A1478" s="41">
        <v>540818</v>
      </c>
      <c r="B1478" s="48" t="s">
        <v>1698</v>
      </c>
      <c r="C1478" s="57">
        <v>212073520</v>
      </c>
      <c r="D1478" s="44" t="s">
        <v>2246</v>
      </c>
      <c r="E1478" s="58">
        <v>0</v>
      </c>
      <c r="F1478" s="50">
        <v>75641</v>
      </c>
    </row>
    <row r="1479" spans="1:6" s="51" customFormat="1" ht="12">
      <c r="A1479" s="41">
        <v>540818</v>
      </c>
      <c r="B1479" s="48" t="s">
        <v>1698</v>
      </c>
      <c r="C1479" s="57">
        <v>212076020</v>
      </c>
      <c r="D1479" s="44" t="s">
        <v>2247</v>
      </c>
      <c r="E1479" s="58">
        <v>0</v>
      </c>
      <c r="F1479" s="50">
        <v>54978</v>
      </c>
    </row>
    <row r="1480" spans="1:6" s="51" customFormat="1" ht="12">
      <c r="A1480" s="41">
        <v>540818</v>
      </c>
      <c r="B1480" s="48" t="s">
        <v>1698</v>
      </c>
      <c r="C1480" s="57">
        <v>212076520</v>
      </c>
      <c r="D1480" s="44" t="s">
        <v>2248</v>
      </c>
      <c r="E1480" s="58">
        <v>0</v>
      </c>
      <c r="F1480" s="50">
        <v>8217</v>
      </c>
    </row>
    <row r="1481" spans="1:6" s="51" customFormat="1" ht="12">
      <c r="A1481" s="41">
        <v>540818</v>
      </c>
      <c r="B1481" s="48" t="s">
        <v>1698</v>
      </c>
      <c r="C1481" s="57">
        <v>212081220</v>
      </c>
      <c r="D1481" s="44" t="s">
        <v>2249</v>
      </c>
      <c r="E1481" s="58">
        <v>0</v>
      </c>
      <c r="F1481" s="50">
        <v>14674</v>
      </c>
    </row>
    <row r="1482" spans="1:6" s="51" customFormat="1" ht="12">
      <c r="A1482" s="41">
        <v>540818</v>
      </c>
      <c r="B1482" s="48" t="s">
        <v>1698</v>
      </c>
      <c r="C1482" s="57">
        <v>212086320</v>
      </c>
      <c r="D1482" s="44" t="s">
        <v>2250</v>
      </c>
      <c r="E1482" s="58">
        <v>0</v>
      </c>
      <c r="F1482" s="50">
        <v>225966</v>
      </c>
    </row>
    <row r="1483" spans="1:6" s="51" customFormat="1" ht="12">
      <c r="A1483" s="41">
        <v>540818</v>
      </c>
      <c r="B1483" s="48" t="s">
        <v>1698</v>
      </c>
      <c r="C1483" s="57" t="s">
        <v>3451</v>
      </c>
      <c r="D1483" s="44" t="s">
        <v>2251</v>
      </c>
      <c r="E1483" s="58">
        <v>0</v>
      </c>
      <c r="F1483" s="50">
        <v>13135</v>
      </c>
    </row>
    <row r="1484" spans="1:6" s="51" customFormat="1" ht="12">
      <c r="A1484" s="41">
        <v>540818</v>
      </c>
      <c r="B1484" s="48" t="s">
        <v>1698</v>
      </c>
      <c r="C1484" s="57" t="s">
        <v>3453</v>
      </c>
      <c r="D1484" s="44" t="s">
        <v>2252</v>
      </c>
      <c r="E1484" s="58">
        <v>0</v>
      </c>
      <c r="F1484" s="50">
        <v>20808</v>
      </c>
    </row>
    <row r="1485" spans="1:6" s="51" customFormat="1" ht="12">
      <c r="A1485" s="41">
        <v>540818</v>
      </c>
      <c r="B1485" s="48" t="s">
        <v>1698</v>
      </c>
      <c r="C1485" s="57" t="s">
        <v>3455</v>
      </c>
      <c r="D1485" s="44" t="s">
        <v>2253</v>
      </c>
      <c r="E1485" s="58">
        <v>0</v>
      </c>
      <c r="F1485" s="50">
        <v>102284</v>
      </c>
    </row>
    <row r="1486" spans="1:6" s="51" customFormat="1" ht="12">
      <c r="A1486" s="41">
        <v>540818</v>
      </c>
      <c r="B1486" s="48" t="s">
        <v>1698</v>
      </c>
      <c r="C1486" s="57" t="s">
        <v>3457</v>
      </c>
      <c r="D1486" s="44" t="s">
        <v>2254</v>
      </c>
      <c r="E1486" s="58">
        <v>0</v>
      </c>
      <c r="F1486" s="50">
        <v>9306</v>
      </c>
    </row>
    <row r="1487" spans="1:6" s="51" customFormat="1" ht="12">
      <c r="A1487" s="41">
        <v>540818</v>
      </c>
      <c r="B1487" s="48" t="s">
        <v>1698</v>
      </c>
      <c r="C1487" s="57">
        <v>212119821</v>
      </c>
      <c r="D1487" s="44" t="s">
        <v>2255</v>
      </c>
      <c r="E1487" s="58">
        <v>0</v>
      </c>
      <c r="F1487" s="50">
        <v>179817</v>
      </c>
    </row>
    <row r="1488" spans="1:6" s="51" customFormat="1" ht="12">
      <c r="A1488" s="41">
        <v>540818</v>
      </c>
      <c r="B1488" s="48" t="s">
        <v>1698</v>
      </c>
      <c r="C1488" s="57" t="s">
        <v>3460</v>
      </c>
      <c r="D1488" s="44" t="s">
        <v>2256</v>
      </c>
      <c r="E1488" s="58">
        <v>0</v>
      </c>
      <c r="F1488" s="50">
        <v>112432</v>
      </c>
    </row>
    <row r="1489" spans="1:6" s="51" customFormat="1" ht="12">
      <c r="A1489" s="41">
        <v>540818</v>
      </c>
      <c r="B1489" s="48" t="s">
        <v>1698</v>
      </c>
      <c r="C1489" s="57">
        <v>212152621</v>
      </c>
      <c r="D1489" s="44" t="s">
        <v>2257</v>
      </c>
      <c r="E1489" s="58">
        <v>0</v>
      </c>
      <c r="F1489" s="50">
        <v>125608</v>
      </c>
    </row>
    <row r="1490" spans="1:6" s="51" customFormat="1" ht="12">
      <c r="A1490" s="41">
        <v>540818</v>
      </c>
      <c r="B1490" s="48" t="s">
        <v>1698</v>
      </c>
      <c r="C1490" s="57" t="s">
        <v>3463</v>
      </c>
      <c r="D1490" s="44" t="s">
        <v>2258</v>
      </c>
      <c r="E1490" s="58">
        <v>0</v>
      </c>
      <c r="F1490" s="50">
        <v>5823</v>
      </c>
    </row>
    <row r="1491" spans="1:6" s="51" customFormat="1" ht="12">
      <c r="A1491" s="41">
        <v>540818</v>
      </c>
      <c r="B1491" s="48" t="s">
        <v>1698</v>
      </c>
      <c r="C1491" s="57" t="s">
        <v>3465</v>
      </c>
      <c r="D1491" s="44" t="s">
        <v>2259</v>
      </c>
      <c r="E1491" s="58">
        <v>0</v>
      </c>
      <c r="F1491" s="50">
        <v>69969</v>
      </c>
    </row>
    <row r="1492" spans="1:6" s="51" customFormat="1" ht="12">
      <c r="A1492" s="41">
        <v>540818</v>
      </c>
      <c r="B1492" s="48" t="s">
        <v>1698</v>
      </c>
      <c r="C1492" s="57" t="s">
        <v>3467</v>
      </c>
      <c r="D1492" s="44" t="s">
        <v>2260</v>
      </c>
      <c r="E1492" s="58">
        <v>0</v>
      </c>
      <c r="F1492" s="50">
        <v>6613</v>
      </c>
    </row>
    <row r="1493" spans="1:6" s="51" customFormat="1" ht="12">
      <c r="A1493" s="41">
        <v>540818</v>
      </c>
      <c r="B1493" s="48" t="s">
        <v>1698</v>
      </c>
      <c r="C1493" s="57" t="s">
        <v>3469</v>
      </c>
      <c r="D1493" s="44" t="s">
        <v>2261</v>
      </c>
      <c r="E1493" s="58">
        <v>0</v>
      </c>
      <c r="F1493" s="50">
        <v>38695</v>
      </c>
    </row>
    <row r="1494" spans="1:6" s="51" customFormat="1" ht="12">
      <c r="A1494" s="41">
        <v>540818</v>
      </c>
      <c r="B1494" s="48" t="s">
        <v>1698</v>
      </c>
      <c r="C1494" s="57">
        <v>212215522</v>
      </c>
      <c r="D1494" s="44" t="s">
        <v>2262</v>
      </c>
      <c r="E1494" s="58">
        <v>0</v>
      </c>
      <c r="F1494" s="50">
        <v>20278</v>
      </c>
    </row>
    <row r="1495" spans="1:6" s="51" customFormat="1" ht="12">
      <c r="A1495" s="41">
        <v>540818</v>
      </c>
      <c r="B1495" s="48" t="s">
        <v>1698</v>
      </c>
      <c r="C1495" s="57">
        <v>212215822</v>
      </c>
      <c r="D1495" s="44" t="s">
        <v>2263</v>
      </c>
      <c r="E1495" s="58">
        <v>0</v>
      </c>
      <c r="F1495" s="50">
        <v>21004</v>
      </c>
    </row>
    <row r="1496" spans="1:6" s="51" customFormat="1" ht="12">
      <c r="A1496" s="41">
        <v>540818</v>
      </c>
      <c r="B1496" s="48" t="s">
        <v>1698</v>
      </c>
      <c r="C1496" s="57" t="s">
        <v>3473</v>
      </c>
      <c r="D1496" s="44" t="s">
        <v>2264</v>
      </c>
      <c r="E1496" s="58">
        <v>0</v>
      </c>
      <c r="F1496" s="50">
        <v>69588</v>
      </c>
    </row>
    <row r="1497" spans="1:6" s="51" customFormat="1" ht="12">
      <c r="A1497" s="41">
        <v>540818</v>
      </c>
      <c r="B1497" s="48" t="s">
        <v>1698</v>
      </c>
      <c r="C1497" s="57">
        <v>212219622</v>
      </c>
      <c r="D1497" s="44" t="s">
        <v>2265</v>
      </c>
      <c r="E1497" s="58">
        <v>0</v>
      </c>
      <c r="F1497" s="50">
        <v>37518</v>
      </c>
    </row>
    <row r="1498" spans="1:6" s="51" customFormat="1" ht="12">
      <c r="A1498" s="41">
        <v>540818</v>
      </c>
      <c r="B1498" s="48" t="s">
        <v>1698</v>
      </c>
      <c r="C1498" s="57" t="s">
        <v>3476</v>
      </c>
      <c r="D1498" s="44" t="s">
        <v>2266</v>
      </c>
      <c r="E1498" s="58">
        <v>0</v>
      </c>
      <c r="F1498" s="50">
        <v>58671</v>
      </c>
    </row>
    <row r="1499" spans="1:6" s="51" customFormat="1" ht="12">
      <c r="A1499" s="41">
        <v>540818</v>
      </c>
      <c r="B1499" s="48" t="s">
        <v>1698</v>
      </c>
      <c r="C1499" s="57">
        <v>212252022</v>
      </c>
      <c r="D1499" s="44" t="s">
        <v>2267</v>
      </c>
      <c r="E1499" s="58">
        <v>0</v>
      </c>
      <c r="F1499" s="50">
        <v>24806</v>
      </c>
    </row>
    <row r="1500" spans="1:6" s="51" customFormat="1" ht="12">
      <c r="A1500" s="41">
        <v>540818</v>
      </c>
      <c r="B1500" s="48" t="s">
        <v>1698</v>
      </c>
      <c r="C1500" s="57">
        <v>212268322</v>
      </c>
      <c r="D1500" s="44" t="s">
        <v>2268</v>
      </c>
      <c r="E1500" s="58">
        <v>0</v>
      </c>
      <c r="F1500" s="50">
        <v>8716</v>
      </c>
    </row>
    <row r="1501" spans="1:6" s="51" customFormat="1" ht="12">
      <c r="A1501" s="41">
        <v>540818</v>
      </c>
      <c r="B1501" s="48" t="s">
        <v>1698</v>
      </c>
      <c r="C1501" s="57">
        <v>212273622</v>
      </c>
      <c r="D1501" s="44" t="s">
        <v>2269</v>
      </c>
      <c r="E1501" s="58">
        <v>0</v>
      </c>
      <c r="F1501" s="50">
        <v>23350</v>
      </c>
    </row>
    <row r="1502" spans="1:6" s="51" customFormat="1" ht="12">
      <c r="A1502" s="41">
        <v>540818</v>
      </c>
      <c r="B1502" s="48" t="s">
        <v>1698</v>
      </c>
      <c r="C1502" s="57">
        <v>212276122</v>
      </c>
      <c r="D1502" s="44" t="s">
        <v>2270</v>
      </c>
      <c r="E1502" s="58">
        <v>0</v>
      </c>
      <c r="F1502" s="50">
        <v>105432</v>
      </c>
    </row>
    <row r="1503" spans="1:6" s="51" customFormat="1" ht="12">
      <c r="A1503" s="41">
        <v>540818</v>
      </c>
      <c r="B1503" s="48" t="s">
        <v>1698</v>
      </c>
      <c r="C1503" s="57">
        <v>212276622</v>
      </c>
      <c r="D1503" s="44" t="s">
        <v>2271</v>
      </c>
      <c r="E1503" s="58">
        <v>0</v>
      </c>
      <c r="F1503" s="50">
        <v>128132</v>
      </c>
    </row>
    <row r="1504" spans="1:6" s="51" customFormat="1" ht="12">
      <c r="A1504" s="41">
        <v>540818</v>
      </c>
      <c r="B1504" s="48" t="s">
        <v>1698</v>
      </c>
      <c r="C1504" s="57" t="s">
        <v>3485</v>
      </c>
      <c r="D1504" s="44" t="s">
        <v>2272</v>
      </c>
      <c r="E1504" s="58">
        <v>0</v>
      </c>
      <c r="F1504" s="50">
        <v>26966</v>
      </c>
    </row>
    <row r="1505" spans="1:6" s="51" customFormat="1" ht="12">
      <c r="A1505" s="41">
        <v>540818</v>
      </c>
      <c r="B1505" s="48" t="s">
        <v>1698</v>
      </c>
      <c r="C1505" s="57">
        <v>212315723</v>
      </c>
      <c r="D1505" s="44" t="s">
        <v>2273</v>
      </c>
      <c r="E1505" s="58">
        <v>0</v>
      </c>
      <c r="F1505" s="50">
        <v>4706</v>
      </c>
    </row>
    <row r="1506" spans="1:6" s="51" customFormat="1" ht="12">
      <c r="A1506" s="41">
        <v>540818</v>
      </c>
      <c r="B1506" s="48" t="s">
        <v>1698</v>
      </c>
      <c r="C1506" s="57" t="s">
        <v>3488</v>
      </c>
      <c r="D1506" s="44" t="s">
        <v>2274</v>
      </c>
      <c r="E1506" s="58">
        <v>0</v>
      </c>
      <c r="F1506" s="50">
        <v>24561</v>
      </c>
    </row>
    <row r="1507" spans="1:6" s="51" customFormat="1" ht="12">
      <c r="A1507" s="41">
        <v>540818</v>
      </c>
      <c r="B1507" s="48" t="s">
        <v>1698</v>
      </c>
      <c r="C1507" s="57" t="s">
        <v>3490</v>
      </c>
      <c r="D1507" s="44" t="s">
        <v>2275</v>
      </c>
      <c r="E1507" s="58">
        <v>0</v>
      </c>
      <c r="F1507" s="50">
        <v>19215</v>
      </c>
    </row>
    <row r="1508" spans="1:6" s="51" customFormat="1" ht="12">
      <c r="A1508" s="41">
        <v>540818</v>
      </c>
      <c r="B1508" s="48" t="s">
        <v>1698</v>
      </c>
      <c r="C1508" s="57">
        <v>212350223</v>
      </c>
      <c r="D1508" s="44" t="s">
        <v>2276</v>
      </c>
      <c r="E1508" s="58">
        <v>0</v>
      </c>
      <c r="F1508" s="50">
        <v>17751</v>
      </c>
    </row>
    <row r="1509" spans="1:6" s="51" customFormat="1" ht="12">
      <c r="A1509" s="41">
        <v>540818</v>
      </c>
      <c r="B1509" s="48" t="s">
        <v>1698</v>
      </c>
      <c r="C1509" s="57">
        <v>212352323</v>
      </c>
      <c r="D1509" s="44" t="s">
        <v>2277</v>
      </c>
      <c r="E1509" s="58">
        <v>0</v>
      </c>
      <c r="F1509" s="50">
        <v>23380</v>
      </c>
    </row>
    <row r="1510" spans="1:6" s="51" customFormat="1" ht="12">
      <c r="A1510" s="41">
        <v>540818</v>
      </c>
      <c r="B1510" s="48" t="s">
        <v>1698</v>
      </c>
      <c r="C1510" s="57">
        <v>212354223</v>
      </c>
      <c r="D1510" s="44" t="s">
        <v>2278</v>
      </c>
      <c r="E1510" s="58">
        <v>0</v>
      </c>
      <c r="F1510" s="50">
        <v>36395</v>
      </c>
    </row>
    <row r="1511" spans="1:6" s="51" customFormat="1" ht="12">
      <c r="A1511" s="41">
        <v>540818</v>
      </c>
      <c r="B1511" s="48" t="s">
        <v>1698</v>
      </c>
      <c r="C1511" s="57">
        <v>212370523</v>
      </c>
      <c r="D1511" s="44" t="s">
        <v>2279</v>
      </c>
      <c r="E1511" s="58">
        <v>0</v>
      </c>
      <c r="F1511" s="50">
        <v>11097415</v>
      </c>
    </row>
    <row r="1512" spans="1:6" s="51" customFormat="1" ht="12">
      <c r="A1512" s="41">
        <v>540818</v>
      </c>
      <c r="B1512" s="48" t="s">
        <v>1698</v>
      </c>
      <c r="C1512" s="57">
        <v>212370823</v>
      </c>
      <c r="D1512" s="44" t="s">
        <v>2280</v>
      </c>
      <c r="E1512" s="58">
        <v>0</v>
      </c>
      <c r="F1512" s="50">
        <v>105009</v>
      </c>
    </row>
    <row r="1513" spans="1:6" s="51" customFormat="1" ht="12">
      <c r="A1513" s="41">
        <v>540818</v>
      </c>
      <c r="B1513" s="48" t="s">
        <v>1698</v>
      </c>
      <c r="C1513" s="57">
        <v>212376823</v>
      </c>
      <c r="D1513" s="44" t="s">
        <v>2281</v>
      </c>
      <c r="E1513" s="58">
        <v>0</v>
      </c>
      <c r="F1513" s="50">
        <v>63801</v>
      </c>
    </row>
    <row r="1514" spans="1:6" s="51" customFormat="1" ht="12">
      <c r="A1514" s="41">
        <v>540818</v>
      </c>
      <c r="B1514" s="48" t="s">
        <v>1698</v>
      </c>
      <c r="C1514" s="57" t="s">
        <v>3498</v>
      </c>
      <c r="D1514" s="44" t="s">
        <v>2282</v>
      </c>
      <c r="E1514" s="58">
        <v>0</v>
      </c>
      <c r="F1514" s="50">
        <v>16131</v>
      </c>
    </row>
    <row r="1515" spans="1:6" s="51" customFormat="1" ht="12">
      <c r="A1515" s="41">
        <v>540818</v>
      </c>
      <c r="B1515" s="48" t="s">
        <v>1698</v>
      </c>
      <c r="C1515" s="57">
        <v>212417524</v>
      </c>
      <c r="D1515" s="44" t="s">
        <v>2283</v>
      </c>
      <c r="E1515" s="58">
        <v>0</v>
      </c>
      <c r="F1515" s="50">
        <v>62711</v>
      </c>
    </row>
    <row r="1516" spans="1:6" s="51" customFormat="1" ht="12">
      <c r="A1516" s="41">
        <v>540818</v>
      </c>
      <c r="B1516" s="48" t="s">
        <v>1698</v>
      </c>
      <c r="C1516" s="57">
        <v>212419824</v>
      </c>
      <c r="D1516" s="44" t="s">
        <v>2284</v>
      </c>
      <c r="E1516" s="58">
        <v>0</v>
      </c>
      <c r="F1516" s="50">
        <v>81375</v>
      </c>
    </row>
    <row r="1517" spans="1:6" s="51" customFormat="1" ht="12">
      <c r="A1517" s="41">
        <v>540818</v>
      </c>
      <c r="B1517" s="48" t="s">
        <v>1698</v>
      </c>
      <c r="C1517" s="57" t="s">
        <v>3502</v>
      </c>
      <c r="D1517" s="44" t="s">
        <v>2285</v>
      </c>
      <c r="E1517" s="58">
        <v>0</v>
      </c>
      <c r="F1517" s="50">
        <v>24742</v>
      </c>
    </row>
    <row r="1518" spans="1:6" s="51" customFormat="1" ht="12">
      <c r="A1518" s="41">
        <v>540818</v>
      </c>
      <c r="B1518" s="48" t="s">
        <v>1698</v>
      </c>
      <c r="C1518" s="57" t="s">
        <v>3504</v>
      </c>
      <c r="D1518" s="44" t="s">
        <v>2286</v>
      </c>
      <c r="E1518" s="58">
        <v>0</v>
      </c>
      <c r="F1518" s="50">
        <v>12732</v>
      </c>
    </row>
    <row r="1519" spans="1:6" s="51" customFormat="1" ht="12">
      <c r="A1519" s="41">
        <v>540818</v>
      </c>
      <c r="B1519" s="48" t="s">
        <v>1698</v>
      </c>
      <c r="C1519" s="57" t="s">
        <v>3506</v>
      </c>
      <c r="D1519" s="44" t="s">
        <v>2287</v>
      </c>
      <c r="E1519" s="58">
        <v>0</v>
      </c>
      <c r="F1519" s="50">
        <v>16131</v>
      </c>
    </row>
    <row r="1520" spans="1:6" s="51" customFormat="1" ht="12">
      <c r="A1520" s="41">
        <v>540818</v>
      </c>
      <c r="B1520" s="48" t="s">
        <v>1698</v>
      </c>
      <c r="C1520" s="57" t="s">
        <v>3508</v>
      </c>
      <c r="D1520" s="44" t="s">
        <v>2288</v>
      </c>
      <c r="E1520" s="58">
        <v>0</v>
      </c>
      <c r="F1520" s="50">
        <v>87045</v>
      </c>
    </row>
    <row r="1521" spans="1:6" s="51" customFormat="1" ht="12">
      <c r="A1521" s="41">
        <v>540818</v>
      </c>
      <c r="B1521" s="48" t="s">
        <v>1698</v>
      </c>
      <c r="C1521" s="57">
        <v>212450124</v>
      </c>
      <c r="D1521" s="44" t="s">
        <v>2289</v>
      </c>
      <c r="E1521" s="58">
        <v>0</v>
      </c>
      <c r="F1521" s="50">
        <v>14528</v>
      </c>
    </row>
    <row r="1522" spans="1:6" s="51" customFormat="1" ht="12">
      <c r="A1522" s="41">
        <v>540818</v>
      </c>
      <c r="B1522" s="48" t="s">
        <v>1698</v>
      </c>
      <c r="C1522" s="57">
        <v>212452224</v>
      </c>
      <c r="D1522" s="44" t="s">
        <v>2290</v>
      </c>
      <c r="E1522" s="58">
        <v>0</v>
      </c>
      <c r="F1522" s="50">
        <v>28364</v>
      </c>
    </row>
    <row r="1523" spans="1:6" s="51" customFormat="1" ht="12">
      <c r="A1523" s="41">
        <v>540818</v>
      </c>
      <c r="B1523" s="48" t="s">
        <v>1698</v>
      </c>
      <c r="C1523" s="57" t="s">
        <v>3512</v>
      </c>
      <c r="D1523" s="44" t="s">
        <v>2291</v>
      </c>
      <c r="E1523" s="58">
        <v>0</v>
      </c>
      <c r="F1523" s="50">
        <v>13332</v>
      </c>
    </row>
    <row r="1524" spans="1:6" s="51" customFormat="1" ht="12">
      <c r="A1524" s="41">
        <v>540818</v>
      </c>
      <c r="B1524" s="48" t="s">
        <v>1698</v>
      </c>
      <c r="C1524" s="57" t="s">
        <v>3514</v>
      </c>
      <c r="D1524" s="44" t="s">
        <v>2292</v>
      </c>
      <c r="E1524" s="58">
        <v>0</v>
      </c>
      <c r="F1524" s="50">
        <v>6179</v>
      </c>
    </row>
    <row r="1525" spans="1:6" s="51" customFormat="1" ht="12">
      <c r="A1525" s="41">
        <v>540818</v>
      </c>
      <c r="B1525" s="48" t="s">
        <v>1698</v>
      </c>
      <c r="C1525" s="57">
        <v>212470124</v>
      </c>
      <c r="D1525" s="44" t="s">
        <v>2293</v>
      </c>
      <c r="E1525" s="58">
        <v>0</v>
      </c>
      <c r="F1525" s="50">
        <v>74219</v>
      </c>
    </row>
    <row r="1526" spans="1:6" s="51" customFormat="1" ht="12">
      <c r="A1526" s="41">
        <v>540818</v>
      </c>
      <c r="B1526" s="48" t="s">
        <v>1698</v>
      </c>
      <c r="C1526" s="57">
        <v>212473024</v>
      </c>
      <c r="D1526" s="44" t="s">
        <v>2294</v>
      </c>
      <c r="E1526" s="58">
        <v>0</v>
      </c>
      <c r="F1526" s="50">
        <v>17493</v>
      </c>
    </row>
    <row r="1527" spans="1:6" s="51" customFormat="1" ht="12">
      <c r="A1527" s="41">
        <v>540818</v>
      </c>
      <c r="B1527" s="48" t="s">
        <v>1698</v>
      </c>
      <c r="C1527" s="57">
        <v>212473124</v>
      </c>
      <c r="D1527" s="44" t="s">
        <v>2295</v>
      </c>
      <c r="E1527" s="58">
        <v>0</v>
      </c>
      <c r="F1527" s="50">
        <v>66146</v>
      </c>
    </row>
    <row r="1528" spans="1:6" s="51" customFormat="1" ht="12">
      <c r="A1528" s="41">
        <v>540818</v>
      </c>
      <c r="B1528" s="48" t="s">
        <v>1698</v>
      </c>
      <c r="C1528" s="57">
        <v>212473624</v>
      </c>
      <c r="D1528" s="44" t="s">
        <v>2296</v>
      </c>
      <c r="E1528" s="58">
        <v>0</v>
      </c>
      <c r="F1528" s="50">
        <v>95772</v>
      </c>
    </row>
    <row r="1529" spans="1:6" s="51" customFormat="1" ht="12">
      <c r="A1529" s="41">
        <v>540818</v>
      </c>
      <c r="B1529" s="48" t="s">
        <v>1698</v>
      </c>
      <c r="C1529" s="57">
        <v>212499524</v>
      </c>
      <c r="D1529" s="44" t="s">
        <v>2297</v>
      </c>
      <c r="E1529" s="58">
        <v>0</v>
      </c>
      <c r="F1529" s="50">
        <v>49594</v>
      </c>
    </row>
    <row r="1530" spans="1:6" s="51" customFormat="1" ht="12">
      <c r="A1530" s="41">
        <v>540818</v>
      </c>
      <c r="B1530" s="48" t="s">
        <v>1698</v>
      </c>
      <c r="C1530" s="57">
        <v>212499624</v>
      </c>
      <c r="D1530" s="44" t="s">
        <v>2298</v>
      </c>
      <c r="E1530" s="58">
        <v>0</v>
      </c>
      <c r="F1530" s="50">
        <v>21041</v>
      </c>
    </row>
    <row r="1531" spans="1:6" s="51" customFormat="1" ht="12">
      <c r="A1531" s="41">
        <v>540818</v>
      </c>
      <c r="B1531" s="48" t="s">
        <v>1698</v>
      </c>
      <c r="C1531" s="57" t="s">
        <v>3522</v>
      </c>
      <c r="D1531" s="44" t="s">
        <v>2299</v>
      </c>
      <c r="E1531" s="58">
        <v>0</v>
      </c>
      <c r="F1531" s="50">
        <v>31055</v>
      </c>
    </row>
    <row r="1532" spans="1:6" s="51" customFormat="1" ht="12">
      <c r="A1532" s="41">
        <v>540818</v>
      </c>
      <c r="B1532" s="48" t="s">
        <v>1698</v>
      </c>
      <c r="C1532" s="57" t="s">
        <v>3524</v>
      </c>
      <c r="D1532" s="44" t="s">
        <v>2300</v>
      </c>
      <c r="E1532" s="58">
        <v>0</v>
      </c>
      <c r="F1532" s="50">
        <v>32067</v>
      </c>
    </row>
    <row r="1533" spans="1:6" s="51" customFormat="1" ht="12">
      <c r="A1533" s="41">
        <v>540818</v>
      </c>
      <c r="B1533" s="48" t="s">
        <v>1698</v>
      </c>
      <c r="C1533" s="57" t="s">
        <v>3526</v>
      </c>
      <c r="D1533" s="44" t="s">
        <v>2301</v>
      </c>
      <c r="E1533" s="58">
        <v>0</v>
      </c>
      <c r="F1533" s="50">
        <v>13347</v>
      </c>
    </row>
    <row r="1534" spans="1:6" s="51" customFormat="1" ht="12">
      <c r="A1534" s="41">
        <v>540818</v>
      </c>
      <c r="B1534" s="48" t="s">
        <v>1698</v>
      </c>
      <c r="C1534" s="57" t="s">
        <v>3528</v>
      </c>
      <c r="D1534" s="44" t="s">
        <v>2302</v>
      </c>
      <c r="E1534" s="58">
        <v>0</v>
      </c>
      <c r="F1534" s="50">
        <v>16782</v>
      </c>
    </row>
    <row r="1535" spans="1:6" s="51" customFormat="1" ht="12">
      <c r="A1535" s="41">
        <v>540818</v>
      </c>
      <c r="B1535" s="48" t="s">
        <v>1698</v>
      </c>
      <c r="C1535" s="57" t="s">
        <v>3530</v>
      </c>
      <c r="D1535" s="44" t="s">
        <v>2303</v>
      </c>
      <c r="E1535" s="58">
        <v>0</v>
      </c>
      <c r="F1535" s="50">
        <v>106550</v>
      </c>
    </row>
    <row r="1536" spans="1:6" s="51" customFormat="1" ht="12">
      <c r="A1536" s="41">
        <v>540818</v>
      </c>
      <c r="B1536" s="48" t="s">
        <v>1698</v>
      </c>
      <c r="C1536" s="57">
        <v>212527425</v>
      </c>
      <c r="D1536" s="44" t="s">
        <v>2304</v>
      </c>
      <c r="E1536" s="58">
        <v>0</v>
      </c>
      <c r="F1536" s="50">
        <v>47086</v>
      </c>
    </row>
    <row r="1537" spans="1:6" s="51" customFormat="1" ht="12">
      <c r="A1537" s="41">
        <v>540818</v>
      </c>
      <c r="B1537" s="48" t="s">
        <v>1698</v>
      </c>
      <c r="C1537" s="57">
        <v>212550325</v>
      </c>
      <c r="D1537" s="44" t="s">
        <v>2305</v>
      </c>
      <c r="E1537" s="58">
        <v>0</v>
      </c>
      <c r="F1537" s="50">
        <v>35605</v>
      </c>
    </row>
    <row r="1538" spans="1:6" s="51" customFormat="1" ht="12">
      <c r="A1538" s="41">
        <v>540818</v>
      </c>
      <c r="B1538" s="48" t="s">
        <v>1698</v>
      </c>
      <c r="C1538" s="57">
        <v>212554125</v>
      </c>
      <c r="D1538" s="44" t="s">
        <v>2306</v>
      </c>
      <c r="E1538" s="58">
        <v>0</v>
      </c>
      <c r="F1538" s="50">
        <v>9775</v>
      </c>
    </row>
    <row r="1539" spans="1:6" s="51" customFormat="1" ht="12">
      <c r="A1539" s="41">
        <v>540818</v>
      </c>
      <c r="B1539" s="48" t="s">
        <v>1698</v>
      </c>
      <c r="C1539" s="57" t="s">
        <v>3535</v>
      </c>
      <c r="D1539" s="44" t="s">
        <v>2307</v>
      </c>
      <c r="E1539" s="58">
        <v>0</v>
      </c>
      <c r="F1539" s="50">
        <v>10465</v>
      </c>
    </row>
    <row r="1540" spans="1:6" s="51" customFormat="1" ht="12">
      <c r="A1540" s="41">
        <v>540818</v>
      </c>
      <c r="B1540" s="48" t="s">
        <v>1698</v>
      </c>
      <c r="C1540" s="57">
        <v>212585125</v>
      </c>
      <c r="D1540" s="44" t="s">
        <v>2308</v>
      </c>
      <c r="E1540" s="58">
        <v>0</v>
      </c>
      <c r="F1540" s="50">
        <v>54209</v>
      </c>
    </row>
    <row r="1541" spans="1:6" s="51" customFormat="1" ht="12">
      <c r="A1541" s="41">
        <v>540818</v>
      </c>
      <c r="B1541" s="48" t="s">
        <v>1698</v>
      </c>
      <c r="C1541" s="57">
        <v>212585225</v>
      </c>
      <c r="D1541" s="44" t="s">
        <v>2309</v>
      </c>
      <c r="E1541" s="58">
        <v>0</v>
      </c>
      <c r="F1541" s="50">
        <v>17630</v>
      </c>
    </row>
    <row r="1542" spans="1:6" s="51" customFormat="1" ht="12">
      <c r="A1542" s="41">
        <v>540818</v>
      </c>
      <c r="B1542" s="48" t="s">
        <v>1698</v>
      </c>
      <c r="C1542" s="57">
        <v>212585325</v>
      </c>
      <c r="D1542" s="44" t="s">
        <v>2310</v>
      </c>
      <c r="E1542" s="58">
        <v>0</v>
      </c>
      <c r="F1542" s="50">
        <v>25874</v>
      </c>
    </row>
    <row r="1543" spans="1:6" s="51" customFormat="1" ht="12">
      <c r="A1543" s="41">
        <v>540818</v>
      </c>
      <c r="B1543" s="48" t="s">
        <v>1698</v>
      </c>
      <c r="C1543" s="57">
        <v>212595025</v>
      </c>
      <c r="D1543" s="44" t="s">
        <v>2311</v>
      </c>
      <c r="E1543" s="58">
        <v>0</v>
      </c>
      <c r="F1543" s="50">
        <v>92396</v>
      </c>
    </row>
    <row r="1544" spans="1:6" s="51" customFormat="1" ht="12">
      <c r="A1544" s="41">
        <v>540818</v>
      </c>
      <c r="B1544" s="48" t="s">
        <v>1698</v>
      </c>
      <c r="C1544" s="57" t="s">
        <v>3541</v>
      </c>
      <c r="D1544" s="44" t="s">
        <v>2312</v>
      </c>
      <c r="E1544" s="58">
        <v>0</v>
      </c>
      <c r="F1544" s="50">
        <v>6991</v>
      </c>
    </row>
    <row r="1545" spans="1:6" s="51" customFormat="1" ht="12">
      <c r="A1545" s="41">
        <v>540818</v>
      </c>
      <c r="B1545" s="48" t="s">
        <v>1698</v>
      </c>
      <c r="C1545" s="57" t="s">
        <v>3543</v>
      </c>
      <c r="D1545" s="44" t="s">
        <v>2313</v>
      </c>
      <c r="E1545" s="58">
        <v>0</v>
      </c>
      <c r="F1545" s="50">
        <v>137499</v>
      </c>
    </row>
    <row r="1546" spans="1:6" s="51" customFormat="1" ht="12">
      <c r="A1546" s="41">
        <v>540818</v>
      </c>
      <c r="B1546" s="48" t="s">
        <v>1698</v>
      </c>
      <c r="C1546" s="57" t="s">
        <v>3545</v>
      </c>
      <c r="D1546" s="44" t="s">
        <v>2314</v>
      </c>
      <c r="E1546" s="58">
        <v>0</v>
      </c>
      <c r="F1546" s="50">
        <v>18961</v>
      </c>
    </row>
    <row r="1547" spans="1:6" s="51" customFormat="1" ht="12">
      <c r="A1547" s="41">
        <v>540818</v>
      </c>
      <c r="B1547" s="48" t="s">
        <v>1698</v>
      </c>
      <c r="C1547" s="57" t="s">
        <v>3547</v>
      </c>
      <c r="D1547" s="44" t="s">
        <v>2315</v>
      </c>
      <c r="E1547" s="58">
        <v>0</v>
      </c>
      <c r="F1547" s="50">
        <v>25438</v>
      </c>
    </row>
    <row r="1548" spans="1:6" s="51" customFormat="1" ht="12">
      <c r="A1548" s="41">
        <v>540818</v>
      </c>
      <c r="B1548" s="48" t="s">
        <v>1698</v>
      </c>
      <c r="C1548" s="57" t="s">
        <v>3549</v>
      </c>
      <c r="D1548" s="44" t="s">
        <v>2316</v>
      </c>
      <c r="E1548" s="58">
        <v>0</v>
      </c>
      <c r="F1548" s="50">
        <v>14437</v>
      </c>
    </row>
    <row r="1549" spans="1:6" s="51" customFormat="1" ht="12">
      <c r="A1549" s="41">
        <v>540818</v>
      </c>
      <c r="B1549" s="48" t="s">
        <v>1698</v>
      </c>
      <c r="C1549" s="57">
        <v>212650226</v>
      </c>
      <c r="D1549" s="44" t="s">
        <v>2317</v>
      </c>
      <c r="E1549" s="58">
        <v>0</v>
      </c>
      <c r="F1549" s="50">
        <v>67039</v>
      </c>
    </row>
    <row r="1550" spans="1:6" s="51" customFormat="1" ht="12">
      <c r="A1550" s="41">
        <v>540818</v>
      </c>
      <c r="B1550" s="48" t="s">
        <v>1698</v>
      </c>
      <c r="C1550" s="57">
        <v>212673026</v>
      </c>
      <c r="D1550" s="44" t="s">
        <v>2318</v>
      </c>
      <c r="E1550" s="58">
        <v>0</v>
      </c>
      <c r="F1550" s="50">
        <v>32460</v>
      </c>
    </row>
    <row r="1551" spans="1:6" s="51" customFormat="1" ht="12">
      <c r="A1551" s="41">
        <v>540818</v>
      </c>
      <c r="B1551" s="48" t="s">
        <v>1698</v>
      </c>
      <c r="C1551" s="57">
        <v>212673226</v>
      </c>
      <c r="D1551" s="44" t="s">
        <v>2319</v>
      </c>
      <c r="E1551" s="58">
        <v>0</v>
      </c>
      <c r="F1551" s="50">
        <v>38513</v>
      </c>
    </row>
    <row r="1552" spans="1:6" s="51" customFormat="1" ht="12">
      <c r="A1552" s="41">
        <v>540818</v>
      </c>
      <c r="B1552" s="48" t="s">
        <v>1698</v>
      </c>
      <c r="C1552" s="57">
        <v>212676126</v>
      </c>
      <c r="D1552" s="44" t="s">
        <v>2320</v>
      </c>
      <c r="E1552" s="58">
        <v>0</v>
      </c>
      <c r="F1552" s="50">
        <v>59306</v>
      </c>
    </row>
    <row r="1553" spans="1:6" s="51" customFormat="1" ht="12">
      <c r="A1553" s="41">
        <v>540818</v>
      </c>
      <c r="B1553" s="48" t="s">
        <v>1698</v>
      </c>
      <c r="C1553" s="57">
        <v>212752227</v>
      </c>
      <c r="D1553" s="44" t="s">
        <v>2321</v>
      </c>
      <c r="E1553" s="58">
        <v>0</v>
      </c>
      <c r="F1553" s="50">
        <v>145842</v>
      </c>
    </row>
    <row r="1554" spans="1:6" s="51" customFormat="1" ht="12">
      <c r="A1554" s="41">
        <v>540818</v>
      </c>
      <c r="B1554" s="48" t="s">
        <v>1698</v>
      </c>
      <c r="C1554" s="57">
        <v>212752427</v>
      </c>
      <c r="D1554" s="44" t="s">
        <v>2322</v>
      </c>
      <c r="E1554" s="58">
        <v>0</v>
      </c>
      <c r="F1554" s="50">
        <v>90390</v>
      </c>
    </row>
    <row r="1555" spans="1:6" s="51" customFormat="1" ht="12">
      <c r="A1555" s="41">
        <v>540818</v>
      </c>
      <c r="B1555" s="48" t="s">
        <v>1698</v>
      </c>
      <c r="C1555" s="57">
        <v>212768327</v>
      </c>
      <c r="D1555" s="44" t="s">
        <v>2323</v>
      </c>
      <c r="E1555" s="58">
        <v>0</v>
      </c>
      <c r="F1555" s="50">
        <v>15995</v>
      </c>
    </row>
    <row r="1556" spans="1:6" s="51" customFormat="1" ht="12">
      <c r="A1556" s="41">
        <v>540818</v>
      </c>
      <c r="B1556" s="48" t="s">
        <v>1698</v>
      </c>
      <c r="C1556" s="57" t="s">
        <v>3558</v>
      </c>
      <c r="D1556" s="44" t="s">
        <v>2324</v>
      </c>
      <c r="E1556" s="58">
        <v>0</v>
      </c>
      <c r="F1556" s="50">
        <v>29466</v>
      </c>
    </row>
    <row r="1557" spans="1:6" s="51" customFormat="1" ht="12">
      <c r="A1557" s="41">
        <v>540818</v>
      </c>
      <c r="B1557" s="48" t="s">
        <v>1698</v>
      </c>
      <c r="C1557" s="57" t="s">
        <v>3560</v>
      </c>
      <c r="D1557" s="44" t="s">
        <v>2325</v>
      </c>
      <c r="E1557" s="58">
        <v>0</v>
      </c>
      <c r="F1557" s="50">
        <v>157524</v>
      </c>
    </row>
    <row r="1558" spans="1:6" s="51" customFormat="1" ht="12">
      <c r="A1558" s="41">
        <v>540818</v>
      </c>
      <c r="B1558" s="48" t="s">
        <v>1698</v>
      </c>
      <c r="C1558" s="57">
        <v>212825328</v>
      </c>
      <c r="D1558" s="61" t="s">
        <v>2326</v>
      </c>
      <c r="E1558" s="58">
        <v>0</v>
      </c>
      <c r="F1558" s="50">
        <v>14331</v>
      </c>
    </row>
    <row r="1559" spans="1:6" s="51" customFormat="1" ht="12">
      <c r="A1559" s="41">
        <v>540818</v>
      </c>
      <c r="B1559" s="48" t="s">
        <v>1698</v>
      </c>
      <c r="C1559" s="57">
        <v>212854128</v>
      </c>
      <c r="D1559" s="44" t="s">
        <v>2327</v>
      </c>
      <c r="E1559" s="58">
        <v>0</v>
      </c>
      <c r="F1559" s="50">
        <v>45092</v>
      </c>
    </row>
    <row r="1560" spans="1:6" s="51" customFormat="1" ht="12">
      <c r="A1560" s="41">
        <v>540818</v>
      </c>
      <c r="B1560" s="48" t="s">
        <v>1698</v>
      </c>
      <c r="C1560" s="57">
        <v>212876828</v>
      </c>
      <c r="D1560" s="44" t="s">
        <v>2328</v>
      </c>
      <c r="E1560" s="58">
        <v>0</v>
      </c>
      <c r="F1560" s="50">
        <v>66585</v>
      </c>
    </row>
    <row r="1561" spans="1:6" s="51" customFormat="1" ht="12">
      <c r="A1561" s="41">
        <v>540818</v>
      </c>
      <c r="B1561" s="48" t="s">
        <v>1698</v>
      </c>
      <c r="C1561" s="57" t="s">
        <v>2329</v>
      </c>
      <c r="D1561" s="44" t="s">
        <v>2330</v>
      </c>
      <c r="E1561" s="58">
        <v>0</v>
      </c>
      <c r="F1561" s="50">
        <v>167205</v>
      </c>
    </row>
    <row r="1562" spans="1:6" s="51" customFormat="1" ht="12">
      <c r="A1562" s="41">
        <v>540818</v>
      </c>
      <c r="B1562" s="48" t="s">
        <v>1698</v>
      </c>
      <c r="C1562" s="57">
        <v>212918029</v>
      </c>
      <c r="D1562" s="44" t="s">
        <v>2331</v>
      </c>
      <c r="E1562" s="58">
        <v>0</v>
      </c>
      <c r="F1562" s="50">
        <v>28770</v>
      </c>
    </row>
    <row r="1563" spans="1:6" s="51" customFormat="1" ht="12">
      <c r="A1563" s="41">
        <v>540818</v>
      </c>
      <c r="B1563" s="48" t="s">
        <v>1698</v>
      </c>
      <c r="C1563" s="57">
        <v>212968229</v>
      </c>
      <c r="D1563" s="44" t="s">
        <v>2332</v>
      </c>
      <c r="E1563" s="58">
        <v>0</v>
      </c>
      <c r="F1563" s="50">
        <v>34397</v>
      </c>
    </row>
    <row r="1564" spans="1:6" s="51" customFormat="1" ht="12">
      <c r="A1564" s="41">
        <v>540818</v>
      </c>
      <c r="B1564" s="48" t="s">
        <v>1698</v>
      </c>
      <c r="C1564" s="57">
        <v>212970429</v>
      </c>
      <c r="D1564" s="44" t="s">
        <v>2333</v>
      </c>
      <c r="E1564" s="58">
        <v>0</v>
      </c>
      <c r="F1564" s="50">
        <v>223722</v>
      </c>
    </row>
    <row r="1565" spans="1:6" s="51" customFormat="1" ht="12">
      <c r="A1565" s="41">
        <v>540818</v>
      </c>
      <c r="B1565" s="48" t="s">
        <v>1698</v>
      </c>
      <c r="C1565" s="57" t="s">
        <v>3569</v>
      </c>
      <c r="D1565" s="44" t="s">
        <v>2334</v>
      </c>
      <c r="E1565" s="58">
        <v>0</v>
      </c>
      <c r="F1565" s="50">
        <v>89572</v>
      </c>
    </row>
    <row r="1566" spans="1:6" s="51" customFormat="1" ht="12">
      <c r="A1566" s="41">
        <v>540818</v>
      </c>
      <c r="B1566" s="48" t="s">
        <v>1698</v>
      </c>
      <c r="C1566" s="57">
        <v>213013030</v>
      </c>
      <c r="D1566" s="44" t="s">
        <v>2335</v>
      </c>
      <c r="E1566" s="58">
        <v>0</v>
      </c>
      <c r="F1566" s="50">
        <v>65653</v>
      </c>
    </row>
    <row r="1567" spans="1:6" s="51" customFormat="1" ht="12">
      <c r="A1567" s="41">
        <v>540818</v>
      </c>
      <c r="B1567" s="48" t="s">
        <v>1698</v>
      </c>
      <c r="C1567" s="57" t="s">
        <v>3572</v>
      </c>
      <c r="D1567" s="44" t="s">
        <v>2336</v>
      </c>
      <c r="E1567" s="58">
        <v>0</v>
      </c>
      <c r="F1567" s="50">
        <v>7523929</v>
      </c>
    </row>
    <row r="1568" spans="1:6" s="51" customFormat="1" ht="12">
      <c r="A1568" s="41">
        <v>540818</v>
      </c>
      <c r="B1568" s="48" t="s">
        <v>1698</v>
      </c>
      <c r="C1568" s="57" t="s">
        <v>3574</v>
      </c>
      <c r="D1568" s="44" t="s">
        <v>2337</v>
      </c>
      <c r="E1568" s="58">
        <v>0</v>
      </c>
      <c r="F1568" s="50">
        <v>122487</v>
      </c>
    </row>
    <row r="1569" spans="1:6" s="51" customFormat="1" ht="12">
      <c r="A1569" s="41">
        <v>540818</v>
      </c>
      <c r="B1569" s="48" t="s">
        <v>1698</v>
      </c>
      <c r="C1569" s="57" t="s">
        <v>3576</v>
      </c>
      <c r="D1569" s="44" t="s">
        <v>2338</v>
      </c>
      <c r="E1569" s="58">
        <v>0</v>
      </c>
      <c r="F1569" s="50">
        <v>161924</v>
      </c>
    </row>
    <row r="1570" spans="1:6" s="51" customFormat="1" ht="12">
      <c r="A1570" s="41">
        <v>540818</v>
      </c>
      <c r="B1570" s="48" t="s">
        <v>1698</v>
      </c>
      <c r="C1570" s="57" t="s">
        <v>3578</v>
      </c>
      <c r="D1570" s="44" t="s">
        <v>2339</v>
      </c>
      <c r="E1570" s="58">
        <v>0</v>
      </c>
      <c r="F1570" s="50">
        <v>11470</v>
      </c>
    </row>
    <row r="1571" spans="1:6" s="51" customFormat="1" ht="12">
      <c r="A1571" s="41">
        <v>540818</v>
      </c>
      <c r="B1571" s="48" t="s">
        <v>1698</v>
      </c>
      <c r="C1571" s="57">
        <v>213027430</v>
      </c>
      <c r="D1571" s="44" t="s">
        <v>2340</v>
      </c>
      <c r="E1571" s="58">
        <v>0</v>
      </c>
      <c r="F1571" s="50">
        <v>71825</v>
      </c>
    </row>
    <row r="1572" spans="1:6" s="51" customFormat="1" ht="12">
      <c r="A1572" s="41">
        <v>540818</v>
      </c>
      <c r="B1572" s="48" t="s">
        <v>1698</v>
      </c>
      <c r="C1572" s="57" t="s">
        <v>779</v>
      </c>
      <c r="D1572" s="44" t="s">
        <v>2341</v>
      </c>
      <c r="E1572" s="58">
        <v>0</v>
      </c>
      <c r="F1572" s="50">
        <v>39891</v>
      </c>
    </row>
    <row r="1573" spans="1:6" s="51" customFormat="1" ht="12">
      <c r="A1573" s="41">
        <v>540818</v>
      </c>
      <c r="B1573" s="48" t="s">
        <v>1698</v>
      </c>
      <c r="C1573" s="57" t="s">
        <v>781</v>
      </c>
      <c r="D1573" s="44" t="s">
        <v>2342</v>
      </c>
      <c r="E1573" s="58">
        <v>0</v>
      </c>
      <c r="F1573" s="50">
        <v>8377494</v>
      </c>
    </row>
    <row r="1574" spans="1:6" s="51" customFormat="1" ht="12">
      <c r="A1574" s="41">
        <v>540818</v>
      </c>
      <c r="B1574" s="48" t="s">
        <v>1698</v>
      </c>
      <c r="C1574" s="57" t="s">
        <v>783</v>
      </c>
      <c r="D1574" s="44" t="s">
        <v>2343</v>
      </c>
      <c r="E1574" s="58">
        <v>0</v>
      </c>
      <c r="F1574" s="50">
        <v>59485</v>
      </c>
    </row>
    <row r="1575" spans="1:6" s="51" customFormat="1" ht="12">
      <c r="A1575" s="41">
        <v>540818</v>
      </c>
      <c r="B1575" s="48" t="s">
        <v>1698</v>
      </c>
      <c r="C1575" s="57">
        <v>213050330</v>
      </c>
      <c r="D1575" s="44" t="s">
        <v>2344</v>
      </c>
      <c r="E1575" s="58">
        <v>0</v>
      </c>
      <c r="F1575" s="50">
        <v>43848</v>
      </c>
    </row>
    <row r="1576" spans="1:6" s="51" customFormat="1" ht="12">
      <c r="A1576" s="41">
        <v>540818</v>
      </c>
      <c r="B1576" s="48" t="s">
        <v>1698</v>
      </c>
      <c r="C1576" s="57">
        <v>213063130</v>
      </c>
      <c r="D1576" s="44" t="s">
        <v>2345</v>
      </c>
      <c r="E1576" s="58">
        <v>0</v>
      </c>
      <c r="F1576" s="50">
        <v>262362</v>
      </c>
    </row>
    <row r="1577" spans="1:6" s="51" customFormat="1" ht="12">
      <c r="A1577" s="41">
        <v>540818</v>
      </c>
      <c r="B1577" s="48" t="s">
        <v>1698</v>
      </c>
      <c r="C1577" s="57">
        <v>213070230</v>
      </c>
      <c r="D1577" s="44" t="s">
        <v>2346</v>
      </c>
      <c r="E1577" s="58">
        <v>0</v>
      </c>
      <c r="F1577" s="50">
        <v>25186</v>
      </c>
    </row>
    <row r="1578" spans="1:6" s="51" customFormat="1" ht="12">
      <c r="A1578" s="41">
        <v>540818</v>
      </c>
      <c r="B1578" s="48" t="s">
        <v>1698</v>
      </c>
      <c r="C1578" s="57">
        <v>213073030</v>
      </c>
      <c r="D1578" s="44" t="s">
        <v>2347</v>
      </c>
      <c r="E1578" s="58">
        <v>0</v>
      </c>
      <c r="F1578" s="50">
        <v>30780</v>
      </c>
    </row>
    <row r="1579" spans="1:6" s="51" customFormat="1" ht="12">
      <c r="A1579" s="41">
        <v>540818</v>
      </c>
      <c r="B1579" s="48" t="s">
        <v>1698</v>
      </c>
      <c r="C1579" s="57">
        <v>213076130</v>
      </c>
      <c r="D1579" s="44" t="s">
        <v>2348</v>
      </c>
      <c r="E1579" s="58">
        <v>0</v>
      </c>
      <c r="F1579" s="50">
        <v>206552</v>
      </c>
    </row>
    <row r="1580" spans="1:6" s="51" customFormat="1" ht="12">
      <c r="A1580" s="41">
        <v>540818</v>
      </c>
      <c r="B1580" s="48" t="s">
        <v>1698</v>
      </c>
      <c r="C1580" s="57">
        <v>213085230</v>
      </c>
      <c r="D1580" s="44" t="s">
        <v>2349</v>
      </c>
      <c r="E1580" s="58">
        <v>0</v>
      </c>
      <c r="F1580" s="50">
        <v>41772</v>
      </c>
    </row>
    <row r="1581" spans="1:6" s="51" customFormat="1" ht="12">
      <c r="A1581" s="41">
        <v>540818</v>
      </c>
      <c r="B1581" s="48" t="s">
        <v>1698</v>
      </c>
      <c r="C1581" s="57">
        <v>213085430</v>
      </c>
      <c r="D1581" s="44" t="s">
        <v>2350</v>
      </c>
      <c r="E1581" s="58">
        <v>0</v>
      </c>
      <c r="F1581" s="50">
        <v>52708</v>
      </c>
    </row>
    <row r="1582" spans="1:6" s="51" customFormat="1" ht="12">
      <c r="A1582" s="41">
        <v>540818</v>
      </c>
      <c r="B1582" s="48" t="s">
        <v>1698</v>
      </c>
      <c r="C1582" s="57" t="s">
        <v>792</v>
      </c>
      <c r="D1582" s="44" t="s">
        <v>2351</v>
      </c>
      <c r="E1582" s="58">
        <v>0</v>
      </c>
      <c r="F1582" s="50">
        <v>73183</v>
      </c>
    </row>
    <row r="1583" spans="1:6" s="51" customFormat="1" ht="12">
      <c r="A1583" s="41">
        <v>540818</v>
      </c>
      <c r="B1583" s="48" t="s">
        <v>1698</v>
      </c>
      <c r="C1583" s="57" t="s">
        <v>794</v>
      </c>
      <c r="D1583" s="44" t="s">
        <v>2352</v>
      </c>
      <c r="E1583" s="58">
        <v>0</v>
      </c>
      <c r="F1583" s="50">
        <v>111531</v>
      </c>
    </row>
    <row r="1584" spans="1:6" s="51" customFormat="1" ht="12">
      <c r="A1584" s="41">
        <v>540818</v>
      </c>
      <c r="B1584" s="48" t="s">
        <v>1698</v>
      </c>
      <c r="C1584" s="43">
        <v>213115131</v>
      </c>
      <c r="D1584" s="44" t="s">
        <v>2353</v>
      </c>
      <c r="E1584" s="58">
        <v>0</v>
      </c>
      <c r="F1584" s="50">
        <v>14028</v>
      </c>
    </row>
    <row r="1585" spans="1:6" s="51" customFormat="1" ht="12">
      <c r="A1585" s="41">
        <v>540818</v>
      </c>
      <c r="B1585" s="48" t="s">
        <v>1698</v>
      </c>
      <c r="C1585" s="57" t="s">
        <v>796</v>
      </c>
      <c r="D1585" s="44" t="s">
        <v>2354</v>
      </c>
      <c r="E1585" s="58">
        <v>0</v>
      </c>
      <c r="F1585" s="50">
        <v>128165</v>
      </c>
    </row>
    <row r="1586" spans="1:6" s="51" customFormat="1" ht="12">
      <c r="A1586" s="41">
        <v>540818</v>
      </c>
      <c r="B1586" s="48" t="s">
        <v>1698</v>
      </c>
      <c r="C1586" s="57" t="s">
        <v>798</v>
      </c>
      <c r="D1586" s="44" t="s">
        <v>2355</v>
      </c>
      <c r="E1586" s="58">
        <v>0</v>
      </c>
      <c r="F1586" s="50">
        <v>34745</v>
      </c>
    </row>
    <row r="1587" spans="1:6" s="51" customFormat="1" ht="12">
      <c r="A1587" s="41">
        <v>540818</v>
      </c>
      <c r="B1587" s="48" t="s">
        <v>1698</v>
      </c>
      <c r="C1587" s="57">
        <v>213215232</v>
      </c>
      <c r="D1587" s="44" t="s">
        <v>2356</v>
      </c>
      <c r="E1587" s="58">
        <v>0</v>
      </c>
      <c r="F1587" s="50">
        <v>22315</v>
      </c>
    </row>
    <row r="1588" spans="1:6" s="51" customFormat="1" ht="12">
      <c r="A1588" s="41">
        <v>540818</v>
      </c>
      <c r="B1588" s="48" t="s">
        <v>1698</v>
      </c>
      <c r="C1588" s="57">
        <v>213215332</v>
      </c>
      <c r="D1588" s="44" t="s">
        <v>2357</v>
      </c>
      <c r="E1588" s="58">
        <v>0</v>
      </c>
      <c r="F1588" s="50">
        <v>14428</v>
      </c>
    </row>
    <row r="1589" spans="1:6" s="51" customFormat="1" ht="12">
      <c r="A1589" s="41">
        <v>540818</v>
      </c>
      <c r="B1589" s="48" t="s">
        <v>1698</v>
      </c>
      <c r="C1589" s="57" t="s">
        <v>802</v>
      </c>
      <c r="D1589" s="44" t="s">
        <v>2358</v>
      </c>
      <c r="E1589" s="58">
        <v>0</v>
      </c>
      <c r="F1589" s="50">
        <v>55873</v>
      </c>
    </row>
    <row r="1590" spans="1:6" s="51" customFormat="1" ht="12">
      <c r="A1590" s="41">
        <v>540818</v>
      </c>
      <c r="B1590" s="48" t="s">
        <v>1698</v>
      </c>
      <c r="C1590" s="57">
        <v>213215832</v>
      </c>
      <c r="D1590" s="44" t="s">
        <v>2359</v>
      </c>
      <c r="E1590" s="58">
        <v>0</v>
      </c>
      <c r="F1590" s="50">
        <v>6886</v>
      </c>
    </row>
    <row r="1591" spans="1:6" s="51" customFormat="1" ht="12">
      <c r="A1591" s="41">
        <v>540818</v>
      </c>
      <c r="B1591" s="48" t="s">
        <v>1698</v>
      </c>
      <c r="C1591" s="57">
        <v>213219532</v>
      </c>
      <c r="D1591" s="44" t="s">
        <v>2360</v>
      </c>
      <c r="E1591" s="58">
        <v>0</v>
      </c>
      <c r="F1591" s="50">
        <v>22599724</v>
      </c>
    </row>
    <row r="1592" spans="1:6" s="51" customFormat="1" ht="12">
      <c r="A1592" s="41">
        <v>540818</v>
      </c>
      <c r="B1592" s="48" t="s">
        <v>1698</v>
      </c>
      <c r="C1592" s="57" t="s">
        <v>806</v>
      </c>
      <c r="D1592" s="44" t="s">
        <v>2361</v>
      </c>
      <c r="E1592" s="58">
        <v>0</v>
      </c>
      <c r="F1592" s="50">
        <v>111531</v>
      </c>
    </row>
    <row r="1593" spans="1:6" s="51" customFormat="1" ht="12">
      <c r="A1593" s="41">
        <v>540818</v>
      </c>
      <c r="B1593" s="48" t="s">
        <v>1698</v>
      </c>
      <c r="C1593" s="57" t="s">
        <v>808</v>
      </c>
      <c r="D1593" s="44" t="s">
        <v>2362</v>
      </c>
      <c r="E1593" s="58">
        <v>0</v>
      </c>
      <c r="F1593" s="50">
        <v>114557</v>
      </c>
    </row>
    <row r="1594" spans="1:6" s="51" customFormat="1" ht="12">
      <c r="A1594" s="41">
        <v>540818</v>
      </c>
      <c r="B1594" s="48" t="s">
        <v>1698</v>
      </c>
      <c r="C1594" s="57" t="s">
        <v>810</v>
      </c>
      <c r="D1594" s="44" t="s">
        <v>2363</v>
      </c>
      <c r="E1594" s="58">
        <v>0</v>
      </c>
      <c r="F1594" s="50">
        <v>4797</v>
      </c>
    </row>
    <row r="1595" spans="1:6" s="51" customFormat="1" ht="12">
      <c r="A1595" s="41">
        <v>540818</v>
      </c>
      <c r="B1595" s="48" t="s">
        <v>1698</v>
      </c>
      <c r="C1595" s="57" t="s">
        <v>812</v>
      </c>
      <c r="D1595" s="44" t="s">
        <v>2364</v>
      </c>
      <c r="E1595" s="58">
        <v>0</v>
      </c>
      <c r="F1595" s="50">
        <v>81310</v>
      </c>
    </row>
    <row r="1596" spans="1:6" s="51" customFormat="1" ht="12">
      <c r="A1596" s="41">
        <v>540818</v>
      </c>
      <c r="B1596" s="48" t="s">
        <v>1698</v>
      </c>
      <c r="C1596" s="57" t="s">
        <v>814</v>
      </c>
      <c r="D1596" s="44" t="s">
        <v>2365</v>
      </c>
      <c r="E1596" s="58">
        <v>0</v>
      </c>
      <c r="F1596" s="50">
        <v>259230</v>
      </c>
    </row>
    <row r="1597" spans="1:6" s="51" customFormat="1" ht="12">
      <c r="A1597" s="41">
        <v>540818</v>
      </c>
      <c r="B1597" s="48" t="s">
        <v>1698</v>
      </c>
      <c r="C1597" s="57" t="s">
        <v>816</v>
      </c>
      <c r="D1597" s="44" t="s">
        <v>2366</v>
      </c>
      <c r="E1597" s="58">
        <v>0</v>
      </c>
      <c r="F1597" s="50">
        <v>123110</v>
      </c>
    </row>
    <row r="1598" spans="1:6" s="51" customFormat="1" ht="12">
      <c r="A1598" s="41">
        <v>540818</v>
      </c>
      <c r="B1598" s="48" t="s">
        <v>1698</v>
      </c>
      <c r="C1598" s="57" t="s">
        <v>818</v>
      </c>
      <c r="D1598" s="44" t="s">
        <v>2367</v>
      </c>
      <c r="E1598" s="58">
        <v>0</v>
      </c>
      <c r="F1598" s="50">
        <v>36181</v>
      </c>
    </row>
    <row r="1599" spans="1:6" s="51" customFormat="1" ht="12">
      <c r="A1599" s="41">
        <v>540818</v>
      </c>
      <c r="B1599" s="48" t="s">
        <v>1698</v>
      </c>
      <c r="C1599" s="57">
        <v>213317433</v>
      </c>
      <c r="D1599" s="44" t="s">
        <v>2368</v>
      </c>
      <c r="E1599" s="58">
        <v>0</v>
      </c>
      <c r="F1599" s="50">
        <v>67872</v>
      </c>
    </row>
    <row r="1600" spans="1:6" s="51" customFormat="1" ht="12">
      <c r="A1600" s="41">
        <v>540818</v>
      </c>
      <c r="B1600" s="48" t="s">
        <v>1698</v>
      </c>
      <c r="C1600" s="57">
        <v>213319533</v>
      </c>
      <c r="D1600" s="44" t="s">
        <v>2369</v>
      </c>
      <c r="E1600" s="58">
        <v>0</v>
      </c>
      <c r="F1600" s="50">
        <v>29388</v>
      </c>
    </row>
    <row r="1601" spans="1:6" s="51" customFormat="1" ht="12">
      <c r="A1601" s="41">
        <v>540818</v>
      </c>
      <c r="B1601" s="48" t="s">
        <v>1698</v>
      </c>
      <c r="C1601" s="57">
        <v>213352233</v>
      </c>
      <c r="D1601" s="44" t="s">
        <v>2370</v>
      </c>
      <c r="E1601" s="58">
        <v>0</v>
      </c>
      <c r="F1601" s="50">
        <v>34764</v>
      </c>
    </row>
    <row r="1602" spans="1:6" s="51" customFormat="1" ht="12">
      <c r="A1602" s="41">
        <v>540818</v>
      </c>
      <c r="B1602" s="48" t="s">
        <v>1698</v>
      </c>
      <c r="C1602" s="57" t="s">
        <v>823</v>
      </c>
      <c r="D1602" s="44" t="s">
        <v>2371</v>
      </c>
      <c r="E1602" s="58">
        <v>0</v>
      </c>
      <c r="F1602" s="50">
        <v>8111</v>
      </c>
    </row>
    <row r="1603" spans="1:6" s="51" customFormat="1" ht="12">
      <c r="A1603" s="41">
        <v>540818</v>
      </c>
      <c r="B1603" s="48" t="s">
        <v>1698</v>
      </c>
      <c r="C1603" s="57">
        <v>213370233</v>
      </c>
      <c r="D1603" s="44" t="s">
        <v>2372</v>
      </c>
      <c r="E1603" s="58">
        <v>0</v>
      </c>
      <c r="F1603" s="50">
        <v>42816</v>
      </c>
    </row>
    <row r="1604" spans="1:6" s="51" customFormat="1" ht="12">
      <c r="A1604" s="41">
        <v>540818</v>
      </c>
      <c r="B1604" s="48" t="s">
        <v>1698</v>
      </c>
      <c r="C1604" s="57">
        <v>213376233</v>
      </c>
      <c r="D1604" s="44" t="s">
        <v>2373</v>
      </c>
      <c r="E1604" s="58">
        <v>0</v>
      </c>
      <c r="F1604" s="50">
        <v>116222</v>
      </c>
    </row>
    <row r="1605" spans="1:6" s="51" customFormat="1" ht="12">
      <c r="A1605" s="41">
        <v>540818</v>
      </c>
      <c r="B1605" s="48" t="s">
        <v>1698</v>
      </c>
      <c r="C1605" s="57" t="s">
        <v>827</v>
      </c>
      <c r="D1605" s="44" t="s">
        <v>2374</v>
      </c>
      <c r="E1605" s="58">
        <v>0</v>
      </c>
      <c r="F1605" s="50">
        <v>132914</v>
      </c>
    </row>
    <row r="1606" spans="1:6" s="51" customFormat="1" ht="12">
      <c r="A1606" s="41">
        <v>540818</v>
      </c>
      <c r="B1606" s="48" t="s">
        <v>1698</v>
      </c>
      <c r="C1606" s="57" t="s">
        <v>829</v>
      </c>
      <c r="D1606" s="44" t="s">
        <v>2375</v>
      </c>
      <c r="E1606" s="58">
        <v>0</v>
      </c>
      <c r="F1606" s="50">
        <v>31006</v>
      </c>
    </row>
    <row r="1607" spans="1:6" s="51" customFormat="1" ht="12">
      <c r="A1607" s="41">
        <v>540818</v>
      </c>
      <c r="B1607" s="48" t="s">
        <v>1698</v>
      </c>
      <c r="C1607" s="57" t="s">
        <v>831</v>
      </c>
      <c r="D1607" s="44" t="s">
        <v>2376</v>
      </c>
      <c r="E1607" s="58">
        <v>0</v>
      </c>
      <c r="F1607" s="50">
        <v>94528</v>
      </c>
    </row>
    <row r="1608" spans="1:6" s="51" customFormat="1" ht="12">
      <c r="A1608" s="41">
        <v>540818</v>
      </c>
      <c r="B1608" s="48" t="s">
        <v>1698</v>
      </c>
      <c r="C1608" s="57" t="s">
        <v>833</v>
      </c>
      <c r="D1608" s="44" t="s">
        <v>2377</v>
      </c>
      <c r="E1608" s="58">
        <v>0</v>
      </c>
      <c r="F1608" s="50">
        <v>100499</v>
      </c>
    </row>
    <row r="1609" spans="1:6" s="51" customFormat="1" ht="12">
      <c r="A1609" s="41">
        <v>540818</v>
      </c>
      <c r="B1609" s="48" t="s">
        <v>1698</v>
      </c>
      <c r="C1609" s="57">
        <v>213476834</v>
      </c>
      <c r="D1609" s="44" t="s">
        <v>2378</v>
      </c>
      <c r="E1609" s="58">
        <v>0</v>
      </c>
      <c r="F1609" s="50">
        <v>7922841</v>
      </c>
    </row>
    <row r="1610" spans="1:6" s="51" customFormat="1" ht="12">
      <c r="A1610" s="41">
        <v>540818</v>
      </c>
      <c r="B1610" s="48" t="s">
        <v>1698</v>
      </c>
      <c r="C1610" s="57" t="s">
        <v>836</v>
      </c>
      <c r="D1610" s="44" t="s">
        <v>2379</v>
      </c>
      <c r="E1610" s="58">
        <v>0</v>
      </c>
      <c r="F1610" s="50">
        <v>13537</v>
      </c>
    </row>
    <row r="1611" spans="1:6" s="51" customFormat="1" ht="12">
      <c r="A1611" s="41">
        <v>540818</v>
      </c>
      <c r="B1611" s="48" t="s">
        <v>1698</v>
      </c>
      <c r="C1611" s="57">
        <v>213515835</v>
      </c>
      <c r="D1611" s="44" t="s">
        <v>2380</v>
      </c>
      <c r="E1611" s="58">
        <v>0</v>
      </c>
      <c r="F1611" s="50">
        <v>27966</v>
      </c>
    </row>
    <row r="1612" spans="1:6" s="51" customFormat="1" ht="12">
      <c r="A1612" s="41">
        <v>540818</v>
      </c>
      <c r="B1612" s="48" t="s">
        <v>1698</v>
      </c>
      <c r="C1612" s="57" t="s">
        <v>839</v>
      </c>
      <c r="D1612" s="44" t="s">
        <v>2381</v>
      </c>
      <c r="E1612" s="58">
        <v>0</v>
      </c>
      <c r="F1612" s="50">
        <v>34987</v>
      </c>
    </row>
    <row r="1613" spans="1:6" s="51" customFormat="1" ht="12">
      <c r="A1613" s="41">
        <v>540818</v>
      </c>
      <c r="B1613" s="48" t="s">
        <v>1698</v>
      </c>
      <c r="C1613" s="57" t="s">
        <v>841</v>
      </c>
      <c r="D1613" s="44" t="s">
        <v>2382</v>
      </c>
      <c r="E1613" s="58">
        <v>0</v>
      </c>
      <c r="F1613" s="50">
        <v>20460</v>
      </c>
    </row>
    <row r="1614" spans="1:6" s="51" customFormat="1" ht="12">
      <c r="A1614" s="41">
        <v>540818</v>
      </c>
      <c r="B1614" s="48" t="s">
        <v>1698</v>
      </c>
      <c r="C1614" s="57" t="s">
        <v>843</v>
      </c>
      <c r="D1614" s="44" t="s">
        <v>2383</v>
      </c>
      <c r="E1614" s="58">
        <v>0</v>
      </c>
      <c r="F1614" s="50">
        <v>25965</v>
      </c>
    </row>
    <row r="1615" spans="1:6" s="51" customFormat="1" ht="12">
      <c r="A1615" s="41">
        <v>540818</v>
      </c>
      <c r="B1615" s="48" t="s">
        <v>1698</v>
      </c>
      <c r="C1615" s="57" t="s">
        <v>845</v>
      </c>
      <c r="D1615" s="44" t="s">
        <v>2384</v>
      </c>
      <c r="E1615" s="58">
        <v>0</v>
      </c>
      <c r="F1615" s="50">
        <v>37614</v>
      </c>
    </row>
    <row r="1616" spans="1:6" s="51" customFormat="1" ht="12">
      <c r="A1616" s="41">
        <v>540818</v>
      </c>
      <c r="B1616" s="48" t="s">
        <v>1698</v>
      </c>
      <c r="C1616" s="57">
        <v>213544035</v>
      </c>
      <c r="D1616" s="44" t="s">
        <v>2385</v>
      </c>
      <c r="E1616" s="58">
        <v>0</v>
      </c>
      <c r="F1616" s="50">
        <v>47743</v>
      </c>
    </row>
    <row r="1617" spans="1:6" s="51" customFormat="1" ht="12">
      <c r="A1617" s="41">
        <v>540818</v>
      </c>
      <c r="B1617" s="48" t="s">
        <v>1698</v>
      </c>
      <c r="C1617" s="57">
        <v>213552435</v>
      </c>
      <c r="D1617" s="44" t="s">
        <v>2386</v>
      </c>
      <c r="E1617" s="58">
        <v>0</v>
      </c>
      <c r="F1617" s="50">
        <v>27042</v>
      </c>
    </row>
    <row r="1618" spans="1:6" s="51" customFormat="1" ht="12">
      <c r="A1618" s="41">
        <v>540818</v>
      </c>
      <c r="B1618" s="48" t="s">
        <v>1698</v>
      </c>
      <c r="C1618" s="57">
        <v>213552835</v>
      </c>
      <c r="D1618" s="44" t="s">
        <v>2387</v>
      </c>
      <c r="E1618" s="58">
        <v>0</v>
      </c>
      <c r="F1618" s="50">
        <v>11736415</v>
      </c>
    </row>
    <row r="1619" spans="1:6" s="51" customFormat="1" ht="12">
      <c r="A1619" s="41">
        <v>540818</v>
      </c>
      <c r="B1619" s="48" t="s">
        <v>1698</v>
      </c>
      <c r="C1619" s="57" t="s">
        <v>851</v>
      </c>
      <c r="D1619" s="44" t="s">
        <v>2388</v>
      </c>
      <c r="E1619" s="58">
        <v>0</v>
      </c>
      <c r="F1619" s="50">
        <v>61752</v>
      </c>
    </row>
    <row r="1620" spans="1:6" s="51" customFormat="1" ht="12">
      <c r="A1620" s="41">
        <v>540818</v>
      </c>
      <c r="B1620" s="48" t="s">
        <v>1698</v>
      </c>
      <c r="C1620" s="57">
        <v>213570235</v>
      </c>
      <c r="D1620" s="44" t="s">
        <v>2389</v>
      </c>
      <c r="E1620" s="58">
        <v>0</v>
      </c>
      <c r="F1620" s="50">
        <v>95588</v>
      </c>
    </row>
    <row r="1621" spans="1:6" s="51" customFormat="1" ht="12">
      <c r="A1621" s="41">
        <v>540818</v>
      </c>
      <c r="B1621" s="48" t="s">
        <v>1698</v>
      </c>
      <c r="C1621" s="57" t="s">
        <v>854</v>
      </c>
      <c r="D1621" s="44" t="s">
        <v>2390</v>
      </c>
      <c r="E1621" s="58">
        <v>0</v>
      </c>
      <c r="F1621" s="50">
        <v>19325</v>
      </c>
    </row>
    <row r="1622" spans="1:6" s="51" customFormat="1" ht="12">
      <c r="A1622" s="41">
        <v>540818</v>
      </c>
      <c r="B1622" s="48" t="s">
        <v>1698</v>
      </c>
      <c r="C1622" s="57" t="s">
        <v>856</v>
      </c>
      <c r="D1622" s="44" t="s">
        <v>2391</v>
      </c>
      <c r="E1622" s="58">
        <v>0</v>
      </c>
      <c r="F1622" s="50">
        <v>99560</v>
      </c>
    </row>
    <row r="1623" spans="1:6" s="51" customFormat="1" ht="12">
      <c r="A1623" s="41">
        <v>540818</v>
      </c>
      <c r="B1623" s="48" t="s">
        <v>1698</v>
      </c>
      <c r="C1623" s="57" t="s">
        <v>858</v>
      </c>
      <c r="D1623" s="44" t="s">
        <v>2392</v>
      </c>
      <c r="E1623" s="58">
        <v>0</v>
      </c>
      <c r="F1623" s="50">
        <v>87511</v>
      </c>
    </row>
    <row r="1624" spans="1:6" s="51" customFormat="1" ht="12">
      <c r="A1624" s="41">
        <v>540818</v>
      </c>
      <c r="B1624" s="48" t="s">
        <v>1698</v>
      </c>
      <c r="C1624" s="57" t="s">
        <v>860</v>
      </c>
      <c r="D1624" s="44" t="s">
        <v>2393</v>
      </c>
      <c r="E1624" s="58">
        <v>0</v>
      </c>
      <c r="F1624" s="50">
        <v>212060</v>
      </c>
    </row>
    <row r="1625" spans="1:6" s="51" customFormat="1" ht="12">
      <c r="A1625" s="41">
        <v>540818</v>
      </c>
      <c r="B1625" s="48" t="s">
        <v>1698</v>
      </c>
      <c r="C1625" s="57" t="s">
        <v>862</v>
      </c>
      <c r="D1625" s="44" t="s">
        <v>2394</v>
      </c>
      <c r="E1625" s="58">
        <v>0</v>
      </c>
      <c r="F1625" s="50">
        <v>7294</v>
      </c>
    </row>
    <row r="1626" spans="1:6" s="51" customFormat="1" ht="12">
      <c r="A1626" s="41">
        <v>540818</v>
      </c>
      <c r="B1626" s="48" t="s">
        <v>1698</v>
      </c>
      <c r="C1626" s="57" t="s">
        <v>864</v>
      </c>
      <c r="D1626" s="44" t="s">
        <v>2395</v>
      </c>
      <c r="E1626" s="58">
        <v>0</v>
      </c>
      <c r="F1626" s="50">
        <v>14739</v>
      </c>
    </row>
    <row r="1627" spans="1:6" s="51" customFormat="1" ht="12">
      <c r="A1627" s="41">
        <v>540818</v>
      </c>
      <c r="B1627" s="48" t="s">
        <v>1698</v>
      </c>
      <c r="C1627" s="57" t="s">
        <v>866</v>
      </c>
      <c r="D1627" s="44" t="s">
        <v>2396</v>
      </c>
      <c r="E1627" s="58">
        <v>0</v>
      </c>
      <c r="F1627" s="50">
        <v>34473</v>
      </c>
    </row>
    <row r="1628" spans="1:6" s="51" customFormat="1" ht="12">
      <c r="A1628" s="41">
        <v>540818</v>
      </c>
      <c r="B1628" s="48" t="s">
        <v>1698</v>
      </c>
      <c r="C1628" s="57">
        <v>213652036</v>
      </c>
      <c r="D1628" s="44" t="s">
        <v>2397</v>
      </c>
      <c r="E1628" s="58">
        <v>0</v>
      </c>
      <c r="F1628" s="50">
        <v>35168</v>
      </c>
    </row>
    <row r="1629" spans="1:6" s="51" customFormat="1" ht="12">
      <c r="A1629" s="41">
        <v>540818</v>
      </c>
      <c r="B1629" s="48" t="s">
        <v>1698</v>
      </c>
      <c r="C1629" s="57">
        <v>213673236</v>
      </c>
      <c r="D1629" s="44" t="s">
        <v>2398</v>
      </c>
      <c r="E1629" s="58">
        <v>0</v>
      </c>
      <c r="F1629" s="50">
        <v>32778</v>
      </c>
    </row>
    <row r="1630" spans="1:6" s="51" customFormat="1" ht="12">
      <c r="A1630" s="41">
        <v>540818</v>
      </c>
      <c r="B1630" s="48" t="s">
        <v>1698</v>
      </c>
      <c r="C1630" s="57">
        <v>213676036</v>
      </c>
      <c r="D1630" s="44" t="s">
        <v>2399</v>
      </c>
      <c r="E1630" s="58">
        <v>0</v>
      </c>
      <c r="F1630" s="50">
        <v>68946</v>
      </c>
    </row>
    <row r="1631" spans="1:6" s="51" customFormat="1" ht="12">
      <c r="A1631" s="41">
        <v>540818</v>
      </c>
      <c r="B1631" s="48" t="s">
        <v>1698</v>
      </c>
      <c r="C1631" s="57">
        <v>213676736</v>
      </c>
      <c r="D1631" s="44" t="s">
        <v>2400</v>
      </c>
      <c r="E1631" s="58">
        <v>0</v>
      </c>
      <c r="F1631" s="50">
        <v>162348</v>
      </c>
    </row>
    <row r="1632" spans="1:6" s="51" customFormat="1" ht="12">
      <c r="A1632" s="41">
        <v>540818</v>
      </c>
      <c r="B1632" s="48" t="s">
        <v>1698</v>
      </c>
      <c r="C1632" s="57">
        <v>213681736</v>
      </c>
      <c r="D1632" s="44" t="s">
        <v>2401</v>
      </c>
      <c r="E1632" s="58">
        <v>0</v>
      </c>
      <c r="F1632" s="50">
        <v>198728</v>
      </c>
    </row>
    <row r="1633" spans="1:6" s="51" customFormat="1" ht="12">
      <c r="A1633" s="41">
        <v>540818</v>
      </c>
      <c r="B1633" s="48" t="s">
        <v>1698</v>
      </c>
      <c r="C1633" s="57">
        <v>213685136</v>
      </c>
      <c r="D1633" s="44" t="s">
        <v>2402</v>
      </c>
      <c r="E1633" s="58">
        <v>0</v>
      </c>
      <c r="F1633" s="50">
        <v>7097</v>
      </c>
    </row>
    <row r="1634" spans="1:6" s="51" customFormat="1" ht="12">
      <c r="A1634" s="41">
        <v>540818</v>
      </c>
      <c r="B1634" s="48" t="s">
        <v>1698</v>
      </c>
      <c r="C1634" s="57" t="s">
        <v>874</v>
      </c>
      <c r="D1634" s="44" t="s">
        <v>2403</v>
      </c>
      <c r="E1634" s="58">
        <v>0</v>
      </c>
      <c r="F1634" s="50">
        <v>54691</v>
      </c>
    </row>
    <row r="1635" spans="1:6" s="51" customFormat="1" ht="12">
      <c r="A1635" s="41">
        <v>540818</v>
      </c>
      <c r="B1635" s="48" t="s">
        <v>1698</v>
      </c>
      <c r="C1635" s="57" t="s">
        <v>876</v>
      </c>
      <c r="D1635" s="44" t="s">
        <v>2404</v>
      </c>
      <c r="E1635" s="58">
        <v>0</v>
      </c>
      <c r="F1635" s="50">
        <v>8796114</v>
      </c>
    </row>
    <row r="1636" spans="1:6" s="51" customFormat="1" ht="12">
      <c r="A1636" s="41">
        <v>540818</v>
      </c>
      <c r="B1636" s="48" t="s">
        <v>1698</v>
      </c>
      <c r="C1636" s="57" t="s">
        <v>878</v>
      </c>
      <c r="D1636" s="44" t="s">
        <v>2405</v>
      </c>
      <c r="E1636" s="58">
        <v>0</v>
      </c>
      <c r="F1636" s="50">
        <v>91282</v>
      </c>
    </row>
    <row r="1637" spans="1:6" s="51" customFormat="1" ht="12">
      <c r="A1637" s="41">
        <v>540818</v>
      </c>
      <c r="B1637" s="48" t="s">
        <v>1698</v>
      </c>
      <c r="C1637" s="57" t="s">
        <v>880</v>
      </c>
      <c r="D1637" s="44" t="s">
        <v>2406</v>
      </c>
      <c r="E1637" s="58">
        <v>0</v>
      </c>
      <c r="F1637" s="50">
        <v>121279</v>
      </c>
    </row>
    <row r="1638" spans="1:6" s="51" customFormat="1" ht="12">
      <c r="A1638" s="41">
        <v>540818</v>
      </c>
      <c r="B1638" s="48" t="s">
        <v>1698</v>
      </c>
      <c r="C1638" s="57">
        <v>213715837</v>
      </c>
      <c r="D1638" s="44" t="s">
        <v>2407</v>
      </c>
      <c r="E1638" s="58">
        <v>0</v>
      </c>
      <c r="F1638" s="50">
        <v>34533</v>
      </c>
    </row>
    <row r="1639" spans="1:6" s="51" customFormat="1" ht="12">
      <c r="A1639" s="41">
        <v>540818</v>
      </c>
      <c r="B1639" s="48" t="s">
        <v>1698</v>
      </c>
      <c r="C1639" s="43">
        <v>213719137</v>
      </c>
      <c r="D1639" s="44" t="s">
        <v>2408</v>
      </c>
      <c r="E1639" s="58">
        <v>0</v>
      </c>
      <c r="F1639" s="50">
        <v>153609</v>
      </c>
    </row>
    <row r="1640" spans="1:6" s="51" customFormat="1" ht="12">
      <c r="A1640" s="41">
        <v>540818</v>
      </c>
      <c r="B1640" s="48" t="s">
        <v>1698</v>
      </c>
      <c r="C1640" s="57" t="s">
        <v>884</v>
      </c>
      <c r="D1640" s="44" t="s">
        <v>2409</v>
      </c>
      <c r="E1640" s="58">
        <v>0</v>
      </c>
      <c r="F1640" s="50">
        <v>39719</v>
      </c>
    </row>
    <row r="1641" spans="1:6" s="51" customFormat="1" ht="12">
      <c r="A1641" s="41">
        <v>540818</v>
      </c>
      <c r="B1641" s="48" t="s">
        <v>1698</v>
      </c>
      <c r="C1641" s="57" t="s">
        <v>886</v>
      </c>
      <c r="D1641" s="44" t="s">
        <v>2410</v>
      </c>
      <c r="E1641" s="58">
        <v>0</v>
      </c>
      <c r="F1641" s="50">
        <v>68528</v>
      </c>
    </row>
    <row r="1642" spans="1:6" s="51" customFormat="1" ht="12">
      <c r="A1642" s="41">
        <v>540818</v>
      </c>
      <c r="B1642" s="48" t="s">
        <v>1698</v>
      </c>
      <c r="C1642" s="57" t="s">
        <v>888</v>
      </c>
      <c r="D1642" s="44" t="s">
        <v>0</v>
      </c>
      <c r="E1642" s="58">
        <v>0</v>
      </c>
      <c r="F1642" s="50">
        <v>296518</v>
      </c>
    </row>
    <row r="1643" spans="1:6" s="51" customFormat="1" ht="12">
      <c r="A1643" s="41">
        <v>540818</v>
      </c>
      <c r="B1643" s="48" t="s">
        <v>1698</v>
      </c>
      <c r="C1643" s="57" t="s">
        <v>890</v>
      </c>
      <c r="D1643" s="44" t="s">
        <v>1</v>
      </c>
      <c r="E1643" s="58">
        <v>0</v>
      </c>
      <c r="F1643" s="50">
        <v>71655</v>
      </c>
    </row>
    <row r="1644" spans="1:6" s="51" customFormat="1" ht="12">
      <c r="A1644" s="41">
        <v>540818</v>
      </c>
      <c r="B1644" s="48" t="s">
        <v>1698</v>
      </c>
      <c r="C1644" s="57" t="s">
        <v>892</v>
      </c>
      <c r="D1644" s="44" t="s">
        <v>2</v>
      </c>
      <c r="E1644" s="58">
        <v>0</v>
      </c>
      <c r="F1644" s="50">
        <v>6621758</v>
      </c>
    </row>
    <row r="1645" spans="1:6" s="51" customFormat="1" ht="12">
      <c r="A1645" s="41">
        <v>540818</v>
      </c>
      <c r="B1645" s="48" t="s">
        <v>1698</v>
      </c>
      <c r="C1645" s="57" t="s">
        <v>894</v>
      </c>
      <c r="D1645" s="44" t="s">
        <v>3</v>
      </c>
      <c r="E1645" s="58">
        <v>0</v>
      </c>
      <c r="F1645" s="50">
        <v>13226</v>
      </c>
    </row>
    <row r="1646" spans="1:6" s="51" customFormat="1" ht="12">
      <c r="A1646" s="41">
        <v>540818</v>
      </c>
      <c r="B1646" s="48" t="s">
        <v>1698</v>
      </c>
      <c r="C1646" s="57" t="s">
        <v>896</v>
      </c>
      <c r="D1646" s="44" t="s">
        <v>4</v>
      </c>
      <c r="E1646" s="58">
        <v>0</v>
      </c>
      <c r="F1646" s="50">
        <v>115624</v>
      </c>
    </row>
    <row r="1647" spans="1:6" s="51" customFormat="1" ht="12">
      <c r="A1647" s="41">
        <v>540818</v>
      </c>
      <c r="B1647" s="48" t="s">
        <v>1698</v>
      </c>
      <c r="C1647" s="57" t="s">
        <v>898</v>
      </c>
      <c r="D1647" s="44" t="s">
        <v>5</v>
      </c>
      <c r="E1647" s="58">
        <v>0</v>
      </c>
      <c r="F1647" s="50">
        <v>36196</v>
      </c>
    </row>
    <row r="1648" spans="1:6" s="51" customFormat="1" ht="12">
      <c r="A1648" s="41">
        <v>540818</v>
      </c>
      <c r="B1648" s="48" t="s">
        <v>1698</v>
      </c>
      <c r="C1648" s="57">
        <v>213852838</v>
      </c>
      <c r="D1648" s="44" t="s">
        <v>6</v>
      </c>
      <c r="E1648" s="58">
        <v>0</v>
      </c>
      <c r="F1648" s="50">
        <v>160653</v>
      </c>
    </row>
    <row r="1649" spans="1:6" s="51" customFormat="1" ht="12">
      <c r="A1649" s="41">
        <v>540818</v>
      </c>
      <c r="B1649" s="48" t="s">
        <v>1698</v>
      </c>
      <c r="C1649" s="57">
        <v>213915839</v>
      </c>
      <c r="D1649" s="44" t="s">
        <v>7</v>
      </c>
      <c r="E1649" s="58">
        <v>0</v>
      </c>
      <c r="F1649" s="50">
        <v>9362</v>
      </c>
    </row>
    <row r="1650" spans="1:6" s="51" customFormat="1" ht="12">
      <c r="A1650" s="41">
        <v>540818</v>
      </c>
      <c r="B1650" s="48" t="s">
        <v>1698</v>
      </c>
      <c r="C1650" s="57" t="s">
        <v>902</v>
      </c>
      <c r="D1650" s="44" t="s">
        <v>8</v>
      </c>
      <c r="E1650" s="58">
        <v>0</v>
      </c>
      <c r="F1650" s="50">
        <v>16563</v>
      </c>
    </row>
    <row r="1651" spans="1:6" s="51" customFormat="1" ht="12">
      <c r="A1651" s="41">
        <v>540818</v>
      </c>
      <c r="B1651" s="48" t="s">
        <v>1698</v>
      </c>
      <c r="C1651" s="57" t="s">
        <v>904</v>
      </c>
      <c r="D1651" s="44" t="s">
        <v>9</v>
      </c>
      <c r="E1651" s="58">
        <v>0</v>
      </c>
      <c r="F1651" s="50">
        <v>42902</v>
      </c>
    </row>
    <row r="1652" spans="1:6" s="51" customFormat="1" ht="12">
      <c r="A1652" s="41">
        <v>540818</v>
      </c>
      <c r="B1652" s="48" t="s">
        <v>1698</v>
      </c>
      <c r="C1652" s="57">
        <v>213954239</v>
      </c>
      <c r="D1652" s="44" t="s">
        <v>10</v>
      </c>
      <c r="E1652" s="58">
        <v>0</v>
      </c>
      <c r="F1652" s="50">
        <v>15874</v>
      </c>
    </row>
    <row r="1653" spans="1:6" s="51" customFormat="1" ht="12">
      <c r="A1653" s="41">
        <v>540818</v>
      </c>
      <c r="B1653" s="48" t="s">
        <v>1698</v>
      </c>
      <c r="C1653" s="57">
        <v>213985139</v>
      </c>
      <c r="D1653" s="44" t="s">
        <v>11</v>
      </c>
      <c r="E1653" s="58">
        <v>0</v>
      </c>
      <c r="F1653" s="50">
        <v>46519</v>
      </c>
    </row>
    <row r="1654" spans="1:6" s="51" customFormat="1" ht="12">
      <c r="A1654" s="41">
        <v>540818</v>
      </c>
      <c r="B1654" s="48" t="s">
        <v>1698</v>
      </c>
      <c r="C1654" s="57" t="s">
        <v>908</v>
      </c>
      <c r="D1654" s="44" t="s">
        <v>12</v>
      </c>
      <c r="E1654" s="58">
        <v>0</v>
      </c>
      <c r="F1654" s="50">
        <v>50174</v>
      </c>
    </row>
    <row r="1655" spans="1:6" s="51" customFormat="1" ht="12">
      <c r="A1655" s="41">
        <v>540818</v>
      </c>
      <c r="B1655" s="48" t="s">
        <v>1698</v>
      </c>
      <c r="C1655" s="57">
        <v>214005240</v>
      </c>
      <c r="D1655" s="44" t="s">
        <v>13</v>
      </c>
      <c r="E1655" s="58">
        <v>0</v>
      </c>
      <c r="F1655" s="50">
        <v>43749</v>
      </c>
    </row>
    <row r="1656" spans="1:6" s="51" customFormat="1" ht="12">
      <c r="A1656" s="41">
        <v>540818</v>
      </c>
      <c r="B1656" s="48" t="s">
        <v>1698</v>
      </c>
      <c r="C1656" s="57" t="s">
        <v>911</v>
      </c>
      <c r="D1656" s="44" t="s">
        <v>14</v>
      </c>
      <c r="E1656" s="58">
        <v>0</v>
      </c>
      <c r="F1656" s="50">
        <v>160063</v>
      </c>
    </row>
    <row r="1657" spans="1:6" s="51" customFormat="1" ht="12">
      <c r="A1657" s="41">
        <v>540818</v>
      </c>
      <c r="B1657" s="48" t="s">
        <v>1698</v>
      </c>
      <c r="C1657" s="57">
        <v>214013140</v>
      </c>
      <c r="D1657" s="44" t="s">
        <v>15</v>
      </c>
      <c r="E1657" s="58">
        <v>0</v>
      </c>
      <c r="F1657" s="50">
        <v>114585</v>
      </c>
    </row>
    <row r="1658" spans="1:6" s="51" customFormat="1" ht="12">
      <c r="A1658" s="41">
        <v>540818</v>
      </c>
      <c r="B1658" s="48" t="s">
        <v>1698</v>
      </c>
      <c r="C1658" s="57" t="s">
        <v>914</v>
      </c>
      <c r="D1658" s="44" t="s">
        <v>16</v>
      </c>
      <c r="E1658" s="58">
        <v>0</v>
      </c>
      <c r="F1658" s="50">
        <v>67277</v>
      </c>
    </row>
    <row r="1659" spans="1:6" s="51" customFormat="1" ht="12">
      <c r="A1659" s="41">
        <v>540818</v>
      </c>
      <c r="B1659" s="48" t="s">
        <v>1698</v>
      </c>
      <c r="C1659" s="57">
        <v>214015740</v>
      </c>
      <c r="D1659" s="44" t="s">
        <v>17</v>
      </c>
      <c r="E1659" s="58">
        <v>0</v>
      </c>
      <c r="F1659" s="50">
        <v>34367</v>
      </c>
    </row>
    <row r="1660" spans="1:6" s="51" customFormat="1" ht="12">
      <c r="A1660" s="41">
        <v>540818</v>
      </c>
      <c r="B1660" s="48" t="s">
        <v>1698</v>
      </c>
      <c r="C1660" s="57" t="s">
        <v>917</v>
      </c>
      <c r="D1660" s="44" t="s">
        <v>18</v>
      </c>
      <c r="E1660" s="58">
        <v>0</v>
      </c>
      <c r="F1660" s="50">
        <v>57157</v>
      </c>
    </row>
    <row r="1661" spans="1:6" s="51" customFormat="1" ht="12">
      <c r="A1661" s="41">
        <v>540818</v>
      </c>
      <c r="B1661" s="48" t="s">
        <v>1698</v>
      </c>
      <c r="C1661" s="57" t="s">
        <v>919</v>
      </c>
      <c r="D1661" s="44" t="s">
        <v>19</v>
      </c>
      <c r="E1661" s="58">
        <v>0</v>
      </c>
      <c r="F1661" s="50">
        <v>92115</v>
      </c>
    </row>
    <row r="1662" spans="1:6" s="51" customFormat="1" ht="12">
      <c r="A1662" s="41">
        <v>540818</v>
      </c>
      <c r="B1662" s="48" t="s">
        <v>1698</v>
      </c>
      <c r="C1662" s="57">
        <v>214052240</v>
      </c>
      <c r="D1662" s="44" t="s">
        <v>20</v>
      </c>
      <c r="E1662" s="58">
        <v>0</v>
      </c>
      <c r="F1662" s="50">
        <v>42032</v>
      </c>
    </row>
    <row r="1663" spans="1:6" s="51" customFormat="1" ht="12">
      <c r="A1663" s="41">
        <v>540818</v>
      </c>
      <c r="B1663" s="48" t="s">
        <v>1698</v>
      </c>
      <c r="C1663" s="57">
        <v>214052540</v>
      </c>
      <c r="D1663" s="44" t="s">
        <v>21</v>
      </c>
      <c r="E1663" s="58">
        <v>0</v>
      </c>
      <c r="F1663" s="50">
        <v>52057</v>
      </c>
    </row>
    <row r="1664" spans="1:6" s="51" customFormat="1" ht="12">
      <c r="A1664" s="41">
        <v>540818</v>
      </c>
      <c r="B1664" s="48" t="s">
        <v>1698</v>
      </c>
      <c r="C1664" s="57">
        <v>214066440</v>
      </c>
      <c r="D1664" s="44" t="s">
        <v>22</v>
      </c>
      <c r="E1664" s="58">
        <v>0</v>
      </c>
      <c r="F1664" s="50">
        <v>71988</v>
      </c>
    </row>
    <row r="1665" spans="1:6" s="51" customFormat="1" ht="12">
      <c r="A1665" s="41">
        <v>540818</v>
      </c>
      <c r="B1665" s="48" t="s">
        <v>1698</v>
      </c>
      <c r="C1665" s="57">
        <v>214085440</v>
      </c>
      <c r="D1665" s="44" t="s">
        <v>23</v>
      </c>
      <c r="E1665" s="58">
        <v>0</v>
      </c>
      <c r="F1665" s="50">
        <v>19279</v>
      </c>
    </row>
    <row r="1666" spans="1:6" s="51" customFormat="1" ht="12">
      <c r="A1666" s="41">
        <v>540818</v>
      </c>
      <c r="B1666" s="48" t="s">
        <v>1698</v>
      </c>
      <c r="C1666" s="57">
        <v>214091540</v>
      </c>
      <c r="D1666" s="44" t="s">
        <v>24</v>
      </c>
      <c r="E1666" s="58">
        <v>0</v>
      </c>
      <c r="F1666" s="50">
        <v>46764</v>
      </c>
    </row>
    <row r="1667" spans="1:6" s="51" customFormat="1" ht="12">
      <c r="A1667" s="41">
        <v>540818</v>
      </c>
      <c r="B1667" s="48" t="s">
        <v>1698</v>
      </c>
      <c r="C1667" s="57" t="s">
        <v>926</v>
      </c>
      <c r="D1667" s="44" t="s">
        <v>25</v>
      </c>
      <c r="E1667" s="58">
        <v>0</v>
      </c>
      <c r="F1667" s="50">
        <v>89727</v>
      </c>
    </row>
    <row r="1668" spans="1:6" s="51" customFormat="1" ht="12">
      <c r="A1668" s="41">
        <v>540818</v>
      </c>
      <c r="B1668" s="48" t="s">
        <v>1698</v>
      </c>
      <c r="C1668" s="57" t="s">
        <v>928</v>
      </c>
      <c r="D1668" s="44" t="s">
        <v>26</v>
      </c>
      <c r="E1668" s="58">
        <v>0</v>
      </c>
      <c r="F1668" s="50">
        <v>56597</v>
      </c>
    </row>
    <row r="1669" spans="1:6" s="51" customFormat="1" ht="12">
      <c r="A1669" s="41">
        <v>540818</v>
      </c>
      <c r="B1669" s="48" t="s">
        <v>1698</v>
      </c>
      <c r="C1669" s="57">
        <v>214117541</v>
      </c>
      <c r="D1669" s="44" t="s">
        <v>27</v>
      </c>
      <c r="E1669" s="58">
        <v>0</v>
      </c>
      <c r="F1669" s="50">
        <v>57536</v>
      </c>
    </row>
    <row r="1670" spans="1:6" s="51" customFormat="1" ht="12">
      <c r="A1670" s="41">
        <v>540818</v>
      </c>
      <c r="B1670" s="48" t="s">
        <v>1698</v>
      </c>
      <c r="C1670" s="57" t="s">
        <v>931</v>
      </c>
      <c r="D1670" s="44" t="s">
        <v>28</v>
      </c>
      <c r="E1670" s="58">
        <v>0</v>
      </c>
      <c r="F1670" s="50">
        <v>22956</v>
      </c>
    </row>
    <row r="1671" spans="1:6" s="51" customFormat="1" ht="12">
      <c r="A1671" s="41">
        <v>540818</v>
      </c>
      <c r="B1671" s="48" t="s">
        <v>1698</v>
      </c>
      <c r="C1671" s="57">
        <v>214147541</v>
      </c>
      <c r="D1671" s="44" t="s">
        <v>29</v>
      </c>
      <c r="E1671" s="58">
        <v>0</v>
      </c>
      <c r="F1671" s="50">
        <v>18295</v>
      </c>
    </row>
    <row r="1672" spans="1:6" s="51" customFormat="1" ht="12">
      <c r="A1672" s="41">
        <v>540818</v>
      </c>
      <c r="B1672" s="48" t="s">
        <v>1698</v>
      </c>
      <c r="C1672" s="57">
        <v>214176041</v>
      </c>
      <c r="D1672" s="44" t="s">
        <v>30</v>
      </c>
      <c r="E1672" s="58">
        <v>0</v>
      </c>
      <c r="F1672" s="50">
        <v>62530</v>
      </c>
    </row>
    <row r="1673" spans="1:6" s="51" customFormat="1" ht="12">
      <c r="A1673" s="41">
        <v>540818</v>
      </c>
      <c r="B1673" s="48" t="s">
        <v>1698</v>
      </c>
      <c r="C1673" s="57" t="s">
        <v>31</v>
      </c>
      <c r="D1673" s="44" t="s">
        <v>3034</v>
      </c>
      <c r="E1673" s="58">
        <v>0</v>
      </c>
      <c r="F1673" s="50">
        <v>148007478</v>
      </c>
    </row>
    <row r="1674" spans="1:6" s="51" customFormat="1" ht="12">
      <c r="A1674" s="41">
        <v>540818</v>
      </c>
      <c r="B1674" s="48" t="s">
        <v>1698</v>
      </c>
      <c r="C1674" s="57" t="s">
        <v>935</v>
      </c>
      <c r="D1674" s="44" t="s">
        <v>32</v>
      </c>
      <c r="E1674" s="58">
        <v>0</v>
      </c>
      <c r="F1674" s="50">
        <v>18174</v>
      </c>
    </row>
    <row r="1675" spans="1:6" s="51" customFormat="1" ht="12">
      <c r="A1675" s="41">
        <v>540818</v>
      </c>
      <c r="B1675" s="48" t="s">
        <v>1698</v>
      </c>
      <c r="C1675" s="57" t="s">
        <v>937</v>
      </c>
      <c r="D1675" s="44" t="s">
        <v>33</v>
      </c>
      <c r="E1675" s="58">
        <v>0</v>
      </c>
      <c r="F1675" s="50">
        <v>50650</v>
      </c>
    </row>
    <row r="1676" spans="1:6" s="51" customFormat="1" ht="12">
      <c r="A1676" s="41">
        <v>540818</v>
      </c>
      <c r="B1676" s="48" t="s">
        <v>1698</v>
      </c>
      <c r="C1676" s="57" t="s">
        <v>939</v>
      </c>
      <c r="D1676" s="44" t="s">
        <v>34</v>
      </c>
      <c r="E1676" s="58">
        <v>0</v>
      </c>
      <c r="F1676" s="50">
        <v>30715</v>
      </c>
    </row>
    <row r="1677" spans="1:6" s="51" customFormat="1" ht="12">
      <c r="A1677" s="41">
        <v>540818</v>
      </c>
      <c r="B1677" s="48" t="s">
        <v>1698</v>
      </c>
      <c r="C1677" s="57" t="s">
        <v>941</v>
      </c>
      <c r="D1677" s="44" t="s">
        <v>35</v>
      </c>
      <c r="E1677" s="58">
        <v>0</v>
      </c>
      <c r="F1677" s="50">
        <v>19430</v>
      </c>
    </row>
    <row r="1678" spans="1:6" s="51" customFormat="1" ht="12">
      <c r="A1678" s="41">
        <v>540818</v>
      </c>
      <c r="B1678" s="48" t="s">
        <v>1698</v>
      </c>
      <c r="C1678" s="57" t="s">
        <v>943</v>
      </c>
      <c r="D1678" s="44" t="s">
        <v>36</v>
      </c>
      <c r="E1678" s="58">
        <v>0</v>
      </c>
      <c r="F1678" s="50">
        <v>281654</v>
      </c>
    </row>
    <row r="1679" spans="1:6" s="51" customFormat="1" ht="12">
      <c r="A1679" s="41">
        <v>540818</v>
      </c>
      <c r="B1679" s="48" t="s">
        <v>1698</v>
      </c>
      <c r="C1679" s="57" t="s">
        <v>945</v>
      </c>
      <c r="D1679" s="44" t="s">
        <v>37</v>
      </c>
      <c r="E1679" s="58">
        <v>0</v>
      </c>
      <c r="F1679" s="50">
        <v>35707</v>
      </c>
    </row>
    <row r="1680" spans="1:6" s="51" customFormat="1" ht="12">
      <c r="A1680" s="41">
        <v>540818</v>
      </c>
      <c r="B1680" s="48" t="s">
        <v>1698</v>
      </c>
      <c r="C1680" s="57" t="s">
        <v>947</v>
      </c>
      <c r="D1680" s="44" t="s">
        <v>38</v>
      </c>
      <c r="E1680" s="58">
        <v>0</v>
      </c>
      <c r="F1680" s="50">
        <v>8029876</v>
      </c>
    </row>
    <row r="1681" spans="1:6" s="51" customFormat="1" ht="12">
      <c r="A1681" s="41">
        <v>540818</v>
      </c>
      <c r="B1681" s="48" t="s">
        <v>1698</v>
      </c>
      <c r="C1681" s="57">
        <v>214215842</v>
      </c>
      <c r="D1681" s="44" t="s">
        <v>39</v>
      </c>
      <c r="E1681" s="58">
        <v>0</v>
      </c>
      <c r="F1681" s="50">
        <v>32215</v>
      </c>
    </row>
    <row r="1682" spans="1:6" s="51" customFormat="1" ht="12">
      <c r="A1682" s="41">
        <v>540818</v>
      </c>
      <c r="B1682" s="48" t="s">
        <v>1698</v>
      </c>
      <c r="C1682" s="57">
        <v>214217042</v>
      </c>
      <c r="D1682" s="44" t="s">
        <v>40</v>
      </c>
      <c r="E1682" s="58">
        <v>0</v>
      </c>
      <c r="F1682" s="50">
        <v>128419</v>
      </c>
    </row>
    <row r="1683" spans="1:6" s="51" customFormat="1" ht="12">
      <c r="A1683" s="41">
        <v>540818</v>
      </c>
      <c r="B1683" s="48" t="s">
        <v>1698</v>
      </c>
      <c r="C1683" s="57">
        <v>214217442</v>
      </c>
      <c r="D1683" s="44" t="s">
        <v>41</v>
      </c>
      <c r="E1683" s="58">
        <v>0</v>
      </c>
      <c r="F1683" s="50">
        <v>35562</v>
      </c>
    </row>
    <row r="1684" spans="1:6" s="51" customFormat="1" ht="12">
      <c r="A1684" s="41">
        <v>540818</v>
      </c>
      <c r="B1684" s="48" t="s">
        <v>1698</v>
      </c>
      <c r="C1684" s="57">
        <v>214219142</v>
      </c>
      <c r="D1684" s="44" t="s">
        <v>42</v>
      </c>
      <c r="E1684" s="58">
        <v>0</v>
      </c>
      <c r="F1684" s="50">
        <v>147941</v>
      </c>
    </row>
    <row r="1685" spans="1:6" s="51" customFormat="1" ht="12">
      <c r="A1685" s="41">
        <v>540818</v>
      </c>
      <c r="B1685" s="48" t="s">
        <v>1698</v>
      </c>
      <c r="C1685" s="57">
        <v>214270742</v>
      </c>
      <c r="D1685" s="44" t="s">
        <v>43</v>
      </c>
      <c r="E1685" s="58">
        <v>0</v>
      </c>
      <c r="F1685" s="50">
        <v>128299</v>
      </c>
    </row>
    <row r="1686" spans="1:6" s="51" customFormat="1" ht="12">
      <c r="A1686" s="41">
        <v>540818</v>
      </c>
      <c r="B1686" s="48" t="s">
        <v>1698</v>
      </c>
      <c r="C1686" s="57" t="s">
        <v>954</v>
      </c>
      <c r="D1686" s="44" t="s">
        <v>44</v>
      </c>
      <c r="E1686" s="58">
        <v>0</v>
      </c>
      <c r="F1686" s="50">
        <v>88786</v>
      </c>
    </row>
    <row r="1687" spans="1:6" s="51" customFormat="1" ht="12">
      <c r="A1687" s="41">
        <v>540818</v>
      </c>
      <c r="B1687" s="48" t="s">
        <v>1698</v>
      </c>
      <c r="C1687" s="57">
        <v>214319743</v>
      </c>
      <c r="D1687" s="44" t="s">
        <v>45</v>
      </c>
      <c r="E1687" s="58">
        <v>0</v>
      </c>
      <c r="F1687" s="50">
        <v>165752</v>
      </c>
    </row>
    <row r="1688" spans="1:6" s="51" customFormat="1" ht="12">
      <c r="A1688" s="41">
        <v>540818</v>
      </c>
      <c r="B1688" s="48" t="s">
        <v>1698</v>
      </c>
      <c r="C1688" s="57" t="s">
        <v>957</v>
      </c>
      <c r="D1688" s="44" t="s">
        <v>46</v>
      </c>
      <c r="E1688" s="58">
        <v>0</v>
      </c>
      <c r="F1688" s="50">
        <v>43767</v>
      </c>
    </row>
    <row r="1689" spans="1:6" s="51" customFormat="1" ht="12">
      <c r="A1689" s="41">
        <v>540818</v>
      </c>
      <c r="B1689" s="48" t="s">
        <v>1698</v>
      </c>
      <c r="C1689" s="57" t="s">
        <v>959</v>
      </c>
      <c r="D1689" s="44" t="s">
        <v>47</v>
      </c>
      <c r="E1689" s="58">
        <v>0</v>
      </c>
      <c r="F1689" s="50">
        <v>75529</v>
      </c>
    </row>
    <row r="1690" spans="1:6" s="51" customFormat="1" ht="12">
      <c r="A1690" s="41">
        <v>540818</v>
      </c>
      <c r="B1690" s="48" t="s">
        <v>1698</v>
      </c>
      <c r="C1690" s="57" t="s">
        <v>961</v>
      </c>
      <c r="D1690" s="44" t="s">
        <v>48</v>
      </c>
      <c r="E1690" s="58">
        <v>0</v>
      </c>
      <c r="F1690" s="50">
        <v>113377</v>
      </c>
    </row>
    <row r="1691" spans="1:6" s="51" customFormat="1" ht="12">
      <c r="A1691" s="41">
        <v>540818</v>
      </c>
      <c r="B1691" s="48" t="s">
        <v>1698</v>
      </c>
      <c r="C1691" s="57">
        <v>214354743</v>
      </c>
      <c r="D1691" s="44" t="s">
        <v>49</v>
      </c>
      <c r="E1691" s="58">
        <v>0</v>
      </c>
      <c r="F1691" s="50">
        <v>21427</v>
      </c>
    </row>
    <row r="1692" spans="1:6" s="51" customFormat="1" ht="12">
      <c r="A1692" s="41">
        <v>540818</v>
      </c>
      <c r="B1692" s="48" t="s">
        <v>1698</v>
      </c>
      <c r="C1692" s="57">
        <v>214373043</v>
      </c>
      <c r="D1692" s="44" t="s">
        <v>50</v>
      </c>
      <c r="E1692" s="58">
        <v>0</v>
      </c>
      <c r="F1692" s="50">
        <v>24933</v>
      </c>
    </row>
    <row r="1693" spans="1:6" s="51" customFormat="1" ht="12">
      <c r="A1693" s="41">
        <v>540818</v>
      </c>
      <c r="B1693" s="48" t="s">
        <v>1698</v>
      </c>
      <c r="C1693" s="57">
        <v>214373443</v>
      </c>
      <c r="D1693" s="44" t="s">
        <v>51</v>
      </c>
      <c r="E1693" s="58">
        <v>0</v>
      </c>
      <c r="F1693" s="50">
        <v>117160</v>
      </c>
    </row>
    <row r="1694" spans="1:6" s="51" customFormat="1" ht="12">
      <c r="A1694" s="41">
        <v>540818</v>
      </c>
      <c r="B1694" s="48" t="s">
        <v>1698</v>
      </c>
      <c r="C1694" s="57">
        <v>214376243</v>
      </c>
      <c r="D1694" s="44" t="s">
        <v>52</v>
      </c>
      <c r="E1694" s="58">
        <v>0</v>
      </c>
      <c r="F1694" s="50">
        <v>35018</v>
      </c>
    </row>
    <row r="1695" spans="1:6" s="51" customFormat="1" ht="12">
      <c r="A1695" s="41">
        <v>540818</v>
      </c>
      <c r="B1695" s="48" t="s">
        <v>1698</v>
      </c>
      <c r="C1695" s="57" t="s">
        <v>967</v>
      </c>
      <c r="D1695" s="44" t="s">
        <v>53</v>
      </c>
      <c r="E1695" s="58">
        <v>0</v>
      </c>
      <c r="F1695" s="50">
        <v>78919</v>
      </c>
    </row>
    <row r="1696" spans="1:6" s="51" customFormat="1" ht="12">
      <c r="A1696" s="41">
        <v>540818</v>
      </c>
      <c r="B1696" s="48" t="s">
        <v>1698</v>
      </c>
      <c r="C1696" s="57" t="s">
        <v>969</v>
      </c>
      <c r="D1696" s="44" t="s">
        <v>54</v>
      </c>
      <c r="E1696" s="58">
        <v>0</v>
      </c>
      <c r="F1696" s="50">
        <v>64956</v>
      </c>
    </row>
    <row r="1697" spans="1:6" s="51" customFormat="1" ht="12">
      <c r="A1697" s="41">
        <v>540818</v>
      </c>
      <c r="B1697" s="48" t="s">
        <v>1698</v>
      </c>
      <c r="C1697" s="57" t="s">
        <v>971</v>
      </c>
      <c r="D1697" s="44" t="s">
        <v>55</v>
      </c>
      <c r="E1697" s="58">
        <v>0</v>
      </c>
      <c r="F1697" s="50">
        <v>118200</v>
      </c>
    </row>
    <row r="1698" spans="1:6" s="51" customFormat="1" ht="12">
      <c r="A1698" s="41">
        <v>540818</v>
      </c>
      <c r="B1698" s="48" t="s">
        <v>1698</v>
      </c>
      <c r="C1698" s="57" t="s">
        <v>973</v>
      </c>
      <c r="D1698" s="44" t="s">
        <v>56</v>
      </c>
      <c r="E1698" s="58">
        <v>0</v>
      </c>
      <c r="F1698" s="50">
        <v>20441</v>
      </c>
    </row>
    <row r="1699" spans="1:6" s="51" customFormat="1" ht="12">
      <c r="A1699" s="41">
        <v>540818</v>
      </c>
      <c r="B1699" s="48" t="s">
        <v>1698</v>
      </c>
      <c r="C1699" s="57">
        <v>214417444</v>
      </c>
      <c r="D1699" s="44" t="s">
        <v>57</v>
      </c>
      <c r="E1699" s="58">
        <v>0</v>
      </c>
      <c r="F1699" s="50">
        <v>52088</v>
      </c>
    </row>
    <row r="1700" spans="1:6" s="51" customFormat="1" ht="12">
      <c r="A1700" s="41">
        <v>540818</v>
      </c>
      <c r="B1700" s="48" t="s">
        <v>1698</v>
      </c>
      <c r="C1700" s="57">
        <v>214441244</v>
      </c>
      <c r="D1700" s="44" t="s">
        <v>58</v>
      </c>
      <c r="E1700" s="58">
        <v>0</v>
      </c>
      <c r="F1700" s="50">
        <v>12938</v>
      </c>
    </row>
    <row r="1701" spans="1:6" s="51" customFormat="1" ht="12">
      <c r="A1701" s="41">
        <v>540818</v>
      </c>
      <c r="B1701" s="48" t="s">
        <v>1698</v>
      </c>
      <c r="C1701" s="57">
        <v>214454344</v>
      </c>
      <c r="D1701" s="44" t="s">
        <v>59</v>
      </c>
      <c r="E1701" s="58">
        <v>0</v>
      </c>
      <c r="F1701" s="50">
        <v>57285</v>
      </c>
    </row>
    <row r="1702" spans="1:6" s="51" customFormat="1" ht="12">
      <c r="A1702" s="41">
        <v>540818</v>
      </c>
      <c r="B1702" s="48" t="s">
        <v>1698</v>
      </c>
      <c r="C1702" s="57" t="s">
        <v>978</v>
      </c>
      <c r="D1702" s="44" t="s">
        <v>60</v>
      </c>
      <c r="E1702" s="58">
        <v>0</v>
      </c>
      <c r="F1702" s="50">
        <v>6637</v>
      </c>
    </row>
    <row r="1703" spans="1:6" s="51" customFormat="1" ht="12">
      <c r="A1703" s="41">
        <v>540818</v>
      </c>
      <c r="B1703" s="48" t="s">
        <v>1698</v>
      </c>
      <c r="C1703" s="57" t="s">
        <v>980</v>
      </c>
      <c r="D1703" s="44" t="s">
        <v>61</v>
      </c>
      <c r="E1703" s="58">
        <v>0</v>
      </c>
      <c r="F1703" s="50">
        <v>20762</v>
      </c>
    </row>
    <row r="1704" spans="1:6" s="51" customFormat="1" ht="12">
      <c r="A1704" s="41">
        <v>540818</v>
      </c>
      <c r="B1704" s="48" t="s">
        <v>1698</v>
      </c>
      <c r="C1704" s="57" t="s">
        <v>982</v>
      </c>
      <c r="D1704" s="44" t="s">
        <v>62</v>
      </c>
      <c r="E1704" s="58">
        <v>0</v>
      </c>
      <c r="F1704" s="50">
        <v>37636</v>
      </c>
    </row>
    <row r="1705" spans="1:6" s="51" customFormat="1" ht="12">
      <c r="A1705" s="41">
        <v>540818</v>
      </c>
      <c r="B1705" s="48" t="s">
        <v>1698</v>
      </c>
      <c r="C1705" s="57" t="s">
        <v>984</v>
      </c>
      <c r="D1705" s="44" t="s">
        <v>63</v>
      </c>
      <c r="E1705" s="58">
        <v>0</v>
      </c>
      <c r="F1705" s="50">
        <v>18492</v>
      </c>
    </row>
    <row r="1706" spans="1:6" s="51" customFormat="1" ht="12">
      <c r="A1706" s="41">
        <v>540818</v>
      </c>
      <c r="B1706" s="48" t="s">
        <v>1698</v>
      </c>
      <c r="C1706" s="57">
        <v>214519845</v>
      </c>
      <c r="D1706" s="44" t="s">
        <v>64</v>
      </c>
      <c r="E1706" s="58">
        <v>0</v>
      </c>
      <c r="F1706" s="50">
        <v>48652</v>
      </c>
    </row>
    <row r="1707" spans="1:6" s="51" customFormat="1" ht="12">
      <c r="A1707" s="41">
        <v>540818</v>
      </c>
      <c r="B1707" s="48" t="s">
        <v>1698</v>
      </c>
      <c r="C1707" s="57" t="s">
        <v>987</v>
      </c>
      <c r="D1707" s="44" t="s">
        <v>65</v>
      </c>
      <c r="E1707" s="58">
        <v>0</v>
      </c>
      <c r="F1707" s="50">
        <v>80662</v>
      </c>
    </row>
    <row r="1708" spans="1:6" s="51" customFormat="1" ht="12">
      <c r="A1708" s="41">
        <v>540818</v>
      </c>
      <c r="B1708" s="48" t="s">
        <v>1698</v>
      </c>
      <c r="C1708" s="57" t="s">
        <v>989</v>
      </c>
      <c r="D1708" s="44" t="s">
        <v>66</v>
      </c>
      <c r="E1708" s="58">
        <v>0</v>
      </c>
      <c r="F1708" s="50">
        <v>80810</v>
      </c>
    </row>
    <row r="1709" spans="1:6" s="51" customFormat="1" ht="18">
      <c r="A1709" s="41">
        <v>540818</v>
      </c>
      <c r="B1709" s="48" t="s">
        <v>1698</v>
      </c>
      <c r="C1709" s="57" t="s">
        <v>991</v>
      </c>
      <c r="D1709" s="61" t="s">
        <v>67</v>
      </c>
      <c r="E1709" s="58">
        <v>0</v>
      </c>
      <c r="F1709" s="50">
        <v>42342</v>
      </c>
    </row>
    <row r="1710" spans="1:6" s="51" customFormat="1" ht="12">
      <c r="A1710" s="41">
        <v>540818</v>
      </c>
      <c r="B1710" s="48" t="s">
        <v>1698</v>
      </c>
      <c r="C1710" s="57" t="s">
        <v>993</v>
      </c>
      <c r="D1710" s="44" t="s">
        <v>68</v>
      </c>
      <c r="E1710" s="58">
        <v>0</v>
      </c>
      <c r="F1710" s="50">
        <v>43553</v>
      </c>
    </row>
    <row r="1711" spans="1:6" s="51" customFormat="1" ht="12">
      <c r="A1711" s="41">
        <v>540818</v>
      </c>
      <c r="B1711" s="48" t="s">
        <v>1698</v>
      </c>
      <c r="C1711" s="57" t="s">
        <v>995</v>
      </c>
      <c r="D1711" s="44" t="s">
        <v>69</v>
      </c>
      <c r="E1711" s="58">
        <v>0</v>
      </c>
      <c r="F1711" s="50">
        <v>24591</v>
      </c>
    </row>
    <row r="1712" spans="1:6" s="51" customFormat="1" ht="12">
      <c r="A1712" s="41">
        <v>540818</v>
      </c>
      <c r="B1712" s="48" t="s">
        <v>1698</v>
      </c>
      <c r="C1712" s="57" t="s">
        <v>997</v>
      </c>
      <c r="D1712" s="44" t="s">
        <v>70</v>
      </c>
      <c r="E1712" s="58">
        <v>0</v>
      </c>
      <c r="F1712" s="50">
        <v>324723</v>
      </c>
    </row>
    <row r="1713" spans="1:6" s="51" customFormat="1" ht="12">
      <c r="A1713" s="41">
        <v>540818</v>
      </c>
      <c r="B1713" s="48" t="s">
        <v>1698</v>
      </c>
      <c r="C1713" s="57">
        <v>214547245</v>
      </c>
      <c r="D1713" s="44" t="s">
        <v>71</v>
      </c>
      <c r="E1713" s="58">
        <v>0</v>
      </c>
      <c r="F1713" s="50">
        <v>353585</v>
      </c>
    </row>
    <row r="1714" spans="1:6" s="51" customFormat="1" ht="12">
      <c r="A1714" s="41">
        <v>540818</v>
      </c>
      <c r="B1714" s="48" t="s">
        <v>1698</v>
      </c>
      <c r="C1714" s="57">
        <v>214547545</v>
      </c>
      <c r="D1714" s="44" t="s">
        <v>72</v>
      </c>
      <c r="E1714" s="58">
        <v>0</v>
      </c>
      <c r="F1714" s="50">
        <v>42448</v>
      </c>
    </row>
    <row r="1715" spans="1:6" s="51" customFormat="1" ht="12">
      <c r="A1715" s="41">
        <v>540818</v>
      </c>
      <c r="B1715" s="48" t="s">
        <v>1698</v>
      </c>
      <c r="C1715" s="57">
        <v>214547745</v>
      </c>
      <c r="D1715" s="44" t="s">
        <v>73</v>
      </c>
      <c r="E1715" s="58">
        <v>0</v>
      </c>
      <c r="F1715" s="50">
        <v>21576</v>
      </c>
    </row>
    <row r="1716" spans="1:6" s="51" customFormat="1" ht="12">
      <c r="A1716" s="41">
        <v>540818</v>
      </c>
      <c r="B1716" s="48" t="s">
        <v>1698</v>
      </c>
      <c r="C1716" s="57">
        <v>214550245</v>
      </c>
      <c r="D1716" s="44" t="s">
        <v>74</v>
      </c>
      <c r="E1716" s="58">
        <v>0</v>
      </c>
      <c r="F1716" s="50">
        <v>10986</v>
      </c>
    </row>
    <row r="1717" spans="1:6" s="51" customFormat="1" ht="12">
      <c r="A1717" s="41">
        <v>540818</v>
      </c>
      <c r="B1717" s="48" t="s">
        <v>1698</v>
      </c>
      <c r="C1717" s="57">
        <v>214554245</v>
      </c>
      <c r="D1717" s="44" t="s">
        <v>75</v>
      </c>
      <c r="E1717" s="58">
        <v>0</v>
      </c>
      <c r="F1717" s="50">
        <v>26543</v>
      </c>
    </row>
    <row r="1718" spans="1:6" s="51" customFormat="1" ht="12">
      <c r="A1718" s="41">
        <v>540818</v>
      </c>
      <c r="B1718" s="48" t="s">
        <v>1698</v>
      </c>
      <c r="C1718" s="57">
        <v>214566045</v>
      </c>
      <c r="D1718" s="44" t="s">
        <v>76</v>
      </c>
      <c r="E1718" s="58">
        <v>0</v>
      </c>
      <c r="F1718" s="50">
        <v>305129</v>
      </c>
    </row>
    <row r="1719" spans="1:6" s="51" customFormat="1" ht="12">
      <c r="A1719" s="41">
        <v>540818</v>
      </c>
      <c r="B1719" s="48" t="s">
        <v>1698</v>
      </c>
      <c r="C1719" s="57" t="s">
        <v>1006</v>
      </c>
      <c r="D1719" s="44" t="s">
        <v>77</v>
      </c>
      <c r="E1719" s="58">
        <v>0</v>
      </c>
      <c r="F1719" s="50">
        <v>8052</v>
      </c>
    </row>
    <row r="1720" spans="1:6" s="51" customFormat="1" ht="12">
      <c r="A1720" s="41">
        <v>540818</v>
      </c>
      <c r="B1720" s="48" t="s">
        <v>1698</v>
      </c>
      <c r="C1720" s="57" t="s">
        <v>1008</v>
      </c>
      <c r="D1720" s="44" t="s">
        <v>78</v>
      </c>
      <c r="E1720" s="58">
        <v>0</v>
      </c>
      <c r="F1720" s="50">
        <v>35403</v>
      </c>
    </row>
    <row r="1721" spans="1:6" s="51" customFormat="1" ht="12">
      <c r="A1721" s="41">
        <v>540818</v>
      </c>
      <c r="B1721" s="48" t="s">
        <v>1698</v>
      </c>
      <c r="C1721" s="57">
        <v>214576845</v>
      </c>
      <c r="D1721" s="44" t="s">
        <v>79</v>
      </c>
      <c r="E1721" s="58">
        <v>0</v>
      </c>
      <c r="F1721" s="50">
        <v>18477</v>
      </c>
    </row>
    <row r="1722" spans="1:6" s="51" customFormat="1" ht="12">
      <c r="A1722" s="41">
        <v>540818</v>
      </c>
      <c r="B1722" s="48" t="s">
        <v>1698</v>
      </c>
      <c r="C1722" s="57" t="s">
        <v>1011</v>
      </c>
      <c r="D1722" s="44" t="s">
        <v>80</v>
      </c>
      <c r="E1722" s="58">
        <v>0</v>
      </c>
      <c r="F1722" s="50">
        <v>61092</v>
      </c>
    </row>
    <row r="1723" spans="1:6" s="51" customFormat="1" ht="12">
      <c r="A1723" s="41">
        <v>540818</v>
      </c>
      <c r="B1723" s="48" t="s">
        <v>1698</v>
      </c>
      <c r="C1723" s="57">
        <v>214617446</v>
      </c>
      <c r="D1723" s="44" t="s">
        <v>81</v>
      </c>
      <c r="E1723" s="58">
        <v>0</v>
      </c>
      <c r="F1723" s="50">
        <v>9458</v>
      </c>
    </row>
    <row r="1724" spans="1:6" s="51" customFormat="1" ht="12">
      <c r="A1724" s="41">
        <v>540818</v>
      </c>
      <c r="B1724" s="48" t="s">
        <v>1698</v>
      </c>
      <c r="C1724" s="57">
        <v>214676246</v>
      </c>
      <c r="D1724" s="44" t="s">
        <v>82</v>
      </c>
      <c r="E1724" s="58">
        <v>0</v>
      </c>
      <c r="F1724" s="50">
        <v>29055</v>
      </c>
    </row>
    <row r="1725" spans="1:6" s="51" customFormat="1" ht="12">
      <c r="A1725" s="41">
        <v>540818</v>
      </c>
      <c r="B1725" s="48" t="s">
        <v>1698</v>
      </c>
      <c r="C1725" s="57" t="s">
        <v>1015</v>
      </c>
      <c r="D1725" s="44" t="s">
        <v>83</v>
      </c>
      <c r="E1725" s="58">
        <v>0</v>
      </c>
      <c r="F1725" s="50">
        <v>150491</v>
      </c>
    </row>
    <row r="1726" spans="1:6" s="51" customFormat="1" ht="12">
      <c r="A1726" s="41">
        <v>540818</v>
      </c>
      <c r="B1726" s="48" t="s">
        <v>1698</v>
      </c>
      <c r="C1726" s="57" t="s">
        <v>1017</v>
      </c>
      <c r="D1726" s="44" t="s">
        <v>84</v>
      </c>
      <c r="E1726" s="58">
        <v>0</v>
      </c>
      <c r="F1726" s="50">
        <v>11849</v>
      </c>
    </row>
    <row r="1727" spans="1:6" s="51" customFormat="1" ht="12">
      <c r="A1727" s="41">
        <v>540818</v>
      </c>
      <c r="B1727" s="48" t="s">
        <v>1698</v>
      </c>
      <c r="C1727" s="43" t="s">
        <v>1019</v>
      </c>
      <c r="D1727" s="61" t="s">
        <v>1020</v>
      </c>
      <c r="E1727" s="58">
        <v>0</v>
      </c>
      <c r="F1727" s="50">
        <v>37242</v>
      </c>
    </row>
    <row r="1728" spans="1:6" s="51" customFormat="1" ht="12">
      <c r="A1728" s="41">
        <v>540818</v>
      </c>
      <c r="B1728" s="48" t="s">
        <v>1698</v>
      </c>
      <c r="C1728" s="57" t="s">
        <v>1021</v>
      </c>
      <c r="D1728" s="44" t="s">
        <v>85</v>
      </c>
      <c r="E1728" s="58">
        <v>0</v>
      </c>
      <c r="F1728" s="50">
        <v>111914</v>
      </c>
    </row>
    <row r="1729" spans="1:6" s="51" customFormat="1" ht="12">
      <c r="A1729" s="41">
        <v>540818</v>
      </c>
      <c r="B1729" s="48" t="s">
        <v>1698</v>
      </c>
      <c r="C1729" s="57" t="s">
        <v>1023</v>
      </c>
      <c r="D1729" s="44" t="s">
        <v>86</v>
      </c>
      <c r="E1729" s="58">
        <v>0</v>
      </c>
      <c r="F1729" s="50">
        <v>69168</v>
      </c>
    </row>
    <row r="1730" spans="1:6" s="51" customFormat="1" ht="12">
      <c r="A1730" s="41">
        <v>540818</v>
      </c>
      <c r="B1730" s="48" t="s">
        <v>1698</v>
      </c>
      <c r="C1730" s="57" t="s">
        <v>1025</v>
      </c>
      <c r="D1730" s="44" t="s">
        <v>87</v>
      </c>
      <c r="E1730" s="58">
        <v>0</v>
      </c>
      <c r="F1730" s="50">
        <v>26346</v>
      </c>
    </row>
    <row r="1731" spans="1:6" s="51" customFormat="1" ht="12">
      <c r="A1731" s="41">
        <v>540818</v>
      </c>
      <c r="B1731" s="48" t="s">
        <v>1698</v>
      </c>
      <c r="C1731" s="57" t="s">
        <v>1027</v>
      </c>
      <c r="D1731" s="44" t="s">
        <v>88</v>
      </c>
      <c r="E1731" s="58">
        <v>0</v>
      </c>
      <c r="F1731" s="50">
        <v>93038</v>
      </c>
    </row>
    <row r="1732" spans="1:6" s="51" customFormat="1" ht="12">
      <c r="A1732" s="41">
        <v>540818</v>
      </c>
      <c r="B1732" s="48" t="s">
        <v>1698</v>
      </c>
      <c r="C1732" s="57" t="s">
        <v>1029</v>
      </c>
      <c r="D1732" s="44" t="s">
        <v>89</v>
      </c>
      <c r="E1732" s="58">
        <v>0</v>
      </c>
      <c r="F1732" s="50">
        <v>363659</v>
      </c>
    </row>
    <row r="1733" spans="1:6" s="51" customFormat="1" ht="12">
      <c r="A1733" s="41">
        <v>540818</v>
      </c>
      <c r="B1733" s="48" t="s">
        <v>1698</v>
      </c>
      <c r="C1733" s="57">
        <v>214754347</v>
      </c>
      <c r="D1733" s="44" t="s">
        <v>90</v>
      </c>
      <c r="E1733" s="58">
        <v>0</v>
      </c>
      <c r="F1733" s="50">
        <v>8883</v>
      </c>
    </row>
    <row r="1734" spans="1:6" s="51" customFormat="1" ht="12">
      <c r="A1734" s="41">
        <v>540818</v>
      </c>
      <c r="B1734" s="48" t="s">
        <v>1698</v>
      </c>
      <c r="C1734" s="57" t="s">
        <v>1032</v>
      </c>
      <c r="D1734" s="44" t="s">
        <v>91</v>
      </c>
      <c r="E1734" s="58">
        <v>0</v>
      </c>
      <c r="F1734" s="50">
        <v>23698</v>
      </c>
    </row>
    <row r="1735" spans="1:6" s="51" customFormat="1" ht="12">
      <c r="A1735" s="41">
        <v>540818</v>
      </c>
      <c r="B1735" s="48" t="s">
        <v>1698</v>
      </c>
      <c r="C1735" s="57" t="s">
        <v>1034</v>
      </c>
      <c r="D1735" s="44" t="s">
        <v>92</v>
      </c>
      <c r="E1735" s="58">
        <v>0</v>
      </c>
      <c r="F1735" s="50">
        <v>38035</v>
      </c>
    </row>
    <row r="1736" spans="1:6" s="51" customFormat="1" ht="12">
      <c r="A1736" s="41">
        <v>540818</v>
      </c>
      <c r="B1736" s="48" t="s">
        <v>1698</v>
      </c>
      <c r="C1736" s="57">
        <v>214773347</v>
      </c>
      <c r="D1736" s="44" t="s">
        <v>93</v>
      </c>
      <c r="E1736" s="58">
        <v>0</v>
      </c>
      <c r="F1736" s="50">
        <v>28601</v>
      </c>
    </row>
    <row r="1737" spans="1:6" s="51" customFormat="1" ht="12">
      <c r="A1737" s="41">
        <v>540818</v>
      </c>
      <c r="B1737" s="48" t="s">
        <v>1698</v>
      </c>
      <c r="C1737" s="57">
        <v>214773547</v>
      </c>
      <c r="D1737" s="44" t="s">
        <v>94</v>
      </c>
      <c r="E1737" s="58">
        <v>0</v>
      </c>
      <c r="F1737" s="50">
        <v>360803</v>
      </c>
    </row>
    <row r="1738" spans="1:6" s="51" customFormat="1" ht="12">
      <c r="A1738" s="41">
        <v>540818</v>
      </c>
      <c r="B1738" s="48" t="s">
        <v>1698</v>
      </c>
      <c r="C1738" s="57">
        <v>214776147</v>
      </c>
      <c r="D1738" s="44" t="s">
        <v>95</v>
      </c>
      <c r="E1738" s="58">
        <v>0</v>
      </c>
      <c r="F1738" s="50">
        <v>5704829</v>
      </c>
    </row>
    <row r="1739" spans="1:6" s="51" customFormat="1" ht="12">
      <c r="A1739" s="41">
        <v>540818</v>
      </c>
      <c r="B1739" s="48" t="s">
        <v>1698</v>
      </c>
      <c r="C1739" s="57" t="s">
        <v>1039</v>
      </c>
      <c r="D1739" s="44" t="s">
        <v>96</v>
      </c>
      <c r="E1739" s="58">
        <v>0</v>
      </c>
      <c r="F1739" s="50">
        <v>132611</v>
      </c>
    </row>
    <row r="1740" spans="1:6" s="51" customFormat="1" ht="12">
      <c r="A1740" s="41">
        <v>540818</v>
      </c>
      <c r="B1740" s="48" t="s">
        <v>1698</v>
      </c>
      <c r="C1740" s="57" t="s">
        <v>1041</v>
      </c>
      <c r="D1740" s="44" t="s">
        <v>97</v>
      </c>
      <c r="E1740" s="58">
        <v>0</v>
      </c>
      <c r="F1740" s="50">
        <v>36321</v>
      </c>
    </row>
    <row r="1741" spans="1:6" s="51" customFormat="1" ht="12">
      <c r="A1741" s="41">
        <v>540818</v>
      </c>
      <c r="B1741" s="48" t="s">
        <v>1698</v>
      </c>
      <c r="C1741" s="57" t="s">
        <v>1043</v>
      </c>
      <c r="D1741" s="44" t="s">
        <v>98</v>
      </c>
      <c r="E1741" s="58">
        <v>0</v>
      </c>
      <c r="F1741" s="50">
        <v>10608</v>
      </c>
    </row>
    <row r="1742" spans="1:6" s="51" customFormat="1" ht="12">
      <c r="A1742" s="41">
        <v>540818</v>
      </c>
      <c r="B1742" s="48" t="s">
        <v>1698</v>
      </c>
      <c r="C1742" s="57">
        <v>214819548</v>
      </c>
      <c r="D1742" s="44" t="s">
        <v>99</v>
      </c>
      <c r="E1742" s="58">
        <v>0</v>
      </c>
      <c r="F1742" s="50">
        <v>18961</v>
      </c>
    </row>
    <row r="1743" spans="1:6" s="51" customFormat="1" ht="12">
      <c r="A1743" s="41">
        <v>540818</v>
      </c>
      <c r="B1743" s="48" t="s">
        <v>1698</v>
      </c>
      <c r="C1743" s="57" t="s">
        <v>1046</v>
      </c>
      <c r="D1743" s="44" t="s">
        <v>100</v>
      </c>
      <c r="E1743" s="58">
        <v>0</v>
      </c>
      <c r="F1743" s="50">
        <v>53761</v>
      </c>
    </row>
    <row r="1744" spans="1:6" s="51" customFormat="1" ht="12">
      <c r="A1744" s="41">
        <v>540818</v>
      </c>
      <c r="B1744" s="48" t="s">
        <v>1698</v>
      </c>
      <c r="C1744" s="57">
        <v>214841548</v>
      </c>
      <c r="D1744" s="44" t="s">
        <v>101</v>
      </c>
      <c r="E1744" s="58">
        <v>0</v>
      </c>
      <c r="F1744" s="50">
        <v>49207</v>
      </c>
    </row>
    <row r="1745" spans="1:6" s="51" customFormat="1" ht="12">
      <c r="A1745" s="41">
        <v>540818</v>
      </c>
      <c r="B1745" s="48" t="s">
        <v>1698</v>
      </c>
      <c r="C1745" s="57">
        <v>214863548</v>
      </c>
      <c r="D1745" s="44" t="s">
        <v>102</v>
      </c>
      <c r="E1745" s="58">
        <v>0</v>
      </c>
      <c r="F1745" s="50">
        <v>123289</v>
      </c>
    </row>
    <row r="1746" spans="1:6" s="51" customFormat="1" ht="12">
      <c r="A1746" s="41">
        <v>540818</v>
      </c>
      <c r="B1746" s="48" t="s">
        <v>1698</v>
      </c>
      <c r="C1746" s="57">
        <v>214873148</v>
      </c>
      <c r="D1746" s="44" t="s">
        <v>103</v>
      </c>
      <c r="E1746" s="58">
        <v>0</v>
      </c>
      <c r="F1746" s="50">
        <v>28132</v>
      </c>
    </row>
    <row r="1747" spans="1:6" s="51" customFormat="1" ht="12">
      <c r="A1747" s="41">
        <v>540818</v>
      </c>
      <c r="B1747" s="48" t="s">
        <v>1698</v>
      </c>
      <c r="C1747" s="57">
        <v>214876248</v>
      </c>
      <c r="D1747" s="44" t="s">
        <v>104</v>
      </c>
      <c r="E1747" s="58">
        <v>0</v>
      </c>
      <c r="F1747" s="50">
        <v>151951</v>
      </c>
    </row>
    <row r="1748" spans="1:6" s="51" customFormat="1" ht="12">
      <c r="A1748" s="41">
        <v>540818</v>
      </c>
      <c r="B1748" s="48" t="s">
        <v>1698</v>
      </c>
      <c r="C1748" s="57" t="s">
        <v>3579</v>
      </c>
      <c r="D1748" s="44" t="s">
        <v>105</v>
      </c>
      <c r="E1748" s="58">
        <v>0</v>
      </c>
      <c r="F1748" s="50">
        <v>49470</v>
      </c>
    </row>
    <row r="1749" spans="1:6" s="51" customFormat="1" ht="12">
      <c r="A1749" s="41">
        <v>540818</v>
      </c>
      <c r="B1749" s="48" t="s">
        <v>1698</v>
      </c>
      <c r="C1749" s="57" t="s">
        <v>3581</v>
      </c>
      <c r="D1749" s="44" t="s">
        <v>106</v>
      </c>
      <c r="E1749" s="58">
        <v>0</v>
      </c>
      <c r="F1749" s="50">
        <f>19673+145135</f>
        <v>164808</v>
      </c>
    </row>
    <row r="1750" spans="1:6" s="51" customFormat="1" ht="12">
      <c r="A1750" s="41">
        <v>540818</v>
      </c>
      <c r="B1750" s="48" t="s">
        <v>1698</v>
      </c>
      <c r="C1750" s="57" t="s">
        <v>3583</v>
      </c>
      <c r="D1750" s="44" t="s">
        <v>107</v>
      </c>
      <c r="E1750" s="58">
        <v>0</v>
      </c>
      <c r="F1750" s="50">
        <v>27708</v>
      </c>
    </row>
    <row r="1751" spans="1:6" s="51" customFormat="1" ht="12">
      <c r="A1751" s="41">
        <v>540818</v>
      </c>
      <c r="B1751" s="48" t="s">
        <v>1698</v>
      </c>
      <c r="C1751" s="57" t="s">
        <v>3585</v>
      </c>
      <c r="D1751" s="44" t="s">
        <v>108</v>
      </c>
      <c r="E1751" s="58">
        <v>0</v>
      </c>
      <c r="F1751" s="50">
        <v>13483</v>
      </c>
    </row>
    <row r="1752" spans="1:6" s="51" customFormat="1" ht="12">
      <c r="A1752" s="41">
        <v>540818</v>
      </c>
      <c r="B1752" s="48" t="s">
        <v>1698</v>
      </c>
      <c r="C1752" s="57" t="s">
        <v>3587</v>
      </c>
      <c r="D1752" s="44" t="s">
        <v>109</v>
      </c>
      <c r="E1752" s="58">
        <v>0</v>
      </c>
      <c r="F1752" s="50">
        <v>40496</v>
      </c>
    </row>
    <row r="1753" spans="1:6" s="51" customFormat="1" ht="12">
      <c r="A1753" s="41">
        <v>540818</v>
      </c>
      <c r="B1753" s="48" t="s">
        <v>1698</v>
      </c>
      <c r="C1753" s="57" t="s">
        <v>3589</v>
      </c>
      <c r="D1753" s="44" t="s">
        <v>110</v>
      </c>
      <c r="E1753" s="58">
        <v>0</v>
      </c>
      <c r="F1753" s="50">
        <v>25030</v>
      </c>
    </row>
    <row r="1754" spans="1:6" s="51" customFormat="1" ht="12">
      <c r="A1754" s="41">
        <v>540818</v>
      </c>
      <c r="B1754" s="48" t="s">
        <v>1698</v>
      </c>
      <c r="C1754" s="57" t="s">
        <v>3591</v>
      </c>
      <c r="D1754" s="44" t="s">
        <v>111</v>
      </c>
      <c r="E1754" s="58">
        <v>0</v>
      </c>
      <c r="F1754" s="50">
        <v>93327</v>
      </c>
    </row>
    <row r="1755" spans="1:6" s="51" customFormat="1" ht="12">
      <c r="A1755" s="41">
        <v>540818</v>
      </c>
      <c r="B1755" s="48" t="s">
        <v>1698</v>
      </c>
      <c r="C1755" s="57">
        <v>214973349</v>
      </c>
      <c r="D1755" s="44" t="s">
        <v>112</v>
      </c>
      <c r="E1755" s="58">
        <v>0</v>
      </c>
      <c r="F1755" s="50">
        <v>94037</v>
      </c>
    </row>
    <row r="1756" spans="1:6" s="51" customFormat="1" ht="12">
      <c r="A1756" s="41">
        <v>540818</v>
      </c>
      <c r="B1756" s="48" t="s">
        <v>1698</v>
      </c>
      <c r="C1756" s="57">
        <v>214973449</v>
      </c>
      <c r="D1756" s="44" t="s">
        <v>113</v>
      </c>
      <c r="E1756" s="58">
        <v>0</v>
      </c>
      <c r="F1756" s="50">
        <v>123153</v>
      </c>
    </row>
    <row r="1757" spans="1:6" s="51" customFormat="1" ht="12">
      <c r="A1757" s="41">
        <v>540818</v>
      </c>
      <c r="B1757" s="48" t="s">
        <v>1698</v>
      </c>
      <c r="C1757" s="57">
        <v>214986749</v>
      </c>
      <c r="D1757" s="44" t="s">
        <v>114</v>
      </c>
      <c r="E1757" s="58">
        <v>0</v>
      </c>
      <c r="F1757" s="50">
        <v>62166</v>
      </c>
    </row>
    <row r="1758" spans="1:6" s="51" customFormat="1" ht="12">
      <c r="A1758" s="41">
        <v>540818</v>
      </c>
      <c r="B1758" s="48" t="s">
        <v>1698</v>
      </c>
      <c r="C1758" s="57">
        <v>215005150</v>
      </c>
      <c r="D1758" s="44" t="s">
        <v>115</v>
      </c>
      <c r="E1758" s="58">
        <v>0</v>
      </c>
      <c r="F1758" s="50">
        <v>17448</v>
      </c>
    </row>
    <row r="1759" spans="1:6" s="51" customFormat="1" ht="12">
      <c r="A1759" s="41">
        <v>540818</v>
      </c>
      <c r="B1759" s="48" t="s">
        <v>1698</v>
      </c>
      <c r="C1759" s="57" t="s">
        <v>3597</v>
      </c>
      <c r="D1759" s="44" t="s">
        <v>116</v>
      </c>
      <c r="E1759" s="58">
        <v>0</v>
      </c>
      <c r="F1759" s="50">
        <v>171188</v>
      </c>
    </row>
    <row r="1760" spans="1:6" s="51" customFormat="1" ht="12">
      <c r="A1760" s="41">
        <v>540818</v>
      </c>
      <c r="B1760" s="48" t="s">
        <v>1698</v>
      </c>
      <c r="C1760" s="57" t="s">
        <v>3599</v>
      </c>
      <c r="D1760" s="44" t="s">
        <v>117</v>
      </c>
      <c r="E1760" s="58">
        <v>0</v>
      </c>
      <c r="F1760" s="50">
        <v>61216</v>
      </c>
    </row>
    <row r="1761" spans="1:6" s="51" customFormat="1" ht="12">
      <c r="A1761" s="41">
        <v>540818</v>
      </c>
      <c r="B1761" s="48" t="s">
        <v>1698</v>
      </c>
      <c r="C1761" s="57">
        <v>215015550</v>
      </c>
      <c r="D1761" s="44" t="s">
        <v>118</v>
      </c>
      <c r="E1761" s="58">
        <v>0</v>
      </c>
      <c r="F1761" s="50">
        <v>7168</v>
      </c>
    </row>
    <row r="1762" spans="1:6" s="51" customFormat="1" ht="12">
      <c r="A1762" s="41">
        <v>540818</v>
      </c>
      <c r="B1762" s="48" t="s">
        <v>1698</v>
      </c>
      <c r="C1762" s="57">
        <v>215017050</v>
      </c>
      <c r="D1762" s="44" t="s">
        <v>119</v>
      </c>
      <c r="E1762" s="58">
        <v>0</v>
      </c>
      <c r="F1762" s="50">
        <v>152038</v>
      </c>
    </row>
    <row r="1763" spans="1:6" s="51" customFormat="1" ht="12">
      <c r="A1763" s="41">
        <v>540818</v>
      </c>
      <c r="B1763" s="48" t="s">
        <v>1698</v>
      </c>
      <c r="C1763" s="57">
        <v>215018150</v>
      </c>
      <c r="D1763" s="44" t="s">
        <v>120</v>
      </c>
      <c r="E1763" s="58">
        <v>0</v>
      </c>
      <c r="F1763" s="50">
        <v>141917</v>
      </c>
    </row>
    <row r="1764" spans="1:6" s="51" customFormat="1" ht="12">
      <c r="A1764" s="41">
        <v>540818</v>
      </c>
      <c r="B1764" s="48" t="s">
        <v>1698</v>
      </c>
      <c r="C1764" s="57" t="s">
        <v>3605</v>
      </c>
      <c r="D1764" s="44" t="s">
        <v>121</v>
      </c>
      <c r="E1764" s="58">
        <v>0</v>
      </c>
      <c r="F1764" s="50">
        <f>98280+38782</f>
        <v>137062</v>
      </c>
    </row>
    <row r="1765" spans="1:6" s="51" customFormat="1" ht="12">
      <c r="A1765" s="41">
        <v>540818</v>
      </c>
      <c r="B1765" s="48" t="s">
        <v>1698</v>
      </c>
      <c r="C1765" s="57">
        <v>215019450</v>
      </c>
      <c r="D1765" s="44" t="s">
        <v>122</v>
      </c>
      <c r="E1765" s="58">
        <v>0</v>
      </c>
      <c r="F1765" s="50">
        <v>63027</v>
      </c>
    </row>
    <row r="1766" spans="1:6" s="51" customFormat="1" ht="12">
      <c r="A1766" s="41">
        <v>540818</v>
      </c>
      <c r="B1766" s="48" t="s">
        <v>1698</v>
      </c>
      <c r="C1766" s="57" t="s">
        <v>3608</v>
      </c>
      <c r="D1766" s="44" t="s">
        <v>123</v>
      </c>
      <c r="E1766" s="58">
        <v>0</v>
      </c>
      <c r="F1766" s="50">
        <v>115605</v>
      </c>
    </row>
    <row r="1767" spans="1:6" s="51" customFormat="1" ht="12">
      <c r="A1767" s="41">
        <v>540818</v>
      </c>
      <c r="B1767" s="48" t="s">
        <v>1698</v>
      </c>
      <c r="C1767" s="57" t="s">
        <v>3610</v>
      </c>
      <c r="D1767" s="44" t="s">
        <v>124</v>
      </c>
      <c r="E1767" s="58">
        <v>0</v>
      </c>
      <c r="F1767" s="50">
        <v>50861</v>
      </c>
    </row>
    <row r="1768" spans="1:6" s="51" customFormat="1" ht="12">
      <c r="A1768" s="41">
        <v>540818</v>
      </c>
      <c r="B1768" s="48" t="s">
        <v>1698</v>
      </c>
      <c r="C1768" s="57" t="s">
        <v>3612</v>
      </c>
      <c r="D1768" s="44" t="s">
        <v>125</v>
      </c>
      <c r="E1768" s="58">
        <v>0</v>
      </c>
      <c r="F1768" s="50">
        <v>60821</v>
      </c>
    </row>
    <row r="1769" spans="1:6" s="51" customFormat="1" ht="12">
      <c r="A1769" s="41">
        <v>540818</v>
      </c>
      <c r="B1769" s="48" t="s">
        <v>1698</v>
      </c>
      <c r="C1769" s="57" t="s">
        <v>3614</v>
      </c>
      <c r="D1769" s="44" t="s">
        <v>126</v>
      </c>
      <c r="E1769" s="58">
        <v>0</v>
      </c>
      <c r="F1769" s="50">
        <v>63005</v>
      </c>
    </row>
    <row r="1770" spans="1:6" s="51" customFormat="1" ht="12">
      <c r="A1770" s="41">
        <v>540818</v>
      </c>
      <c r="B1770" s="48" t="s">
        <v>1698</v>
      </c>
      <c r="C1770" s="57">
        <v>215027050</v>
      </c>
      <c r="D1770" s="44" t="s">
        <v>127</v>
      </c>
      <c r="E1770" s="58">
        <v>0</v>
      </c>
      <c r="F1770" s="50">
        <v>42427</v>
      </c>
    </row>
    <row r="1771" spans="1:6" s="51" customFormat="1" ht="12">
      <c r="A1771" s="41">
        <v>540818</v>
      </c>
      <c r="B1771" s="48" t="s">
        <v>1698</v>
      </c>
      <c r="C1771" s="57" t="s">
        <v>3617</v>
      </c>
      <c r="D1771" s="44" t="s">
        <v>128</v>
      </c>
      <c r="E1771" s="58">
        <v>0</v>
      </c>
      <c r="F1771" s="50">
        <v>38607</v>
      </c>
    </row>
    <row r="1772" spans="1:6" s="51" customFormat="1" ht="12">
      <c r="A1772" s="41">
        <v>540818</v>
      </c>
      <c r="B1772" s="48" t="s">
        <v>1698</v>
      </c>
      <c r="C1772" s="57" t="s">
        <v>3619</v>
      </c>
      <c r="D1772" s="44" t="s">
        <v>129</v>
      </c>
      <c r="E1772" s="58">
        <v>0</v>
      </c>
      <c r="F1772" s="50">
        <v>70902</v>
      </c>
    </row>
    <row r="1773" spans="1:6" s="51" customFormat="1" ht="12">
      <c r="A1773" s="41">
        <v>540818</v>
      </c>
      <c r="B1773" s="48" t="s">
        <v>1698</v>
      </c>
      <c r="C1773" s="57">
        <v>215027450</v>
      </c>
      <c r="D1773" s="44" t="s">
        <v>130</v>
      </c>
      <c r="E1773" s="58">
        <v>0</v>
      </c>
      <c r="F1773" s="50">
        <v>53876</v>
      </c>
    </row>
    <row r="1774" spans="1:6" s="51" customFormat="1" ht="12">
      <c r="A1774" s="41">
        <v>540818</v>
      </c>
      <c r="B1774" s="48" t="s">
        <v>1698</v>
      </c>
      <c r="C1774" s="57" t="s">
        <v>3622</v>
      </c>
      <c r="D1774" s="44" t="s">
        <v>131</v>
      </c>
      <c r="E1774" s="58">
        <v>0</v>
      </c>
      <c r="F1774" s="50">
        <v>144702</v>
      </c>
    </row>
    <row r="1775" spans="1:6" s="51" customFormat="1" ht="12">
      <c r="A1775" s="41">
        <v>540818</v>
      </c>
      <c r="B1775" s="48" t="s">
        <v>1698</v>
      </c>
      <c r="C1775" s="57">
        <v>215050150</v>
      </c>
      <c r="D1775" s="44" t="s">
        <v>132</v>
      </c>
      <c r="E1775" s="58">
        <v>0</v>
      </c>
      <c r="F1775" s="50">
        <v>29025</v>
      </c>
    </row>
    <row r="1776" spans="1:6" s="51" customFormat="1" ht="12">
      <c r="A1776" s="41">
        <v>540818</v>
      </c>
      <c r="B1776" s="48" t="s">
        <v>1698</v>
      </c>
      <c r="C1776" s="57">
        <v>215050350</v>
      </c>
      <c r="D1776" s="44" t="s">
        <v>133</v>
      </c>
      <c r="E1776" s="58">
        <v>0</v>
      </c>
      <c r="F1776" s="50">
        <v>85054</v>
      </c>
    </row>
    <row r="1777" spans="1:6" s="51" customFormat="1" ht="12">
      <c r="A1777" s="41">
        <v>540818</v>
      </c>
      <c r="B1777" s="48" t="s">
        <v>1698</v>
      </c>
      <c r="C1777" s="57">
        <v>215050450</v>
      </c>
      <c r="D1777" s="44" t="s">
        <v>134</v>
      </c>
      <c r="E1777" s="58">
        <v>0</v>
      </c>
      <c r="F1777" s="50">
        <v>46340</v>
      </c>
    </row>
    <row r="1778" spans="1:6" s="51" customFormat="1" ht="12">
      <c r="A1778" s="41">
        <v>540818</v>
      </c>
      <c r="B1778" s="48" t="s">
        <v>1698</v>
      </c>
      <c r="C1778" s="57">
        <v>215052250</v>
      </c>
      <c r="D1778" s="44" t="s">
        <v>135</v>
      </c>
      <c r="E1778" s="58">
        <v>0</v>
      </c>
      <c r="F1778" s="50">
        <v>174081</v>
      </c>
    </row>
    <row r="1779" spans="1:6" s="51" customFormat="1" ht="12">
      <c r="A1779" s="41">
        <v>540818</v>
      </c>
      <c r="B1779" s="48" t="s">
        <v>1698</v>
      </c>
      <c r="C1779" s="57">
        <v>215054250</v>
      </c>
      <c r="D1779" s="44" t="s">
        <v>136</v>
      </c>
      <c r="E1779" s="58">
        <v>0</v>
      </c>
      <c r="F1779" s="50">
        <v>54463</v>
      </c>
    </row>
    <row r="1780" spans="1:6" s="51" customFormat="1" ht="12">
      <c r="A1780" s="41">
        <v>540818</v>
      </c>
      <c r="B1780" s="48" t="s">
        <v>1698</v>
      </c>
      <c r="C1780" s="57" t="s">
        <v>3629</v>
      </c>
      <c r="D1780" s="44" t="s">
        <v>137</v>
      </c>
      <c r="E1780" s="58">
        <v>0</v>
      </c>
      <c r="F1780" s="50">
        <v>21064</v>
      </c>
    </row>
    <row r="1781" spans="1:6" s="51" customFormat="1" ht="12">
      <c r="A1781" s="41">
        <v>540818</v>
      </c>
      <c r="B1781" s="48" t="s">
        <v>1698</v>
      </c>
      <c r="C1781" s="57">
        <v>215076250</v>
      </c>
      <c r="D1781" s="44" t="s">
        <v>138</v>
      </c>
      <c r="E1781" s="58">
        <v>0</v>
      </c>
      <c r="F1781" s="50">
        <v>55175</v>
      </c>
    </row>
    <row r="1782" spans="1:6" s="51" customFormat="1" ht="12">
      <c r="A1782" s="41">
        <v>540818</v>
      </c>
      <c r="B1782" s="48" t="s">
        <v>1698</v>
      </c>
      <c r="C1782" s="57">
        <v>215085250</v>
      </c>
      <c r="D1782" s="44" t="s">
        <v>139</v>
      </c>
      <c r="E1782" s="58">
        <v>0</v>
      </c>
      <c r="F1782" s="50">
        <v>11911</v>
      </c>
    </row>
    <row r="1783" spans="1:6" s="51" customFormat="1" ht="12">
      <c r="A1783" s="41">
        <v>540818</v>
      </c>
      <c r="B1783" s="48" t="s">
        <v>1698</v>
      </c>
      <c r="C1783" s="57">
        <v>215105051</v>
      </c>
      <c r="D1783" s="44" t="s">
        <v>140</v>
      </c>
      <c r="E1783" s="58">
        <v>0</v>
      </c>
      <c r="F1783" s="50">
        <v>38330</v>
      </c>
    </row>
    <row r="1784" spans="1:6" s="51" customFormat="1" ht="12">
      <c r="A1784" s="41">
        <v>540818</v>
      </c>
      <c r="B1784" s="48" t="s">
        <v>1698</v>
      </c>
      <c r="C1784" s="57" t="s">
        <v>3634</v>
      </c>
      <c r="D1784" s="44" t="s">
        <v>141</v>
      </c>
      <c r="E1784" s="58">
        <v>0</v>
      </c>
      <c r="F1784" s="50">
        <v>162214</v>
      </c>
    </row>
    <row r="1785" spans="1:6" s="51" customFormat="1" ht="12">
      <c r="A1785" s="41">
        <v>540818</v>
      </c>
      <c r="B1785" s="48" t="s">
        <v>1698</v>
      </c>
      <c r="C1785" s="43" t="s">
        <v>3636</v>
      </c>
      <c r="D1785" s="44" t="s">
        <v>142</v>
      </c>
      <c r="E1785" s="58">
        <v>0</v>
      </c>
      <c r="F1785" s="50">
        <v>59821</v>
      </c>
    </row>
    <row r="1786" spans="1:6" s="51" customFormat="1" ht="12">
      <c r="A1786" s="41">
        <v>540818</v>
      </c>
      <c r="B1786" s="48" t="s">
        <v>1698</v>
      </c>
      <c r="C1786" s="57" t="s">
        <v>3638</v>
      </c>
      <c r="D1786" s="44" t="s">
        <v>143</v>
      </c>
      <c r="E1786" s="58">
        <v>0</v>
      </c>
      <c r="F1786" s="50">
        <v>15522</v>
      </c>
    </row>
    <row r="1787" spans="1:6" s="51" customFormat="1" ht="12">
      <c r="A1787" s="41">
        <v>540818</v>
      </c>
      <c r="B1787" s="48" t="s">
        <v>1698</v>
      </c>
      <c r="C1787" s="57" t="s">
        <v>3640</v>
      </c>
      <c r="D1787" s="44" t="s">
        <v>144</v>
      </c>
      <c r="E1787" s="58">
        <v>0</v>
      </c>
      <c r="F1787" s="50">
        <v>378373</v>
      </c>
    </row>
    <row r="1788" spans="1:6" s="51" customFormat="1" ht="12">
      <c r="A1788" s="41">
        <v>540818</v>
      </c>
      <c r="B1788" s="48" t="s">
        <v>1698</v>
      </c>
      <c r="C1788" s="57">
        <v>215147551</v>
      </c>
      <c r="D1788" s="44" t="s">
        <v>145</v>
      </c>
      <c r="E1788" s="58">
        <v>0</v>
      </c>
      <c r="F1788" s="50">
        <v>196801</v>
      </c>
    </row>
    <row r="1789" spans="1:6" s="51" customFormat="1" ht="12">
      <c r="A1789" s="41">
        <v>540818</v>
      </c>
      <c r="B1789" s="48" t="s">
        <v>1698</v>
      </c>
      <c r="C1789" s="57">
        <v>215150251</v>
      </c>
      <c r="D1789" s="44" t="s">
        <v>146</v>
      </c>
      <c r="E1789" s="58">
        <v>0</v>
      </c>
      <c r="F1789" s="50">
        <v>22700</v>
      </c>
    </row>
    <row r="1790" spans="1:6" s="51" customFormat="1" ht="12">
      <c r="A1790" s="41">
        <v>540818</v>
      </c>
      <c r="B1790" s="48" t="s">
        <v>1698</v>
      </c>
      <c r="C1790" s="57">
        <v>215152051</v>
      </c>
      <c r="D1790" s="44" t="s">
        <v>147</v>
      </c>
      <c r="E1790" s="58">
        <v>0</v>
      </c>
      <c r="F1790" s="50">
        <v>44476</v>
      </c>
    </row>
    <row r="1791" spans="1:6" s="51" customFormat="1" ht="12">
      <c r="A1791" s="41">
        <v>540818</v>
      </c>
      <c r="B1791" s="48" t="s">
        <v>1698</v>
      </c>
      <c r="C1791" s="57">
        <v>215154051</v>
      </c>
      <c r="D1791" s="44" t="s">
        <v>148</v>
      </c>
      <c r="E1791" s="58">
        <v>0</v>
      </c>
      <c r="F1791" s="50">
        <v>33204</v>
      </c>
    </row>
    <row r="1792" spans="1:6" s="51" customFormat="1" ht="12">
      <c r="A1792" s="41">
        <v>540818</v>
      </c>
      <c r="B1792" s="48" t="s">
        <v>1698</v>
      </c>
      <c r="C1792" s="57" t="s">
        <v>3646</v>
      </c>
      <c r="D1792" s="44" t="s">
        <v>149</v>
      </c>
      <c r="E1792" s="58">
        <v>0</v>
      </c>
      <c r="F1792" s="50">
        <v>47639</v>
      </c>
    </row>
    <row r="1793" spans="1:6" s="51" customFormat="1" ht="12">
      <c r="A1793" s="41">
        <v>540818</v>
      </c>
      <c r="B1793" s="48" t="s">
        <v>1698</v>
      </c>
      <c r="C1793" s="57" t="s">
        <v>3648</v>
      </c>
      <c r="D1793" s="44" t="s">
        <v>150</v>
      </c>
      <c r="E1793" s="58">
        <v>0</v>
      </c>
      <c r="F1793" s="50">
        <v>22133</v>
      </c>
    </row>
    <row r="1794" spans="1:6" s="51" customFormat="1" ht="12">
      <c r="A1794" s="41">
        <v>540818</v>
      </c>
      <c r="B1794" s="48" t="s">
        <v>1698</v>
      </c>
      <c r="C1794" s="57" t="s">
        <v>3650</v>
      </c>
      <c r="D1794" s="44" t="s">
        <v>151</v>
      </c>
      <c r="E1794" s="58">
        <v>0</v>
      </c>
      <c r="F1794" s="50">
        <v>266199</v>
      </c>
    </row>
    <row r="1795" spans="1:6" s="51" customFormat="1" ht="12">
      <c r="A1795" s="41">
        <v>540818</v>
      </c>
      <c r="B1795" s="48" t="s">
        <v>1698</v>
      </c>
      <c r="C1795" s="57">
        <v>215252352</v>
      </c>
      <c r="D1795" s="44" t="s">
        <v>152</v>
      </c>
      <c r="E1795" s="58">
        <v>0</v>
      </c>
      <c r="F1795" s="50">
        <v>27708</v>
      </c>
    </row>
    <row r="1796" spans="1:6" s="51" customFormat="1" ht="12">
      <c r="A1796" s="41">
        <v>540818</v>
      </c>
      <c r="B1796" s="48" t="s">
        <v>1698</v>
      </c>
      <c r="C1796" s="57">
        <v>215268152</v>
      </c>
      <c r="D1796" s="44" t="s">
        <v>153</v>
      </c>
      <c r="E1796" s="58">
        <v>0</v>
      </c>
      <c r="F1796" s="50">
        <v>17434</v>
      </c>
    </row>
    <row r="1797" spans="1:6" s="51" customFormat="1" ht="12">
      <c r="A1797" s="41">
        <v>540818</v>
      </c>
      <c r="B1797" s="48" t="s">
        <v>1698</v>
      </c>
      <c r="C1797" s="57">
        <v>215273152</v>
      </c>
      <c r="D1797" s="44" t="s">
        <v>154</v>
      </c>
      <c r="E1797" s="58">
        <v>0</v>
      </c>
      <c r="F1797" s="50">
        <v>24152</v>
      </c>
    </row>
    <row r="1798" spans="1:6" s="51" customFormat="1" ht="12">
      <c r="A1798" s="41">
        <v>540818</v>
      </c>
      <c r="B1798" s="48" t="s">
        <v>1698</v>
      </c>
      <c r="C1798" s="57">
        <v>215273352</v>
      </c>
      <c r="D1798" s="44" t="s">
        <v>155</v>
      </c>
      <c r="E1798" s="58">
        <v>0</v>
      </c>
      <c r="F1798" s="50">
        <v>49485</v>
      </c>
    </row>
    <row r="1799" spans="1:6" s="51" customFormat="1" ht="12">
      <c r="A1799" s="41">
        <v>540818</v>
      </c>
      <c r="B1799" s="48" t="s">
        <v>1698</v>
      </c>
      <c r="C1799" s="57" t="s">
        <v>3656</v>
      </c>
      <c r="D1799" s="44" t="s">
        <v>156</v>
      </c>
      <c r="E1799" s="58">
        <v>0</v>
      </c>
      <c r="F1799" s="50">
        <v>18371</v>
      </c>
    </row>
    <row r="1800" spans="1:6" s="51" customFormat="1" ht="12">
      <c r="A1800" s="41">
        <v>540818</v>
      </c>
      <c r="B1800" s="48" t="s">
        <v>1698</v>
      </c>
      <c r="C1800" s="57">
        <v>215315753</v>
      </c>
      <c r="D1800" s="44" t="s">
        <v>157</v>
      </c>
      <c r="E1800" s="58">
        <v>0</v>
      </c>
      <c r="F1800" s="50">
        <v>15791543</v>
      </c>
    </row>
    <row r="1801" spans="1:6" s="51" customFormat="1" ht="12">
      <c r="A1801" s="41">
        <v>540818</v>
      </c>
      <c r="B1801" s="48" t="s">
        <v>1698</v>
      </c>
      <c r="C1801" s="57">
        <v>215317653</v>
      </c>
      <c r="D1801" s="44" t="s">
        <v>158</v>
      </c>
      <c r="E1801" s="58">
        <v>0</v>
      </c>
      <c r="F1801" s="50">
        <v>68522</v>
      </c>
    </row>
    <row r="1802" spans="1:6" s="51" customFormat="1" ht="12">
      <c r="A1802" s="41">
        <v>540818</v>
      </c>
      <c r="B1802" s="48" t="s">
        <v>1698</v>
      </c>
      <c r="C1802" s="57">
        <v>215318753</v>
      </c>
      <c r="D1802" s="44" t="s">
        <v>159</v>
      </c>
      <c r="E1802" s="58">
        <v>0</v>
      </c>
      <c r="F1802" s="50">
        <v>279714</v>
      </c>
    </row>
    <row r="1803" spans="1:6" s="51" customFormat="1" ht="12">
      <c r="A1803" s="41">
        <v>540818</v>
      </c>
      <c r="B1803" s="48" t="s">
        <v>1698</v>
      </c>
      <c r="C1803" s="57" t="s">
        <v>3661</v>
      </c>
      <c r="D1803" s="44" t="s">
        <v>160</v>
      </c>
      <c r="E1803" s="58">
        <v>0</v>
      </c>
      <c r="F1803" s="50">
        <v>175236</v>
      </c>
    </row>
    <row r="1804" spans="1:6" s="51" customFormat="1" ht="12">
      <c r="A1804" s="41">
        <v>540818</v>
      </c>
      <c r="B1804" s="48" t="s">
        <v>1698</v>
      </c>
      <c r="C1804" s="57" t="s">
        <v>3663</v>
      </c>
      <c r="D1804" s="44" t="s">
        <v>161</v>
      </c>
      <c r="E1804" s="58">
        <v>0</v>
      </c>
      <c r="F1804" s="50">
        <v>19173</v>
      </c>
    </row>
    <row r="1805" spans="1:6" s="51" customFormat="1" ht="12">
      <c r="A1805" s="41">
        <v>540818</v>
      </c>
      <c r="B1805" s="48" t="s">
        <v>1698</v>
      </c>
      <c r="C1805" s="57" t="s">
        <v>3665</v>
      </c>
      <c r="D1805" s="44" t="s">
        <v>162</v>
      </c>
      <c r="E1805" s="58">
        <v>0</v>
      </c>
      <c r="F1805" s="50">
        <v>58489</v>
      </c>
    </row>
    <row r="1806" spans="1:6" s="51" customFormat="1" ht="12">
      <c r="A1806" s="41">
        <v>540818</v>
      </c>
      <c r="B1806" s="48" t="s">
        <v>1698</v>
      </c>
      <c r="C1806" s="57">
        <v>215354553</v>
      </c>
      <c r="D1806" s="62" t="s">
        <v>163</v>
      </c>
      <c r="E1806" s="58">
        <v>0</v>
      </c>
      <c r="F1806" s="50">
        <v>21549</v>
      </c>
    </row>
    <row r="1807" spans="1:6" s="51" customFormat="1" ht="12">
      <c r="A1807" s="41">
        <v>540818</v>
      </c>
      <c r="B1807" s="48" t="s">
        <v>1698</v>
      </c>
      <c r="C1807" s="57" t="s">
        <v>3668</v>
      </c>
      <c r="D1807" s="44" t="s">
        <v>164</v>
      </c>
      <c r="E1807" s="58">
        <v>0</v>
      </c>
      <c r="F1807" s="50">
        <v>286061</v>
      </c>
    </row>
    <row r="1808" spans="1:6" s="51" customFormat="1" ht="12">
      <c r="A1808" s="41">
        <v>540818</v>
      </c>
      <c r="B1808" s="48" t="s">
        <v>1698</v>
      </c>
      <c r="C1808" s="57" t="s">
        <v>3670</v>
      </c>
      <c r="D1808" s="44" t="s">
        <v>165</v>
      </c>
      <c r="E1808" s="58">
        <v>0</v>
      </c>
      <c r="F1808" s="50">
        <v>55171</v>
      </c>
    </row>
    <row r="1809" spans="1:6" s="51" customFormat="1" ht="12">
      <c r="A1809" s="41">
        <v>540818</v>
      </c>
      <c r="B1809" s="48" t="s">
        <v>1698</v>
      </c>
      <c r="C1809" s="57" t="s">
        <v>3672</v>
      </c>
      <c r="D1809" s="44" t="s">
        <v>166</v>
      </c>
      <c r="E1809" s="58">
        <v>0</v>
      </c>
      <c r="F1809" s="50">
        <v>154609</v>
      </c>
    </row>
    <row r="1810" spans="1:6" s="51" customFormat="1" ht="12">
      <c r="A1810" s="41">
        <v>540818</v>
      </c>
      <c r="B1810" s="48" t="s">
        <v>1698</v>
      </c>
      <c r="C1810" s="57" t="s">
        <v>3674</v>
      </c>
      <c r="D1810" s="44" t="s">
        <v>167</v>
      </c>
      <c r="E1810" s="58">
        <v>0</v>
      </c>
      <c r="F1810" s="50">
        <v>23743</v>
      </c>
    </row>
    <row r="1811" spans="1:6" s="51" customFormat="1" ht="12">
      <c r="A1811" s="41">
        <v>540818</v>
      </c>
      <c r="B1811" s="48" t="s">
        <v>1698</v>
      </c>
      <c r="C1811" s="57" t="s">
        <v>3676</v>
      </c>
      <c r="D1811" s="44" t="s">
        <v>168</v>
      </c>
      <c r="E1811" s="58">
        <v>0</v>
      </c>
      <c r="F1811" s="50">
        <v>11213</v>
      </c>
    </row>
    <row r="1812" spans="1:6" s="51" customFormat="1" ht="12">
      <c r="A1812" s="41">
        <v>540818</v>
      </c>
      <c r="B1812" s="48" t="s">
        <v>1698</v>
      </c>
      <c r="C1812" s="57">
        <v>215452254</v>
      </c>
      <c r="D1812" s="44" t="s">
        <v>169</v>
      </c>
      <c r="E1812" s="58">
        <v>0</v>
      </c>
      <c r="F1812" s="50">
        <v>25795</v>
      </c>
    </row>
    <row r="1813" spans="1:6" s="51" customFormat="1" ht="12">
      <c r="A1813" s="41">
        <v>540818</v>
      </c>
      <c r="B1813" s="48" t="s">
        <v>1698</v>
      </c>
      <c r="C1813" s="57">
        <v>215452354</v>
      </c>
      <c r="D1813" s="44" t="s">
        <v>170</v>
      </c>
      <c r="E1813" s="58">
        <v>0</v>
      </c>
      <c r="F1813" s="50">
        <v>32783</v>
      </c>
    </row>
    <row r="1814" spans="1:6" s="51" customFormat="1" ht="12">
      <c r="A1814" s="41">
        <v>540818</v>
      </c>
      <c r="B1814" s="48" t="s">
        <v>1698</v>
      </c>
      <c r="C1814" s="57">
        <v>215473854</v>
      </c>
      <c r="D1814" s="44" t="s">
        <v>171</v>
      </c>
      <c r="E1814" s="58">
        <v>0</v>
      </c>
      <c r="F1814" s="50">
        <v>22019</v>
      </c>
    </row>
    <row r="1815" spans="1:6" s="51" customFormat="1" ht="12">
      <c r="A1815" s="41">
        <v>540818</v>
      </c>
      <c r="B1815" s="48" t="s">
        <v>1698</v>
      </c>
      <c r="C1815" s="57">
        <v>215476054</v>
      </c>
      <c r="D1815" s="44" t="s">
        <v>172</v>
      </c>
      <c r="E1815" s="58">
        <v>0</v>
      </c>
      <c r="F1815" s="50">
        <v>22442</v>
      </c>
    </row>
    <row r="1816" spans="1:6" s="51" customFormat="1" ht="12">
      <c r="A1816" s="41">
        <v>540818</v>
      </c>
      <c r="B1816" s="48" t="s">
        <v>1698</v>
      </c>
      <c r="C1816" s="57" t="s">
        <v>3682</v>
      </c>
      <c r="D1816" s="44" t="s">
        <v>173</v>
      </c>
      <c r="E1816" s="58">
        <v>0</v>
      </c>
      <c r="F1816" s="50">
        <v>47946</v>
      </c>
    </row>
    <row r="1817" spans="1:6" s="51" customFormat="1" ht="12">
      <c r="A1817" s="41">
        <v>540818</v>
      </c>
      <c r="B1817" s="48" t="s">
        <v>1698</v>
      </c>
      <c r="C1817" s="57">
        <v>215513655</v>
      </c>
      <c r="D1817" s="44" t="s">
        <v>174</v>
      </c>
      <c r="E1817" s="58">
        <v>0</v>
      </c>
      <c r="F1817" s="50">
        <v>72670</v>
      </c>
    </row>
    <row r="1818" spans="1:6" s="51" customFormat="1" ht="12">
      <c r="A1818" s="41">
        <v>540818</v>
      </c>
      <c r="B1818" s="48" t="s">
        <v>1698</v>
      </c>
      <c r="C1818" s="57" t="s">
        <v>3685</v>
      </c>
      <c r="D1818" s="44" t="s">
        <v>175</v>
      </c>
      <c r="E1818" s="58">
        <v>0</v>
      </c>
      <c r="F1818" s="50">
        <v>32505</v>
      </c>
    </row>
    <row r="1819" spans="1:6" s="51" customFormat="1" ht="12">
      <c r="A1819" s="41">
        <v>540818</v>
      </c>
      <c r="B1819" s="48" t="s">
        <v>1698</v>
      </c>
      <c r="C1819" s="57">
        <v>215515755</v>
      </c>
      <c r="D1819" s="44" t="s">
        <v>176</v>
      </c>
      <c r="E1819" s="58">
        <v>0</v>
      </c>
      <c r="F1819" s="50">
        <v>95580</v>
      </c>
    </row>
    <row r="1820" spans="1:6" s="51" customFormat="1" ht="12">
      <c r="A1820" s="41">
        <v>540818</v>
      </c>
      <c r="B1820" s="48" t="s">
        <v>1698</v>
      </c>
      <c r="C1820" s="57">
        <v>215519355</v>
      </c>
      <c r="D1820" s="44" t="s">
        <v>177</v>
      </c>
      <c r="E1820" s="58">
        <v>0</v>
      </c>
      <c r="F1820" s="50">
        <v>131529</v>
      </c>
    </row>
    <row r="1821" spans="1:6" s="51" customFormat="1" ht="12">
      <c r="A1821" s="41">
        <v>540818</v>
      </c>
      <c r="B1821" s="48" t="s">
        <v>1698</v>
      </c>
      <c r="C1821" s="57">
        <v>215519455</v>
      </c>
      <c r="D1821" s="44" t="s">
        <v>178</v>
      </c>
      <c r="E1821" s="58">
        <v>0</v>
      </c>
      <c r="F1821" s="50">
        <v>99091</v>
      </c>
    </row>
    <row r="1822" spans="1:6" s="51" customFormat="1" ht="12">
      <c r="A1822" s="41">
        <v>540818</v>
      </c>
      <c r="B1822" s="48" t="s">
        <v>1698</v>
      </c>
      <c r="C1822" s="57" t="s">
        <v>3690</v>
      </c>
      <c r="D1822" s="44" t="s">
        <v>179</v>
      </c>
      <c r="E1822" s="58">
        <v>0</v>
      </c>
      <c r="F1822" s="50">
        <v>286187</v>
      </c>
    </row>
    <row r="1823" spans="1:6" s="51" customFormat="1" ht="12">
      <c r="A1823" s="41">
        <v>540818</v>
      </c>
      <c r="B1823" s="48" t="s">
        <v>1698</v>
      </c>
      <c r="C1823" s="57" t="s">
        <v>3692</v>
      </c>
      <c r="D1823" s="44" t="s">
        <v>180</v>
      </c>
      <c r="E1823" s="58">
        <v>0</v>
      </c>
      <c r="F1823" s="50">
        <v>186895</v>
      </c>
    </row>
    <row r="1824" spans="1:6" s="51" customFormat="1" ht="12">
      <c r="A1824" s="41">
        <v>540818</v>
      </c>
      <c r="B1824" s="48" t="s">
        <v>1698</v>
      </c>
      <c r="C1824" s="57" t="s">
        <v>3694</v>
      </c>
      <c r="D1824" s="44" t="s">
        <v>181</v>
      </c>
      <c r="E1824" s="58">
        <v>0</v>
      </c>
      <c r="F1824" s="50">
        <v>34274</v>
      </c>
    </row>
    <row r="1825" spans="1:6" s="51" customFormat="1" ht="12">
      <c r="A1825" s="41">
        <v>540818</v>
      </c>
      <c r="B1825" s="48" t="s">
        <v>1698</v>
      </c>
      <c r="C1825" s="57">
        <v>215547555</v>
      </c>
      <c r="D1825" s="44" t="s">
        <v>182</v>
      </c>
      <c r="E1825" s="58">
        <v>0</v>
      </c>
      <c r="F1825" s="50">
        <v>270809</v>
      </c>
    </row>
    <row r="1826" spans="1:6" s="51" customFormat="1" ht="12">
      <c r="A1826" s="41">
        <v>540818</v>
      </c>
      <c r="B1826" s="48" t="s">
        <v>1698</v>
      </c>
      <c r="C1826" s="57" t="s">
        <v>3697</v>
      </c>
      <c r="D1826" s="44" t="s">
        <v>183</v>
      </c>
      <c r="E1826" s="58">
        <v>0</v>
      </c>
      <c r="F1826" s="50">
        <v>46891</v>
      </c>
    </row>
    <row r="1827" spans="1:6" s="51" customFormat="1" ht="12">
      <c r="A1827" s="41">
        <v>540818</v>
      </c>
      <c r="B1827" s="48" t="s">
        <v>1698</v>
      </c>
      <c r="C1827" s="57" t="s">
        <v>3699</v>
      </c>
      <c r="D1827" s="44" t="s">
        <v>184</v>
      </c>
      <c r="E1827" s="58">
        <v>0</v>
      </c>
      <c r="F1827" s="50">
        <v>80175</v>
      </c>
    </row>
    <row r="1828" spans="1:6" s="51" customFormat="1" ht="12">
      <c r="A1828" s="41">
        <v>540818</v>
      </c>
      <c r="B1828" s="48" t="s">
        <v>1698</v>
      </c>
      <c r="C1828" s="57" t="s">
        <v>3701</v>
      </c>
      <c r="D1828" s="44" t="s">
        <v>185</v>
      </c>
      <c r="E1828" s="58">
        <v>0</v>
      </c>
      <c r="F1828" s="50">
        <v>27829</v>
      </c>
    </row>
    <row r="1829" spans="1:6" s="51" customFormat="1" ht="12">
      <c r="A1829" s="41">
        <v>540818</v>
      </c>
      <c r="B1829" s="48" t="s">
        <v>1698</v>
      </c>
      <c r="C1829" s="57">
        <v>215568855</v>
      </c>
      <c r="D1829" s="44" t="s">
        <v>186</v>
      </c>
      <c r="E1829" s="58">
        <v>0</v>
      </c>
      <c r="F1829" s="50">
        <v>15859</v>
      </c>
    </row>
    <row r="1830" spans="1:6" s="51" customFormat="1" ht="12">
      <c r="A1830" s="41">
        <v>540818</v>
      </c>
      <c r="B1830" s="48" t="s">
        <v>1698</v>
      </c>
      <c r="C1830" s="57">
        <v>215573055</v>
      </c>
      <c r="D1830" s="44" t="s">
        <v>187</v>
      </c>
      <c r="E1830" s="58">
        <v>0</v>
      </c>
      <c r="F1830" s="50">
        <v>52572</v>
      </c>
    </row>
    <row r="1831" spans="1:6" s="51" customFormat="1" ht="12">
      <c r="A1831" s="41">
        <v>540818</v>
      </c>
      <c r="B1831" s="48" t="s">
        <v>1698</v>
      </c>
      <c r="C1831" s="57">
        <v>215573555</v>
      </c>
      <c r="D1831" s="44" t="s">
        <v>188</v>
      </c>
      <c r="E1831" s="58">
        <v>0</v>
      </c>
      <c r="F1831" s="50">
        <v>137767</v>
      </c>
    </row>
    <row r="1832" spans="1:6" s="51" customFormat="1" ht="12">
      <c r="A1832" s="41">
        <v>540818</v>
      </c>
      <c r="B1832" s="48" t="s">
        <v>1698</v>
      </c>
      <c r="C1832" s="57">
        <v>215586755</v>
      </c>
      <c r="D1832" s="44" t="s">
        <v>189</v>
      </c>
      <c r="E1832" s="58">
        <v>0</v>
      </c>
      <c r="F1832" s="50">
        <v>22206</v>
      </c>
    </row>
    <row r="1833" spans="1:6" s="51" customFormat="1" ht="12">
      <c r="A1833" s="41">
        <v>540818</v>
      </c>
      <c r="B1833" s="48" t="s">
        <v>1698</v>
      </c>
      <c r="C1833" s="57" t="s">
        <v>3707</v>
      </c>
      <c r="D1833" s="44" t="s">
        <v>190</v>
      </c>
      <c r="E1833" s="58">
        <v>0</v>
      </c>
      <c r="F1833" s="50">
        <v>43265</v>
      </c>
    </row>
    <row r="1834" spans="1:6" s="51" customFormat="1" ht="12">
      <c r="A1834" s="41">
        <v>540818</v>
      </c>
      <c r="B1834" s="48" t="s">
        <v>1698</v>
      </c>
      <c r="C1834" s="57" t="s">
        <v>3709</v>
      </c>
      <c r="D1834" s="44" t="s">
        <v>191</v>
      </c>
      <c r="E1834" s="58">
        <v>0</v>
      </c>
      <c r="F1834" s="50">
        <v>14028</v>
      </c>
    </row>
    <row r="1835" spans="1:6" s="51" customFormat="1" ht="12">
      <c r="A1835" s="41">
        <v>540818</v>
      </c>
      <c r="B1835" s="48" t="s">
        <v>1698</v>
      </c>
      <c r="C1835" s="57" t="s">
        <v>3711</v>
      </c>
      <c r="D1835" s="44" t="s">
        <v>192</v>
      </c>
      <c r="E1835" s="58">
        <v>0</v>
      </c>
      <c r="F1835" s="50">
        <v>21231</v>
      </c>
    </row>
    <row r="1836" spans="1:6" s="51" customFormat="1" ht="12">
      <c r="A1836" s="41">
        <v>540818</v>
      </c>
      <c r="B1836" s="48" t="s">
        <v>1698</v>
      </c>
      <c r="C1836" s="57" t="s">
        <v>3713</v>
      </c>
      <c r="D1836" s="44" t="s">
        <v>193</v>
      </c>
      <c r="E1836" s="58">
        <v>0</v>
      </c>
      <c r="F1836" s="50">
        <v>59367</v>
      </c>
    </row>
    <row r="1837" spans="1:6" s="51" customFormat="1" ht="12">
      <c r="A1837" s="41">
        <v>540818</v>
      </c>
      <c r="B1837" s="48" t="s">
        <v>1698</v>
      </c>
      <c r="C1837" s="57">
        <v>215618756</v>
      </c>
      <c r="D1837" s="44" t="s">
        <v>194</v>
      </c>
      <c r="E1837" s="58">
        <v>0</v>
      </c>
      <c r="F1837" s="50">
        <v>8485908</v>
      </c>
    </row>
    <row r="1838" spans="1:6" s="51" customFormat="1" ht="12">
      <c r="A1838" s="41">
        <v>540818</v>
      </c>
      <c r="B1838" s="48" t="s">
        <v>1698</v>
      </c>
      <c r="C1838" s="57">
        <v>215619256</v>
      </c>
      <c r="D1838" s="44" t="s">
        <v>195</v>
      </c>
      <c r="E1838" s="58">
        <v>0</v>
      </c>
      <c r="F1838" s="50">
        <v>173547</v>
      </c>
    </row>
    <row r="1839" spans="1:6" s="51" customFormat="1" ht="12">
      <c r="A1839" s="41">
        <v>540818</v>
      </c>
      <c r="B1839" s="48" t="s">
        <v>1698</v>
      </c>
      <c r="C1839" s="57">
        <v>215652256</v>
      </c>
      <c r="D1839" s="44" t="s">
        <v>196</v>
      </c>
      <c r="E1839" s="58">
        <v>0</v>
      </c>
      <c r="F1839" s="50">
        <v>50164</v>
      </c>
    </row>
    <row r="1840" spans="1:6" s="51" customFormat="1" ht="12">
      <c r="A1840" s="41">
        <v>540818</v>
      </c>
      <c r="B1840" s="48" t="s">
        <v>1698</v>
      </c>
      <c r="C1840" s="57">
        <v>215652356</v>
      </c>
      <c r="D1840" s="44" t="s">
        <v>197</v>
      </c>
      <c r="E1840" s="58">
        <v>0</v>
      </c>
      <c r="F1840" s="50">
        <v>339935</v>
      </c>
    </row>
    <row r="1841" spans="1:6" s="51" customFormat="1" ht="12">
      <c r="A1841" s="41">
        <v>540818</v>
      </c>
      <c r="B1841" s="48" t="s">
        <v>1698</v>
      </c>
      <c r="C1841" s="57">
        <v>215666456</v>
      </c>
      <c r="D1841" s="44" t="s">
        <v>198</v>
      </c>
      <c r="E1841" s="58">
        <v>0</v>
      </c>
      <c r="F1841" s="50">
        <v>64693</v>
      </c>
    </row>
    <row r="1842" spans="1:6" s="51" customFormat="1" ht="12">
      <c r="A1842" s="41">
        <v>540818</v>
      </c>
      <c r="B1842" s="48" t="s">
        <v>1698</v>
      </c>
      <c r="C1842" s="57">
        <v>215713657</v>
      </c>
      <c r="D1842" s="44" t="s">
        <v>199</v>
      </c>
      <c r="E1842" s="58">
        <v>0</v>
      </c>
      <c r="F1842" s="50">
        <v>178537</v>
      </c>
    </row>
    <row r="1843" spans="1:6" s="51" customFormat="1" ht="12">
      <c r="A1843" s="41">
        <v>540818</v>
      </c>
      <c r="B1843" s="48" t="s">
        <v>1698</v>
      </c>
      <c r="C1843" s="57">
        <v>215715757</v>
      </c>
      <c r="D1843" s="44" t="s">
        <v>200</v>
      </c>
      <c r="E1843" s="58">
        <v>0</v>
      </c>
      <c r="F1843" s="50">
        <v>37696</v>
      </c>
    </row>
    <row r="1844" spans="1:6" s="51" customFormat="1" ht="12">
      <c r="A1844" s="41">
        <v>540818</v>
      </c>
      <c r="B1844" s="48" t="s">
        <v>1698</v>
      </c>
      <c r="C1844" s="57" t="s">
        <v>3722</v>
      </c>
      <c r="D1844" s="44" t="s">
        <v>201</v>
      </c>
      <c r="E1844" s="58">
        <v>0</v>
      </c>
      <c r="F1844" s="50">
        <v>46034</v>
      </c>
    </row>
    <row r="1845" spans="1:6" s="51" customFormat="1" ht="12">
      <c r="A1845" s="41">
        <v>540818</v>
      </c>
      <c r="B1845" s="48" t="s">
        <v>1698</v>
      </c>
      <c r="C1845" s="57">
        <v>215786757</v>
      </c>
      <c r="D1845" s="44" t="s">
        <v>202</v>
      </c>
      <c r="E1845" s="58">
        <v>0</v>
      </c>
      <c r="F1845" s="50">
        <v>11452</v>
      </c>
    </row>
    <row r="1846" spans="1:6" s="51" customFormat="1" ht="12">
      <c r="A1846" s="41">
        <v>540818</v>
      </c>
      <c r="B1846" s="48" t="s">
        <v>1698</v>
      </c>
      <c r="C1846" s="57" t="s">
        <v>3725</v>
      </c>
      <c r="D1846" s="44" t="s">
        <v>203</v>
      </c>
      <c r="E1846" s="58">
        <v>0</v>
      </c>
      <c r="F1846" s="50">
        <v>129751</v>
      </c>
    </row>
    <row r="1847" spans="1:6" s="51" customFormat="1" ht="12">
      <c r="A1847" s="41">
        <v>540818</v>
      </c>
      <c r="B1847" s="48" t="s">
        <v>1698</v>
      </c>
      <c r="C1847" s="57" t="s">
        <v>3727</v>
      </c>
      <c r="D1847" s="44" t="s">
        <v>204</v>
      </c>
      <c r="E1847" s="58">
        <v>0</v>
      </c>
      <c r="F1847" s="50">
        <v>34634</v>
      </c>
    </row>
    <row r="1848" spans="1:6" s="51" customFormat="1" ht="12">
      <c r="A1848" s="41">
        <v>540818</v>
      </c>
      <c r="B1848" s="48" t="s">
        <v>1698</v>
      </c>
      <c r="C1848" s="57" t="s">
        <v>3729</v>
      </c>
      <c r="D1848" s="44" t="s">
        <v>205</v>
      </c>
      <c r="E1848" s="58">
        <v>0</v>
      </c>
      <c r="F1848" s="50">
        <v>46897</v>
      </c>
    </row>
    <row r="1849" spans="1:6" s="51" customFormat="1" ht="12">
      <c r="A1849" s="41">
        <v>540818</v>
      </c>
      <c r="B1849" s="48" t="s">
        <v>1698</v>
      </c>
      <c r="C1849" s="57" t="s">
        <v>3731</v>
      </c>
      <c r="D1849" s="44" t="s">
        <v>206</v>
      </c>
      <c r="E1849" s="58">
        <v>0</v>
      </c>
      <c r="F1849" s="50">
        <v>61461</v>
      </c>
    </row>
    <row r="1850" spans="1:6" s="51" customFormat="1" ht="12">
      <c r="A1850" s="41">
        <v>540818</v>
      </c>
      <c r="B1850" s="48" t="s">
        <v>1698</v>
      </c>
      <c r="C1850" s="57">
        <v>215813458</v>
      </c>
      <c r="D1850" s="44" t="s">
        <v>207</v>
      </c>
      <c r="E1850" s="58">
        <v>0</v>
      </c>
      <c r="F1850" s="50">
        <v>80636</v>
      </c>
    </row>
    <row r="1851" spans="1:6" s="51" customFormat="1" ht="12">
      <c r="A1851" s="41">
        <v>540818</v>
      </c>
      <c r="B1851" s="48" t="s">
        <v>1698</v>
      </c>
      <c r="C1851" s="57">
        <v>215825258</v>
      </c>
      <c r="D1851" s="44" t="s">
        <v>208</v>
      </c>
      <c r="E1851" s="58">
        <v>0</v>
      </c>
      <c r="F1851" s="50">
        <v>21713</v>
      </c>
    </row>
    <row r="1852" spans="1:6" s="51" customFormat="1" ht="12">
      <c r="A1852" s="41">
        <v>540818</v>
      </c>
      <c r="B1852" s="48" t="s">
        <v>1698</v>
      </c>
      <c r="C1852" s="57" t="s">
        <v>3735</v>
      </c>
      <c r="D1852" s="44" t="s">
        <v>209</v>
      </c>
      <c r="E1852" s="58">
        <v>0</v>
      </c>
      <c r="F1852" s="50">
        <v>27935</v>
      </c>
    </row>
    <row r="1853" spans="1:6" s="51" customFormat="1" ht="12">
      <c r="A1853" s="41">
        <v>540818</v>
      </c>
      <c r="B1853" s="48" t="s">
        <v>1698</v>
      </c>
      <c r="C1853" s="57" t="s">
        <v>3737</v>
      </c>
      <c r="D1853" s="44" t="s">
        <v>210</v>
      </c>
      <c r="E1853" s="58">
        <v>0</v>
      </c>
      <c r="F1853" s="50">
        <f>63059+39164</f>
        <v>102223</v>
      </c>
    </row>
    <row r="1854" spans="1:6" s="51" customFormat="1" ht="12">
      <c r="A1854" s="41">
        <v>540818</v>
      </c>
      <c r="B1854" s="48" t="s">
        <v>1698</v>
      </c>
      <c r="C1854" s="57" t="s">
        <v>3739</v>
      </c>
      <c r="D1854" s="44" t="s">
        <v>211</v>
      </c>
      <c r="E1854" s="58">
        <v>0</v>
      </c>
      <c r="F1854" s="50">
        <v>163013</v>
      </c>
    </row>
    <row r="1855" spans="1:6" s="51" customFormat="1" ht="12">
      <c r="A1855" s="41">
        <v>540818</v>
      </c>
      <c r="B1855" s="48" t="s">
        <v>1698</v>
      </c>
      <c r="C1855" s="57">
        <v>215847258</v>
      </c>
      <c r="D1855" s="44" t="s">
        <v>212</v>
      </c>
      <c r="E1855" s="58">
        <v>0</v>
      </c>
      <c r="F1855" s="50">
        <v>72515</v>
      </c>
    </row>
    <row r="1856" spans="1:6" s="51" customFormat="1" ht="12">
      <c r="A1856" s="41">
        <v>540818</v>
      </c>
      <c r="B1856" s="48" t="s">
        <v>1698</v>
      </c>
      <c r="C1856" s="57">
        <v>215852258</v>
      </c>
      <c r="D1856" s="44" t="s">
        <v>213</v>
      </c>
      <c r="E1856" s="58">
        <v>0</v>
      </c>
      <c r="F1856" s="50">
        <v>65149</v>
      </c>
    </row>
    <row r="1857" spans="1:6" s="51" customFormat="1" ht="12">
      <c r="A1857" s="41">
        <v>540818</v>
      </c>
      <c r="B1857" s="48" t="s">
        <v>1698</v>
      </c>
      <c r="C1857" s="57" t="s">
        <v>3743</v>
      </c>
      <c r="D1857" s="44" t="s">
        <v>214</v>
      </c>
      <c r="E1857" s="58">
        <v>0</v>
      </c>
      <c r="F1857" s="50">
        <v>14003495</v>
      </c>
    </row>
    <row r="1858" spans="1:6" s="51" customFormat="1" ht="12">
      <c r="A1858" s="41">
        <v>540818</v>
      </c>
      <c r="B1858" s="48" t="s">
        <v>1698</v>
      </c>
      <c r="C1858" s="57" t="s">
        <v>3745</v>
      </c>
      <c r="D1858" s="44" t="s">
        <v>215</v>
      </c>
      <c r="E1858" s="58">
        <v>0</v>
      </c>
      <c r="F1858" s="50">
        <v>130570</v>
      </c>
    </row>
    <row r="1859" spans="1:6" s="51" customFormat="1" ht="12">
      <c r="A1859" s="41">
        <v>540818</v>
      </c>
      <c r="B1859" s="48" t="s">
        <v>1698</v>
      </c>
      <c r="C1859" s="57">
        <v>215915759</v>
      </c>
      <c r="D1859" s="44" t="s">
        <v>216</v>
      </c>
      <c r="E1859" s="58">
        <v>0</v>
      </c>
      <c r="F1859" s="50">
        <v>32874</v>
      </c>
    </row>
    <row r="1860" spans="1:6" s="51" customFormat="1" ht="12">
      <c r="A1860" s="41">
        <v>540818</v>
      </c>
      <c r="B1860" s="48" t="s">
        <v>1698</v>
      </c>
      <c r="C1860" s="57" t="s">
        <v>3748</v>
      </c>
      <c r="D1860" s="44" t="s">
        <v>217</v>
      </c>
      <c r="E1860" s="58">
        <v>0</v>
      </c>
      <c r="F1860" s="50">
        <v>80072</v>
      </c>
    </row>
    <row r="1861" spans="1:6" s="51" customFormat="1" ht="12">
      <c r="A1861" s="41">
        <v>540818</v>
      </c>
      <c r="B1861" s="48" t="s">
        <v>1698</v>
      </c>
      <c r="C1861" s="57">
        <v>216005360</v>
      </c>
      <c r="D1861" s="44" t="s">
        <v>218</v>
      </c>
      <c r="E1861" s="58">
        <v>0</v>
      </c>
      <c r="F1861" s="50">
        <v>22202270</v>
      </c>
    </row>
    <row r="1862" spans="1:6" s="51" customFormat="1" ht="12">
      <c r="A1862" s="41">
        <v>540818</v>
      </c>
      <c r="B1862" s="48" t="s">
        <v>1698</v>
      </c>
      <c r="C1862" s="57" t="s">
        <v>3751</v>
      </c>
      <c r="D1862" s="44" t="s">
        <v>219</v>
      </c>
      <c r="E1862" s="58">
        <v>0</v>
      </c>
      <c r="F1862" s="50">
        <v>39548</v>
      </c>
    </row>
    <row r="1863" spans="1:6" s="51" customFormat="1" ht="12">
      <c r="A1863" s="41">
        <v>540818</v>
      </c>
      <c r="B1863" s="48" t="s">
        <v>1698</v>
      </c>
      <c r="C1863" s="57" t="s">
        <v>3753</v>
      </c>
      <c r="D1863" s="44" t="s">
        <v>220</v>
      </c>
      <c r="E1863" s="58">
        <v>0</v>
      </c>
      <c r="F1863" s="50">
        <v>76376</v>
      </c>
    </row>
    <row r="1864" spans="1:6" s="51" customFormat="1" ht="12">
      <c r="A1864" s="41">
        <v>540818</v>
      </c>
      <c r="B1864" s="48" t="s">
        <v>1698</v>
      </c>
      <c r="C1864" s="57" t="s">
        <v>3755</v>
      </c>
      <c r="D1864" s="44" t="s">
        <v>221</v>
      </c>
      <c r="E1864" s="58">
        <v>0</v>
      </c>
      <c r="F1864" s="50">
        <v>47554</v>
      </c>
    </row>
    <row r="1865" spans="1:6" s="51" customFormat="1" ht="12">
      <c r="A1865" s="41">
        <v>540818</v>
      </c>
      <c r="B1865" s="48" t="s">
        <v>1698</v>
      </c>
      <c r="C1865" s="57" t="s">
        <v>3757</v>
      </c>
      <c r="D1865" s="44" t="s">
        <v>222</v>
      </c>
      <c r="E1865" s="58">
        <v>0</v>
      </c>
      <c r="F1865" s="50">
        <v>54025</v>
      </c>
    </row>
    <row r="1866" spans="1:6" s="51" customFormat="1" ht="12">
      <c r="A1866" s="41">
        <v>540818</v>
      </c>
      <c r="B1866" s="48" t="s">
        <v>1698</v>
      </c>
      <c r="C1866" s="57" t="s">
        <v>3759</v>
      </c>
      <c r="D1866" s="44" t="s">
        <v>223</v>
      </c>
      <c r="E1866" s="58">
        <v>0</v>
      </c>
      <c r="F1866" s="50">
        <v>7944</v>
      </c>
    </row>
    <row r="1867" spans="1:6" s="51" customFormat="1" ht="12">
      <c r="A1867" s="41">
        <v>540818</v>
      </c>
      <c r="B1867" s="48" t="s">
        <v>1698</v>
      </c>
      <c r="C1867" s="57" t="s">
        <v>3761</v>
      </c>
      <c r="D1867" s="44" t="s">
        <v>224</v>
      </c>
      <c r="E1867" s="58">
        <v>0</v>
      </c>
      <c r="F1867" s="50">
        <v>75770</v>
      </c>
    </row>
    <row r="1868" spans="1:6" s="51" customFormat="1" ht="12">
      <c r="A1868" s="41">
        <v>540818</v>
      </c>
      <c r="B1868" s="48" t="s">
        <v>1698</v>
      </c>
      <c r="C1868" s="57">
        <v>216018860</v>
      </c>
      <c r="D1868" s="44" t="s">
        <v>225</v>
      </c>
      <c r="E1868" s="58">
        <v>0</v>
      </c>
      <c r="F1868" s="50">
        <v>47498</v>
      </c>
    </row>
    <row r="1869" spans="1:6" s="51" customFormat="1" ht="12">
      <c r="A1869" s="41">
        <v>540818</v>
      </c>
      <c r="B1869" s="48" t="s">
        <v>1698</v>
      </c>
      <c r="C1869" s="57">
        <v>216019760</v>
      </c>
      <c r="D1869" s="44" t="s">
        <v>226</v>
      </c>
      <c r="E1869" s="58">
        <v>0</v>
      </c>
      <c r="F1869" s="50">
        <v>45516</v>
      </c>
    </row>
    <row r="1870" spans="1:6" s="51" customFormat="1" ht="12">
      <c r="A1870" s="41">
        <v>540818</v>
      </c>
      <c r="B1870" s="48" t="s">
        <v>1698</v>
      </c>
      <c r="C1870" s="57" t="s">
        <v>3765</v>
      </c>
      <c r="D1870" s="44" t="s">
        <v>227</v>
      </c>
      <c r="E1870" s="58">
        <v>0</v>
      </c>
      <c r="F1870" s="50">
        <v>120424</v>
      </c>
    </row>
    <row r="1871" spans="1:6" s="51" customFormat="1" ht="12">
      <c r="A1871" s="41">
        <v>540818</v>
      </c>
      <c r="B1871" s="48" t="s">
        <v>1698</v>
      </c>
      <c r="C1871" s="57" t="s">
        <v>3767</v>
      </c>
      <c r="D1871" s="44" t="s">
        <v>228</v>
      </c>
      <c r="E1871" s="58">
        <v>0</v>
      </c>
      <c r="F1871" s="50">
        <v>5856749</v>
      </c>
    </row>
    <row r="1872" spans="1:6" s="51" customFormat="1" ht="12">
      <c r="A1872" s="41">
        <v>540818</v>
      </c>
      <c r="B1872" s="48" t="s">
        <v>1698</v>
      </c>
      <c r="C1872" s="57" t="s">
        <v>3769</v>
      </c>
      <c r="D1872" s="44" t="s">
        <v>229</v>
      </c>
      <c r="E1872" s="58">
        <v>0</v>
      </c>
      <c r="F1872" s="50">
        <v>37620</v>
      </c>
    </row>
    <row r="1873" spans="1:6" s="51" customFormat="1" ht="12">
      <c r="A1873" s="41">
        <v>540818</v>
      </c>
      <c r="B1873" s="48" t="s">
        <v>1698</v>
      </c>
      <c r="C1873" s="57" t="s">
        <v>3771</v>
      </c>
      <c r="D1873" s="44" t="s">
        <v>230</v>
      </c>
      <c r="E1873" s="58">
        <v>0</v>
      </c>
      <c r="F1873" s="50">
        <v>22810</v>
      </c>
    </row>
    <row r="1874" spans="1:6" s="51" customFormat="1" ht="12">
      <c r="A1874" s="41">
        <v>540818</v>
      </c>
      <c r="B1874" s="48" t="s">
        <v>1698</v>
      </c>
      <c r="C1874" s="57">
        <v>216027660</v>
      </c>
      <c r="D1874" s="44" t="s">
        <v>231</v>
      </c>
      <c r="E1874" s="58">
        <v>0</v>
      </c>
      <c r="F1874" s="50">
        <v>21422</v>
      </c>
    </row>
    <row r="1875" spans="1:6" s="51" customFormat="1" ht="12">
      <c r="A1875" s="41">
        <v>540818</v>
      </c>
      <c r="B1875" s="48" t="s">
        <v>1698</v>
      </c>
      <c r="C1875" s="57" t="s">
        <v>3774</v>
      </c>
      <c r="D1875" s="44" t="s">
        <v>232</v>
      </c>
      <c r="E1875" s="58">
        <v>0</v>
      </c>
      <c r="F1875" s="50">
        <v>34927</v>
      </c>
    </row>
    <row r="1876" spans="1:6" s="51" customFormat="1" ht="12">
      <c r="A1876" s="41">
        <v>540818</v>
      </c>
      <c r="B1876" s="48" t="s">
        <v>1698</v>
      </c>
      <c r="C1876" s="57" t="s">
        <v>3776</v>
      </c>
      <c r="D1876" s="44" t="s">
        <v>233</v>
      </c>
      <c r="E1876" s="58">
        <v>0</v>
      </c>
      <c r="F1876" s="50">
        <v>303944</v>
      </c>
    </row>
    <row r="1877" spans="1:6" s="51" customFormat="1" ht="12">
      <c r="A1877" s="41">
        <v>540818</v>
      </c>
      <c r="B1877" s="48" t="s">
        <v>1698</v>
      </c>
      <c r="C1877" s="57">
        <v>216047460</v>
      </c>
      <c r="D1877" s="44" t="s">
        <v>234</v>
      </c>
      <c r="E1877" s="58">
        <v>0</v>
      </c>
      <c r="F1877" s="50">
        <v>31430</v>
      </c>
    </row>
    <row r="1878" spans="1:6" s="51" customFormat="1" ht="12">
      <c r="A1878" s="41">
        <v>540818</v>
      </c>
      <c r="B1878" s="48" t="s">
        <v>1698</v>
      </c>
      <c r="C1878" s="57">
        <v>216047660</v>
      </c>
      <c r="D1878" s="61" t="s">
        <v>235</v>
      </c>
      <c r="E1878" s="58">
        <v>0</v>
      </c>
      <c r="F1878" s="50">
        <v>68297</v>
      </c>
    </row>
    <row r="1879" spans="1:6" s="51" customFormat="1" ht="12">
      <c r="A1879" s="41">
        <v>540818</v>
      </c>
      <c r="B1879" s="48" t="s">
        <v>1698</v>
      </c>
      <c r="C1879" s="43">
        <v>216047960</v>
      </c>
      <c r="D1879" s="44" t="s">
        <v>236</v>
      </c>
      <c r="E1879" s="58">
        <v>0</v>
      </c>
      <c r="F1879" s="50">
        <v>47404</v>
      </c>
    </row>
    <row r="1880" spans="1:6" s="51" customFormat="1" ht="12">
      <c r="A1880" s="41">
        <v>540818</v>
      </c>
      <c r="B1880" s="48" t="s">
        <v>1698</v>
      </c>
      <c r="C1880" s="57">
        <v>216052260</v>
      </c>
      <c r="D1880" s="44" t="s">
        <v>237</v>
      </c>
      <c r="E1880" s="58">
        <v>0</v>
      </c>
      <c r="F1880" s="50">
        <v>60229</v>
      </c>
    </row>
    <row r="1881" spans="1:6" s="51" customFormat="1" ht="12">
      <c r="A1881" s="41">
        <v>540818</v>
      </c>
      <c r="B1881" s="48" t="s">
        <v>1698</v>
      </c>
      <c r="C1881" s="57">
        <v>216052560</v>
      </c>
      <c r="D1881" s="44" t="s">
        <v>238</v>
      </c>
      <c r="E1881" s="58">
        <v>0</v>
      </c>
      <c r="F1881" s="50">
        <v>39825</v>
      </c>
    </row>
    <row r="1882" spans="1:6" s="51" customFormat="1" ht="12">
      <c r="A1882" s="41">
        <v>540818</v>
      </c>
      <c r="B1882" s="48" t="s">
        <v>1698</v>
      </c>
      <c r="C1882" s="57">
        <v>216054660</v>
      </c>
      <c r="D1882" s="44" t="s">
        <v>239</v>
      </c>
      <c r="E1882" s="58">
        <v>0</v>
      </c>
      <c r="F1882" s="50">
        <v>39073</v>
      </c>
    </row>
    <row r="1883" spans="1:6" s="51" customFormat="1" ht="12">
      <c r="A1883" s="41">
        <v>540818</v>
      </c>
      <c r="B1883" s="48" t="s">
        <v>1698</v>
      </c>
      <c r="C1883" s="57">
        <v>216068160</v>
      </c>
      <c r="D1883" s="44" t="s">
        <v>240</v>
      </c>
      <c r="E1883" s="58">
        <v>0</v>
      </c>
      <c r="F1883" s="50">
        <v>7602</v>
      </c>
    </row>
    <row r="1884" spans="1:6" s="51" customFormat="1" ht="12">
      <c r="A1884" s="41">
        <v>540818</v>
      </c>
      <c r="B1884" s="48" t="s">
        <v>1698</v>
      </c>
      <c r="C1884" s="57">
        <v>216086760</v>
      </c>
      <c r="D1884" s="44" t="s">
        <v>241</v>
      </c>
      <c r="E1884" s="58">
        <v>0</v>
      </c>
      <c r="F1884" s="50">
        <v>37222</v>
      </c>
    </row>
    <row r="1885" spans="1:6" s="51" customFormat="1" ht="12">
      <c r="A1885" s="41">
        <v>540818</v>
      </c>
      <c r="B1885" s="48" t="s">
        <v>1698</v>
      </c>
      <c r="C1885" s="57" t="s">
        <v>3786</v>
      </c>
      <c r="D1885" s="44" t="s">
        <v>242</v>
      </c>
      <c r="E1885" s="58">
        <v>0</v>
      </c>
      <c r="F1885" s="50">
        <v>107257</v>
      </c>
    </row>
    <row r="1886" spans="1:6" s="51" customFormat="1" ht="12">
      <c r="A1886" s="41">
        <v>540818</v>
      </c>
      <c r="B1886" s="48" t="s">
        <v>1698</v>
      </c>
      <c r="C1886" s="57" t="s">
        <v>3788</v>
      </c>
      <c r="D1886" s="44" t="s">
        <v>243</v>
      </c>
      <c r="E1886" s="58">
        <v>0</v>
      </c>
      <c r="F1886" s="50">
        <v>127632</v>
      </c>
    </row>
    <row r="1887" spans="1:6" s="51" customFormat="1" ht="12">
      <c r="A1887" s="41">
        <v>540818</v>
      </c>
      <c r="B1887" s="48" t="s">
        <v>1698</v>
      </c>
      <c r="C1887" s="57" t="s">
        <v>3790</v>
      </c>
      <c r="D1887" s="44" t="s">
        <v>244</v>
      </c>
      <c r="E1887" s="58">
        <v>0</v>
      </c>
      <c r="F1887" s="50">
        <v>45762</v>
      </c>
    </row>
    <row r="1888" spans="1:6" s="51" customFormat="1" ht="12">
      <c r="A1888" s="41">
        <v>540818</v>
      </c>
      <c r="B1888" s="48" t="s">
        <v>1698</v>
      </c>
      <c r="C1888" s="57">
        <v>216115761</v>
      </c>
      <c r="D1888" s="44" t="s">
        <v>245</v>
      </c>
      <c r="E1888" s="58">
        <v>0</v>
      </c>
      <c r="F1888" s="50">
        <v>40633</v>
      </c>
    </row>
    <row r="1889" spans="1:6" s="51" customFormat="1" ht="12">
      <c r="A1889" s="41">
        <v>540818</v>
      </c>
      <c r="B1889" s="48" t="s">
        <v>1698</v>
      </c>
      <c r="C1889" s="57">
        <v>216115861</v>
      </c>
      <c r="D1889" s="44" t="s">
        <v>246</v>
      </c>
      <c r="E1889" s="58">
        <v>0</v>
      </c>
      <c r="F1889" s="50">
        <v>54585</v>
      </c>
    </row>
    <row r="1890" spans="1:6" s="51" customFormat="1" ht="12">
      <c r="A1890" s="41">
        <v>540818</v>
      </c>
      <c r="B1890" s="48" t="s">
        <v>1698</v>
      </c>
      <c r="C1890" s="57">
        <v>216127361</v>
      </c>
      <c r="D1890" s="44" t="s">
        <v>247</v>
      </c>
      <c r="E1890" s="58">
        <v>0</v>
      </c>
      <c r="F1890" s="50">
        <v>177887</v>
      </c>
    </row>
    <row r="1891" spans="1:6" s="51" customFormat="1" ht="12">
      <c r="A1891" s="41">
        <v>540818</v>
      </c>
      <c r="B1891" s="48" t="s">
        <v>1698</v>
      </c>
      <c r="C1891" s="57" t="s">
        <v>3795</v>
      </c>
      <c r="D1891" s="44" t="s">
        <v>3796</v>
      </c>
      <c r="E1891" s="58">
        <v>0</v>
      </c>
      <c r="F1891" s="50">
        <v>42419</v>
      </c>
    </row>
    <row r="1892" spans="1:6" s="51" customFormat="1" ht="12">
      <c r="A1892" s="41">
        <v>540818</v>
      </c>
      <c r="B1892" s="48" t="s">
        <v>1698</v>
      </c>
      <c r="C1892" s="57">
        <v>216154261</v>
      </c>
      <c r="D1892" s="44" t="s">
        <v>248</v>
      </c>
      <c r="E1892" s="58">
        <v>0</v>
      </c>
      <c r="F1892" s="50">
        <v>79068</v>
      </c>
    </row>
    <row r="1893" spans="1:6" s="51" customFormat="1" ht="12">
      <c r="A1893" s="41">
        <v>540818</v>
      </c>
      <c r="B1893" s="48" t="s">
        <v>1698</v>
      </c>
      <c r="C1893" s="57" t="s">
        <v>3798</v>
      </c>
      <c r="D1893" s="44" t="s">
        <v>249</v>
      </c>
      <c r="E1893" s="58">
        <v>0</v>
      </c>
      <c r="F1893" s="50">
        <v>72850</v>
      </c>
    </row>
    <row r="1894" spans="1:6" s="51" customFormat="1" ht="12">
      <c r="A1894" s="41">
        <v>540818</v>
      </c>
      <c r="B1894" s="48" t="s">
        <v>1698</v>
      </c>
      <c r="C1894" s="57">
        <v>216173461</v>
      </c>
      <c r="D1894" s="44" t="s">
        <v>250</v>
      </c>
      <c r="E1894" s="58">
        <v>0</v>
      </c>
      <c r="F1894" s="50">
        <v>19037</v>
      </c>
    </row>
    <row r="1895" spans="1:6" s="51" customFormat="1" ht="12">
      <c r="A1895" s="41">
        <v>540818</v>
      </c>
      <c r="B1895" s="48" t="s">
        <v>1698</v>
      </c>
      <c r="C1895" s="57">
        <v>216173861</v>
      </c>
      <c r="D1895" s="44" t="s">
        <v>251</v>
      </c>
      <c r="E1895" s="58">
        <v>0</v>
      </c>
      <c r="F1895" s="50">
        <v>51422</v>
      </c>
    </row>
    <row r="1896" spans="1:6" s="51" customFormat="1" ht="12">
      <c r="A1896" s="41">
        <v>540818</v>
      </c>
      <c r="B1896" s="48" t="s">
        <v>1698</v>
      </c>
      <c r="C1896" s="57">
        <v>216197161</v>
      </c>
      <c r="D1896" s="44" t="s">
        <v>252</v>
      </c>
      <c r="E1896" s="58">
        <v>0</v>
      </c>
      <c r="F1896" s="50">
        <v>18701</v>
      </c>
    </row>
    <row r="1897" spans="1:6" s="51" customFormat="1" ht="12">
      <c r="A1897" s="41">
        <v>540818</v>
      </c>
      <c r="B1897" s="48" t="s">
        <v>1698</v>
      </c>
      <c r="C1897" s="57" t="s">
        <v>3803</v>
      </c>
      <c r="D1897" s="44" t="s">
        <v>253</v>
      </c>
      <c r="E1897" s="58">
        <v>0</v>
      </c>
      <c r="F1897" s="50">
        <v>32143</v>
      </c>
    </row>
    <row r="1898" spans="1:6" s="51" customFormat="1" ht="12">
      <c r="A1898" s="41">
        <v>540818</v>
      </c>
      <c r="B1898" s="48" t="s">
        <v>1698</v>
      </c>
      <c r="C1898" s="57" t="s">
        <v>3805</v>
      </c>
      <c r="D1898" s="44" t="s">
        <v>254</v>
      </c>
      <c r="E1898" s="58">
        <v>0</v>
      </c>
      <c r="F1898" s="50">
        <v>14603</v>
      </c>
    </row>
    <row r="1899" spans="1:6" s="51" customFormat="1" ht="12">
      <c r="A1899" s="41">
        <v>540818</v>
      </c>
      <c r="B1899" s="48" t="s">
        <v>1698</v>
      </c>
      <c r="C1899" s="57" t="s">
        <v>3807</v>
      </c>
      <c r="D1899" s="44" t="s">
        <v>255</v>
      </c>
      <c r="E1899" s="58">
        <v>0</v>
      </c>
      <c r="F1899" s="50">
        <v>7218</v>
      </c>
    </row>
    <row r="1900" spans="1:6" s="51" customFormat="1" ht="12">
      <c r="A1900" s="41">
        <v>540818</v>
      </c>
      <c r="B1900" s="48" t="s">
        <v>1698</v>
      </c>
      <c r="C1900" s="43">
        <v>216215762</v>
      </c>
      <c r="D1900" s="44" t="s">
        <v>3809</v>
      </c>
      <c r="E1900" s="58">
        <v>0</v>
      </c>
      <c r="F1900" s="50">
        <v>13362</v>
      </c>
    </row>
    <row r="1901" spans="1:6" s="51" customFormat="1" ht="12">
      <c r="A1901" s="41">
        <v>540818</v>
      </c>
      <c r="B1901" s="48" t="s">
        <v>1698</v>
      </c>
      <c r="C1901" s="57">
        <v>216217662</v>
      </c>
      <c r="D1901" s="44" t="s">
        <v>256</v>
      </c>
      <c r="E1901" s="58">
        <v>0</v>
      </c>
      <c r="F1901" s="50">
        <v>89029</v>
      </c>
    </row>
    <row r="1902" spans="1:6" s="51" customFormat="1" ht="12">
      <c r="A1902" s="41">
        <v>540818</v>
      </c>
      <c r="B1902" s="48" t="s">
        <v>1698</v>
      </c>
      <c r="C1902" s="57" t="s">
        <v>3811</v>
      </c>
      <c r="D1902" s="44" t="s">
        <v>257</v>
      </c>
      <c r="E1902" s="58">
        <v>0</v>
      </c>
      <c r="F1902" s="50">
        <v>310136</v>
      </c>
    </row>
    <row r="1903" spans="1:6" s="51" customFormat="1" ht="12">
      <c r="A1903" s="41">
        <v>540818</v>
      </c>
      <c r="B1903" s="48" t="s">
        <v>1698</v>
      </c>
      <c r="C1903" s="57" t="s">
        <v>3813</v>
      </c>
      <c r="D1903" s="61" t="s">
        <v>258</v>
      </c>
      <c r="E1903" s="58">
        <v>0</v>
      </c>
      <c r="F1903" s="50">
        <v>35699</v>
      </c>
    </row>
    <row r="1904" spans="1:6" s="51" customFormat="1" ht="12">
      <c r="A1904" s="41">
        <v>540818</v>
      </c>
      <c r="B1904" s="48" t="s">
        <v>1698</v>
      </c>
      <c r="C1904" s="57" t="s">
        <v>3815</v>
      </c>
      <c r="D1904" s="44" t="s">
        <v>259</v>
      </c>
      <c r="E1904" s="58">
        <v>0</v>
      </c>
      <c r="F1904" s="50">
        <v>27782</v>
      </c>
    </row>
    <row r="1905" spans="1:6" s="51" customFormat="1" ht="12">
      <c r="A1905" s="41">
        <v>540818</v>
      </c>
      <c r="B1905" s="48" t="s">
        <v>1698</v>
      </c>
      <c r="C1905" s="57">
        <v>216268162</v>
      </c>
      <c r="D1905" s="44" t="s">
        <v>260</v>
      </c>
      <c r="E1905" s="58">
        <v>0</v>
      </c>
      <c r="F1905" s="50">
        <v>21744</v>
      </c>
    </row>
    <row r="1906" spans="1:6" s="51" customFormat="1" ht="12">
      <c r="A1906" s="41">
        <v>540818</v>
      </c>
      <c r="B1906" s="48" t="s">
        <v>1698</v>
      </c>
      <c r="C1906" s="57">
        <v>216285162</v>
      </c>
      <c r="D1906" s="44" t="s">
        <v>261</v>
      </c>
      <c r="E1906" s="58">
        <v>0</v>
      </c>
      <c r="F1906" s="50">
        <v>55932</v>
      </c>
    </row>
    <row r="1907" spans="1:6" s="51" customFormat="1" ht="12">
      <c r="A1907" s="41">
        <v>540818</v>
      </c>
      <c r="B1907" s="48" t="s">
        <v>1698</v>
      </c>
      <c r="C1907" s="57">
        <v>216315763</v>
      </c>
      <c r="D1907" s="44" t="s">
        <v>262</v>
      </c>
      <c r="E1907" s="58">
        <v>0</v>
      </c>
      <c r="F1907" s="50">
        <v>28616</v>
      </c>
    </row>
    <row r="1908" spans="1:6" s="51" customFormat="1" ht="12">
      <c r="A1908" s="41">
        <v>540818</v>
      </c>
      <c r="B1908" s="48" t="s">
        <v>1698</v>
      </c>
      <c r="C1908" s="57">
        <v>216373563</v>
      </c>
      <c r="D1908" s="44" t="s">
        <v>263</v>
      </c>
      <c r="E1908" s="58">
        <v>0</v>
      </c>
      <c r="F1908" s="50">
        <v>36016</v>
      </c>
    </row>
    <row r="1909" spans="1:6" s="51" customFormat="1" ht="12">
      <c r="A1909" s="41">
        <v>540818</v>
      </c>
      <c r="B1909" s="48" t="s">
        <v>1698</v>
      </c>
      <c r="C1909" s="57">
        <v>216376563</v>
      </c>
      <c r="D1909" s="44" t="s">
        <v>264</v>
      </c>
      <c r="E1909" s="58">
        <v>0</v>
      </c>
      <c r="F1909" s="50">
        <v>178691</v>
      </c>
    </row>
    <row r="1910" spans="1:6" s="51" customFormat="1" ht="12">
      <c r="A1910" s="41">
        <v>540818</v>
      </c>
      <c r="B1910" s="48" t="s">
        <v>1698</v>
      </c>
      <c r="C1910" s="57">
        <v>216376863</v>
      </c>
      <c r="D1910" s="44" t="s">
        <v>265</v>
      </c>
      <c r="E1910" s="58">
        <v>0</v>
      </c>
      <c r="F1910" s="50">
        <v>28571</v>
      </c>
    </row>
    <row r="1911" spans="1:6" s="51" customFormat="1" ht="12">
      <c r="A1911" s="41">
        <v>540818</v>
      </c>
      <c r="B1911" s="48" t="s">
        <v>1698</v>
      </c>
      <c r="C1911" s="57">
        <v>216385263</v>
      </c>
      <c r="D1911" s="44" t="s">
        <v>266</v>
      </c>
      <c r="E1911" s="58">
        <v>0</v>
      </c>
      <c r="F1911" s="50">
        <v>32346</v>
      </c>
    </row>
    <row r="1912" spans="1:6" s="51" customFormat="1" ht="12">
      <c r="A1912" s="41">
        <v>540818</v>
      </c>
      <c r="B1912" s="48" t="s">
        <v>1698</v>
      </c>
      <c r="C1912" s="57" t="s">
        <v>3824</v>
      </c>
      <c r="D1912" s="44" t="s">
        <v>267</v>
      </c>
      <c r="E1912" s="58">
        <v>0</v>
      </c>
      <c r="F1912" s="50">
        <v>27602</v>
      </c>
    </row>
    <row r="1913" spans="1:6" s="51" customFormat="1" ht="12">
      <c r="A1913" s="41">
        <v>540818</v>
      </c>
      <c r="B1913" s="48" t="s">
        <v>1698</v>
      </c>
      <c r="C1913" s="57" t="s">
        <v>3826</v>
      </c>
      <c r="D1913" s="44" t="s">
        <v>268</v>
      </c>
      <c r="E1913" s="58">
        <v>0</v>
      </c>
      <c r="F1913" s="50">
        <v>43628</v>
      </c>
    </row>
    <row r="1914" spans="1:6" s="51" customFormat="1" ht="12">
      <c r="A1914" s="41">
        <v>540818</v>
      </c>
      <c r="B1914" s="48" t="s">
        <v>1698</v>
      </c>
      <c r="C1914" s="57" t="s">
        <v>3828</v>
      </c>
      <c r="D1914" s="44" t="s">
        <v>269</v>
      </c>
      <c r="E1914" s="58">
        <v>0</v>
      </c>
      <c r="F1914" s="50">
        <v>79342</v>
      </c>
    </row>
    <row r="1915" spans="1:6" s="51" customFormat="1" ht="12">
      <c r="A1915" s="41">
        <v>540818</v>
      </c>
      <c r="B1915" s="48" t="s">
        <v>1698</v>
      </c>
      <c r="C1915" s="57" t="s">
        <v>3830</v>
      </c>
      <c r="D1915" s="44" t="s">
        <v>270</v>
      </c>
      <c r="E1915" s="58">
        <v>0</v>
      </c>
      <c r="F1915" s="50">
        <v>18946</v>
      </c>
    </row>
    <row r="1916" spans="1:6" s="51" customFormat="1" ht="12">
      <c r="A1916" s="41">
        <v>540818</v>
      </c>
      <c r="B1916" s="48" t="s">
        <v>1698</v>
      </c>
      <c r="C1916" s="57" t="s">
        <v>3832</v>
      </c>
      <c r="D1916" s="44" t="s">
        <v>271</v>
      </c>
      <c r="E1916" s="58">
        <v>0</v>
      </c>
      <c r="F1916" s="50">
        <v>20777</v>
      </c>
    </row>
    <row r="1917" spans="1:6" s="51" customFormat="1" ht="12">
      <c r="A1917" s="41">
        <v>540818</v>
      </c>
      <c r="B1917" s="48" t="s">
        <v>1698</v>
      </c>
      <c r="C1917" s="57">
        <v>216415764</v>
      </c>
      <c r="D1917" s="44" t="s">
        <v>272</v>
      </c>
      <c r="E1917" s="58">
        <v>0</v>
      </c>
      <c r="F1917" s="50">
        <v>24016</v>
      </c>
    </row>
    <row r="1918" spans="1:6" s="51" customFormat="1" ht="12">
      <c r="A1918" s="41">
        <v>540818</v>
      </c>
      <c r="B1918" s="48" t="s">
        <v>1698</v>
      </c>
      <c r="C1918" s="57">
        <v>216419364</v>
      </c>
      <c r="D1918" s="44" t="s">
        <v>273</v>
      </c>
      <c r="E1918" s="58">
        <v>0</v>
      </c>
      <c r="F1918" s="50">
        <v>77100</v>
      </c>
    </row>
    <row r="1919" spans="1:6" s="51" customFormat="1" ht="12">
      <c r="A1919" s="41">
        <v>540818</v>
      </c>
      <c r="B1919" s="48" t="s">
        <v>1698</v>
      </c>
      <c r="C1919" s="57" t="s">
        <v>3836</v>
      </c>
      <c r="D1919" s="44" t="s">
        <v>274</v>
      </c>
      <c r="E1919" s="58">
        <v>0</v>
      </c>
      <c r="F1919" s="50">
        <v>76414</v>
      </c>
    </row>
    <row r="1920" spans="1:6" s="51" customFormat="1" ht="12">
      <c r="A1920" s="41">
        <v>540818</v>
      </c>
      <c r="B1920" s="48" t="s">
        <v>1698</v>
      </c>
      <c r="C1920" s="57" t="s">
        <v>3838</v>
      </c>
      <c r="D1920" s="44" t="s">
        <v>275</v>
      </c>
      <c r="E1920" s="58">
        <v>0</v>
      </c>
      <c r="F1920" s="50">
        <v>9866</v>
      </c>
    </row>
    <row r="1921" spans="1:6" s="51" customFormat="1" ht="12">
      <c r="A1921" s="41">
        <v>540818</v>
      </c>
      <c r="B1921" s="48" t="s">
        <v>1698</v>
      </c>
      <c r="C1921" s="57" t="s">
        <v>3840</v>
      </c>
      <c r="D1921" s="44" t="s">
        <v>276</v>
      </c>
      <c r="E1921" s="58">
        <v>0</v>
      </c>
      <c r="F1921" s="50">
        <v>39225</v>
      </c>
    </row>
    <row r="1922" spans="1:6" s="51" customFormat="1" ht="12">
      <c r="A1922" s="41">
        <v>540818</v>
      </c>
      <c r="B1922" s="48" t="s">
        <v>1698</v>
      </c>
      <c r="C1922" s="57">
        <v>216476364</v>
      </c>
      <c r="D1922" s="44" t="s">
        <v>277</v>
      </c>
      <c r="E1922" s="58">
        <v>0</v>
      </c>
      <c r="F1922" s="50">
        <v>232353</v>
      </c>
    </row>
    <row r="1923" spans="1:6" s="51" customFormat="1" ht="12">
      <c r="A1923" s="41">
        <v>540818</v>
      </c>
      <c r="B1923" s="48" t="s">
        <v>1698</v>
      </c>
      <c r="C1923" s="57">
        <v>216488564</v>
      </c>
      <c r="D1923" s="62" t="s">
        <v>278</v>
      </c>
      <c r="E1923" s="58">
        <v>0</v>
      </c>
      <c r="F1923" s="50">
        <v>16207</v>
      </c>
    </row>
    <row r="1924" spans="1:6" s="51" customFormat="1" ht="12">
      <c r="A1924" s="41">
        <v>540818</v>
      </c>
      <c r="B1924" s="48" t="s">
        <v>1698</v>
      </c>
      <c r="C1924" s="57" t="s">
        <v>3844</v>
      </c>
      <c r="D1924" s="44" t="s">
        <v>279</v>
      </c>
      <c r="E1924" s="58">
        <v>0</v>
      </c>
      <c r="F1924" s="50">
        <v>117866</v>
      </c>
    </row>
    <row r="1925" spans="1:6" s="51" customFormat="1" ht="12">
      <c r="A1925" s="41">
        <v>540818</v>
      </c>
      <c r="B1925" s="48" t="s">
        <v>1698</v>
      </c>
      <c r="C1925" s="57">
        <v>216517665</v>
      </c>
      <c r="D1925" s="44" t="s">
        <v>280</v>
      </c>
      <c r="E1925" s="58">
        <v>0</v>
      </c>
      <c r="F1925" s="50">
        <v>20913</v>
      </c>
    </row>
    <row r="1926" spans="1:6" s="51" customFormat="1" ht="12">
      <c r="A1926" s="41">
        <v>540818</v>
      </c>
      <c r="B1926" s="48" t="s">
        <v>1698</v>
      </c>
      <c r="C1926" s="57">
        <v>216552565</v>
      </c>
      <c r="D1926" s="44" t="s">
        <v>281</v>
      </c>
      <c r="E1926" s="58">
        <v>0</v>
      </c>
      <c r="F1926" s="50">
        <v>19203</v>
      </c>
    </row>
    <row r="1927" spans="1:6" s="51" customFormat="1" ht="12">
      <c r="A1927" s="41">
        <v>540818</v>
      </c>
      <c r="B1927" s="48" t="s">
        <v>1698</v>
      </c>
      <c r="C1927" s="57">
        <v>216570265</v>
      </c>
      <c r="D1927" s="44" t="s">
        <v>282</v>
      </c>
      <c r="E1927" s="58">
        <v>0</v>
      </c>
      <c r="F1927" s="50">
        <v>94469</v>
      </c>
    </row>
    <row r="1928" spans="1:6" s="51" customFormat="1" ht="12">
      <c r="A1928" s="41">
        <v>540818</v>
      </c>
      <c r="B1928" s="48" t="s">
        <v>1698</v>
      </c>
      <c r="C1928" s="57">
        <v>216581065</v>
      </c>
      <c r="D1928" s="44" t="s">
        <v>283</v>
      </c>
      <c r="E1928" s="58">
        <v>0</v>
      </c>
      <c r="F1928" s="50">
        <v>249741</v>
      </c>
    </row>
    <row r="1929" spans="1:6" s="51" customFormat="1" ht="12">
      <c r="A1929" s="41">
        <v>540818</v>
      </c>
      <c r="B1929" s="48" t="s">
        <v>1698</v>
      </c>
      <c r="C1929" s="57">
        <v>216586865</v>
      </c>
      <c r="D1929" s="44" t="s">
        <v>284</v>
      </c>
      <c r="E1929" s="58">
        <v>0</v>
      </c>
      <c r="F1929" s="50">
        <v>195010</v>
      </c>
    </row>
    <row r="1930" spans="1:6" s="51" customFormat="1" ht="12">
      <c r="A1930" s="41">
        <v>540818</v>
      </c>
      <c r="B1930" s="48" t="s">
        <v>1698</v>
      </c>
      <c r="C1930" s="57" t="s">
        <v>1056</v>
      </c>
      <c r="D1930" s="44" t="s">
        <v>285</v>
      </c>
      <c r="E1930" s="58">
        <v>0</v>
      </c>
      <c r="F1930" s="50">
        <v>5020521</v>
      </c>
    </row>
    <row r="1931" spans="1:6" s="51" customFormat="1" ht="12">
      <c r="A1931" s="41">
        <v>540818</v>
      </c>
      <c r="B1931" s="48" t="s">
        <v>1698</v>
      </c>
      <c r="C1931" s="57" t="s">
        <v>1058</v>
      </c>
      <c r="D1931" s="44" t="s">
        <v>286</v>
      </c>
      <c r="E1931" s="58">
        <v>0</v>
      </c>
      <c r="F1931" s="50">
        <v>20747</v>
      </c>
    </row>
    <row r="1932" spans="1:6" s="51" customFormat="1" ht="12">
      <c r="A1932" s="41">
        <v>540818</v>
      </c>
      <c r="B1932" s="48" t="s">
        <v>1698</v>
      </c>
      <c r="C1932" s="57" t="s">
        <v>1060</v>
      </c>
      <c r="D1932" s="44" t="s">
        <v>287</v>
      </c>
      <c r="E1932" s="58">
        <v>0</v>
      </c>
      <c r="F1932" s="50">
        <v>316245</v>
      </c>
    </row>
    <row r="1933" spans="1:6" s="51" customFormat="1" ht="12">
      <c r="A1933" s="41">
        <v>540818</v>
      </c>
      <c r="B1933" s="48" t="s">
        <v>1698</v>
      </c>
      <c r="C1933" s="57" t="s">
        <v>1062</v>
      </c>
      <c r="D1933" s="44" t="s">
        <v>288</v>
      </c>
      <c r="E1933" s="58">
        <v>0</v>
      </c>
      <c r="F1933" s="50">
        <v>15819</v>
      </c>
    </row>
    <row r="1934" spans="1:6" s="51" customFormat="1" ht="12">
      <c r="A1934" s="41">
        <v>540818</v>
      </c>
      <c r="B1934" s="48" t="s">
        <v>1698</v>
      </c>
      <c r="C1934" s="57">
        <v>216697666</v>
      </c>
      <c r="D1934" s="44" t="s">
        <v>289</v>
      </c>
      <c r="E1934" s="58">
        <v>0</v>
      </c>
      <c r="F1934" s="50">
        <v>7719</v>
      </c>
    </row>
    <row r="1935" spans="1:6" s="51" customFormat="1" ht="12">
      <c r="A1935" s="41">
        <v>540818</v>
      </c>
      <c r="B1935" s="48" t="s">
        <v>1698</v>
      </c>
      <c r="C1935" s="57" t="s">
        <v>1065</v>
      </c>
      <c r="D1935" s="44" t="s">
        <v>290</v>
      </c>
      <c r="E1935" s="58">
        <v>0</v>
      </c>
      <c r="F1935" s="50">
        <v>20005</v>
      </c>
    </row>
    <row r="1936" spans="1:6" s="51" customFormat="1" ht="12">
      <c r="A1936" s="41">
        <v>540818</v>
      </c>
      <c r="B1936" s="48" t="s">
        <v>1698</v>
      </c>
      <c r="C1936" s="57" t="s">
        <v>1067</v>
      </c>
      <c r="D1936" s="44" t="s">
        <v>291</v>
      </c>
      <c r="E1936" s="58">
        <v>0</v>
      </c>
      <c r="F1936" s="50">
        <v>44978</v>
      </c>
    </row>
    <row r="1937" spans="1:6" s="51" customFormat="1" ht="12">
      <c r="A1937" s="41">
        <v>540818</v>
      </c>
      <c r="B1937" s="48" t="s">
        <v>1698</v>
      </c>
      <c r="C1937" s="57">
        <v>216713667</v>
      </c>
      <c r="D1937" s="44" t="s">
        <v>292</v>
      </c>
      <c r="E1937" s="58">
        <v>0</v>
      </c>
      <c r="F1937" s="50">
        <v>112483</v>
      </c>
    </row>
    <row r="1938" spans="1:6" s="51" customFormat="1" ht="12">
      <c r="A1938" s="41">
        <v>540818</v>
      </c>
      <c r="B1938" s="48" t="s">
        <v>1698</v>
      </c>
      <c r="C1938" s="57" t="s">
        <v>1070</v>
      </c>
      <c r="D1938" s="44" t="s">
        <v>293</v>
      </c>
      <c r="E1938" s="58">
        <v>0</v>
      </c>
      <c r="F1938" s="50">
        <v>23214</v>
      </c>
    </row>
    <row r="1939" spans="1:6" s="51" customFormat="1" ht="12">
      <c r="A1939" s="41">
        <v>540818</v>
      </c>
      <c r="B1939" s="48" t="s">
        <v>1698</v>
      </c>
      <c r="C1939" s="57" t="s">
        <v>1072</v>
      </c>
      <c r="D1939" s="44" t="s">
        <v>294</v>
      </c>
      <c r="E1939" s="58">
        <v>0</v>
      </c>
      <c r="F1939" s="50">
        <v>21367</v>
      </c>
    </row>
    <row r="1940" spans="1:6" s="51" customFormat="1" ht="12">
      <c r="A1940" s="41">
        <v>540818</v>
      </c>
      <c r="B1940" s="48" t="s">
        <v>1698</v>
      </c>
      <c r="C1940" s="57">
        <v>216717867</v>
      </c>
      <c r="D1940" s="44" t="s">
        <v>295</v>
      </c>
      <c r="E1940" s="58">
        <v>0</v>
      </c>
      <c r="F1940" s="50">
        <v>33640</v>
      </c>
    </row>
    <row r="1941" spans="1:6" s="51" customFormat="1" ht="12">
      <c r="A1941" s="41">
        <v>540818</v>
      </c>
      <c r="B1941" s="48" t="s">
        <v>1698</v>
      </c>
      <c r="C1941" s="57" t="s">
        <v>1075</v>
      </c>
      <c r="D1941" s="44" t="s">
        <v>296</v>
      </c>
      <c r="E1941" s="58">
        <v>0</v>
      </c>
      <c r="F1941" s="50">
        <v>15723</v>
      </c>
    </row>
    <row r="1942" spans="1:6" s="51" customFormat="1" ht="12">
      <c r="A1942" s="41">
        <v>540818</v>
      </c>
      <c r="B1942" s="48" t="s">
        <v>1698</v>
      </c>
      <c r="C1942" s="57" t="s">
        <v>1077</v>
      </c>
      <c r="D1942" s="44" t="s">
        <v>297</v>
      </c>
      <c r="E1942" s="58">
        <v>0</v>
      </c>
      <c r="F1942" s="50">
        <v>49076</v>
      </c>
    </row>
    <row r="1943" spans="1:6" s="51" customFormat="1" ht="12">
      <c r="A1943" s="41">
        <v>540818</v>
      </c>
      <c r="B1943" s="48" t="s">
        <v>1698</v>
      </c>
      <c r="C1943" s="57" t="s">
        <v>1079</v>
      </c>
      <c r="D1943" s="44" t="s">
        <v>298</v>
      </c>
      <c r="E1943" s="58">
        <v>0</v>
      </c>
      <c r="F1943" s="50">
        <v>5084</v>
      </c>
    </row>
    <row r="1944" spans="1:6" s="51" customFormat="1" ht="12">
      <c r="A1944" s="41">
        <v>540818</v>
      </c>
      <c r="B1944" s="48" t="s">
        <v>1698</v>
      </c>
      <c r="C1944" s="57">
        <v>216773067</v>
      </c>
      <c r="D1944" s="44" t="s">
        <v>299</v>
      </c>
      <c r="E1944" s="58">
        <v>0</v>
      </c>
      <c r="F1944" s="50">
        <v>97087</v>
      </c>
    </row>
    <row r="1945" spans="1:6" s="51" customFormat="1" ht="12">
      <c r="A1945" s="41">
        <v>540818</v>
      </c>
      <c r="B1945" s="48" t="s">
        <v>1698</v>
      </c>
      <c r="C1945" s="57" t="s">
        <v>1082</v>
      </c>
      <c r="D1945" s="44" t="s">
        <v>300</v>
      </c>
      <c r="E1945" s="58">
        <v>0</v>
      </c>
      <c r="F1945" s="50">
        <v>50484</v>
      </c>
    </row>
    <row r="1946" spans="1:6" s="51" customFormat="1" ht="12">
      <c r="A1946" s="41">
        <v>540818</v>
      </c>
      <c r="B1946" s="48" t="s">
        <v>1698</v>
      </c>
      <c r="C1946" s="57" t="s">
        <v>1084</v>
      </c>
      <c r="D1946" s="44" t="s">
        <v>301</v>
      </c>
      <c r="E1946" s="58">
        <v>0</v>
      </c>
      <c r="F1946" s="50">
        <v>58524</v>
      </c>
    </row>
    <row r="1947" spans="1:6" s="51" customFormat="1" ht="12">
      <c r="A1947" s="41">
        <v>540818</v>
      </c>
      <c r="B1947" s="48" t="s">
        <v>1698</v>
      </c>
      <c r="C1947" s="57">
        <v>216813468</v>
      </c>
      <c r="D1947" s="44" t="s">
        <v>302</v>
      </c>
      <c r="E1947" s="58">
        <v>0</v>
      </c>
      <c r="F1947" s="50">
        <v>229130</v>
      </c>
    </row>
    <row r="1948" spans="1:6" s="51" customFormat="1" ht="12">
      <c r="A1948" s="41">
        <v>540818</v>
      </c>
      <c r="B1948" s="48" t="s">
        <v>1698</v>
      </c>
      <c r="C1948" s="57" t="s">
        <v>1087</v>
      </c>
      <c r="D1948" s="44" t="s">
        <v>303</v>
      </c>
      <c r="E1948" s="58">
        <v>0</v>
      </c>
      <c r="F1948" s="50">
        <v>18899</v>
      </c>
    </row>
    <row r="1949" spans="1:6" s="51" customFormat="1" ht="12">
      <c r="A1949" s="41">
        <v>540818</v>
      </c>
      <c r="B1949" s="48" t="s">
        <v>1698</v>
      </c>
      <c r="C1949" s="57" t="s">
        <v>1089</v>
      </c>
      <c r="D1949" s="44" t="s">
        <v>304</v>
      </c>
      <c r="E1949" s="58">
        <v>0</v>
      </c>
      <c r="F1949" s="50">
        <v>224995</v>
      </c>
    </row>
    <row r="1950" spans="1:6" s="51" customFormat="1" ht="12">
      <c r="A1950" s="41">
        <v>540818</v>
      </c>
      <c r="B1950" s="48" t="s">
        <v>1698</v>
      </c>
      <c r="C1950" s="57" t="s">
        <v>1091</v>
      </c>
      <c r="D1950" s="44" t="s">
        <v>305</v>
      </c>
      <c r="E1950" s="58">
        <v>0</v>
      </c>
      <c r="F1950" s="50">
        <v>59365</v>
      </c>
    </row>
    <row r="1951" spans="1:6" s="51" customFormat="1" ht="12">
      <c r="A1951" s="41">
        <v>540818</v>
      </c>
      <c r="B1951" s="48" t="s">
        <v>1698</v>
      </c>
      <c r="C1951" s="57" t="s">
        <v>1093</v>
      </c>
      <c r="D1951" s="44" t="s">
        <v>306</v>
      </c>
      <c r="E1951" s="58">
        <v>0</v>
      </c>
      <c r="F1951" s="50">
        <v>13650</v>
      </c>
    </row>
    <row r="1952" spans="1:6" s="51" customFormat="1" ht="12">
      <c r="A1952" s="41">
        <v>540818</v>
      </c>
      <c r="B1952" s="48" t="s">
        <v>1698</v>
      </c>
      <c r="C1952" s="57" t="s">
        <v>1095</v>
      </c>
      <c r="D1952" s="44" t="s">
        <v>307</v>
      </c>
      <c r="E1952" s="58">
        <v>0</v>
      </c>
      <c r="F1952" s="50">
        <v>11627</v>
      </c>
    </row>
    <row r="1953" spans="1:6" s="51" customFormat="1" ht="12">
      <c r="A1953" s="41">
        <v>540818</v>
      </c>
      <c r="B1953" s="48" t="s">
        <v>1698</v>
      </c>
      <c r="C1953" s="57" t="s">
        <v>1097</v>
      </c>
      <c r="D1953" s="44" t="s">
        <v>308</v>
      </c>
      <c r="E1953" s="58">
        <v>0</v>
      </c>
      <c r="F1953" s="50">
        <v>103082</v>
      </c>
    </row>
    <row r="1954" spans="1:6" s="51" customFormat="1" ht="12">
      <c r="A1954" s="41">
        <v>540818</v>
      </c>
      <c r="B1954" s="48" t="s">
        <v>1698</v>
      </c>
      <c r="C1954" s="57">
        <v>216847268</v>
      </c>
      <c r="D1954" s="44" t="s">
        <v>309</v>
      </c>
      <c r="E1954" s="58">
        <v>0</v>
      </c>
      <c r="F1954" s="50">
        <v>101523</v>
      </c>
    </row>
    <row r="1955" spans="1:6" s="51" customFormat="1" ht="12">
      <c r="A1955" s="41">
        <v>540818</v>
      </c>
      <c r="B1955" s="48" t="s">
        <v>1698</v>
      </c>
      <c r="C1955" s="57">
        <v>216850568</v>
      </c>
      <c r="D1955" s="44" t="s">
        <v>310</v>
      </c>
      <c r="E1955" s="58">
        <v>0</v>
      </c>
      <c r="F1955" s="50">
        <v>75954</v>
      </c>
    </row>
    <row r="1956" spans="1:6" s="51" customFormat="1" ht="12">
      <c r="A1956" s="41">
        <v>540818</v>
      </c>
      <c r="B1956" s="48" t="s">
        <v>1698</v>
      </c>
      <c r="C1956" s="57" t="s">
        <v>1101</v>
      </c>
      <c r="D1956" s="44" t="s">
        <v>311</v>
      </c>
      <c r="E1956" s="58">
        <v>0</v>
      </c>
      <c r="F1956" s="50">
        <v>14709</v>
      </c>
    </row>
    <row r="1957" spans="1:6" s="51" customFormat="1" ht="12">
      <c r="A1957" s="41">
        <v>540818</v>
      </c>
      <c r="B1957" s="48" t="s">
        <v>1698</v>
      </c>
      <c r="C1957" s="57" t="s">
        <v>1103</v>
      </c>
      <c r="D1957" s="44" t="s">
        <v>312</v>
      </c>
      <c r="E1957" s="58">
        <v>0</v>
      </c>
      <c r="F1957" s="50">
        <v>15112</v>
      </c>
    </row>
    <row r="1958" spans="1:6" s="51" customFormat="1" ht="12">
      <c r="A1958" s="41">
        <v>540818</v>
      </c>
      <c r="B1958" s="48" t="s">
        <v>1698</v>
      </c>
      <c r="C1958" s="57">
        <v>216873168</v>
      </c>
      <c r="D1958" s="44" t="s">
        <v>313</v>
      </c>
      <c r="E1958" s="58">
        <v>0</v>
      </c>
      <c r="F1958" s="50">
        <v>205921</v>
      </c>
    </row>
    <row r="1959" spans="1:6" s="51" customFormat="1" ht="12">
      <c r="A1959" s="41">
        <v>540818</v>
      </c>
      <c r="B1959" s="48" t="s">
        <v>1698</v>
      </c>
      <c r="C1959" s="57">
        <v>216873268</v>
      </c>
      <c r="D1959" s="44" t="s">
        <v>314</v>
      </c>
      <c r="E1959" s="58">
        <v>0</v>
      </c>
      <c r="F1959" s="50">
        <v>226225</v>
      </c>
    </row>
    <row r="1960" spans="1:6" s="51" customFormat="1" ht="12">
      <c r="A1960" s="41">
        <v>540818</v>
      </c>
      <c r="B1960" s="48" t="s">
        <v>1698</v>
      </c>
      <c r="C1960" s="57">
        <v>216886568</v>
      </c>
      <c r="D1960" s="44" t="s">
        <v>315</v>
      </c>
      <c r="E1960" s="58">
        <v>0</v>
      </c>
      <c r="F1960" s="50">
        <v>258430</v>
      </c>
    </row>
    <row r="1961" spans="1:6" s="51" customFormat="1" ht="12">
      <c r="A1961" s="41">
        <v>540818</v>
      </c>
      <c r="B1961" s="48" t="s">
        <v>1698</v>
      </c>
      <c r="C1961" s="57" t="s">
        <v>1108</v>
      </c>
      <c r="D1961" s="44" t="s">
        <v>316</v>
      </c>
      <c r="E1961" s="58">
        <v>0</v>
      </c>
      <c r="F1961" s="50">
        <v>83746</v>
      </c>
    </row>
    <row r="1962" spans="1:6" s="51" customFormat="1" ht="12">
      <c r="A1962" s="41">
        <v>540818</v>
      </c>
      <c r="B1962" s="48" t="s">
        <v>1698</v>
      </c>
      <c r="C1962" s="57" t="s">
        <v>1110</v>
      </c>
      <c r="D1962" s="44" t="s">
        <v>317</v>
      </c>
      <c r="E1962" s="58">
        <v>0</v>
      </c>
      <c r="F1962" s="50">
        <v>323077</v>
      </c>
    </row>
    <row r="1963" spans="1:6" s="51" customFormat="1" ht="12">
      <c r="A1963" s="41">
        <v>540818</v>
      </c>
      <c r="B1963" s="48" t="s">
        <v>1698</v>
      </c>
      <c r="C1963" s="57" t="s">
        <v>1112</v>
      </c>
      <c r="D1963" s="44" t="s">
        <v>318</v>
      </c>
      <c r="E1963" s="58">
        <v>0</v>
      </c>
      <c r="F1963" s="50">
        <v>42796</v>
      </c>
    </row>
    <row r="1964" spans="1:6" s="51" customFormat="1" ht="12">
      <c r="A1964" s="41">
        <v>540818</v>
      </c>
      <c r="B1964" s="48" t="s">
        <v>1698</v>
      </c>
      <c r="C1964" s="57" t="s">
        <v>1114</v>
      </c>
      <c r="D1964" s="44" t="s">
        <v>319</v>
      </c>
      <c r="E1964" s="58">
        <v>0</v>
      </c>
      <c r="F1964" s="50">
        <v>7854</v>
      </c>
    </row>
    <row r="1965" spans="1:6" s="51" customFormat="1" ht="12">
      <c r="A1965" s="41">
        <v>540818</v>
      </c>
      <c r="B1965" s="48" t="s">
        <v>1698</v>
      </c>
      <c r="C1965" s="43" t="s">
        <v>1116</v>
      </c>
      <c r="D1965" s="44" t="s">
        <v>320</v>
      </c>
      <c r="E1965" s="58">
        <v>0</v>
      </c>
      <c r="F1965" s="50">
        <v>171095</v>
      </c>
    </row>
    <row r="1966" spans="1:6" s="51" customFormat="1" ht="12">
      <c r="A1966" s="41">
        <v>540818</v>
      </c>
      <c r="B1966" s="48" t="s">
        <v>1698</v>
      </c>
      <c r="C1966" s="57">
        <v>216976869</v>
      </c>
      <c r="D1966" s="44" t="s">
        <v>321</v>
      </c>
      <c r="E1966" s="58">
        <v>0</v>
      </c>
      <c r="F1966" s="50">
        <v>27254</v>
      </c>
    </row>
    <row r="1967" spans="1:6" s="51" customFormat="1" ht="12">
      <c r="A1967" s="41">
        <v>540818</v>
      </c>
      <c r="B1967" s="48" t="s">
        <v>1698</v>
      </c>
      <c r="C1967" s="57">
        <v>216986569</v>
      </c>
      <c r="D1967" s="44" t="s">
        <v>322</v>
      </c>
      <c r="E1967" s="58">
        <v>0</v>
      </c>
      <c r="F1967" s="50">
        <v>61814</v>
      </c>
    </row>
    <row r="1968" spans="1:6" s="51" customFormat="1" ht="12">
      <c r="A1968" s="41">
        <v>540818</v>
      </c>
      <c r="B1968" s="48" t="s">
        <v>1698</v>
      </c>
      <c r="C1968" s="57" t="s">
        <v>1120</v>
      </c>
      <c r="D1968" s="44" t="s">
        <v>323</v>
      </c>
      <c r="E1968" s="58">
        <v>0</v>
      </c>
      <c r="F1968" s="50">
        <v>68840</v>
      </c>
    </row>
    <row r="1969" spans="1:6" s="51" customFormat="1" ht="12">
      <c r="A1969" s="41">
        <v>540818</v>
      </c>
      <c r="B1969" s="48" t="s">
        <v>1698</v>
      </c>
      <c r="C1969" s="57" t="s">
        <v>1122</v>
      </c>
      <c r="D1969" s="44" t="s">
        <v>324</v>
      </c>
      <c r="E1969" s="58">
        <v>0</v>
      </c>
      <c r="F1969" s="50">
        <v>42672</v>
      </c>
    </row>
    <row r="1970" spans="1:6" s="51" customFormat="1" ht="12">
      <c r="A1970" s="41">
        <v>540818</v>
      </c>
      <c r="B1970" s="48" t="s">
        <v>1698</v>
      </c>
      <c r="C1970" s="57" t="s">
        <v>1124</v>
      </c>
      <c r="D1970" s="44" t="s">
        <v>325</v>
      </c>
      <c r="E1970" s="58">
        <v>0</v>
      </c>
      <c r="F1970" s="50">
        <v>153792</v>
      </c>
    </row>
    <row r="1971" spans="1:6" s="51" customFormat="1" ht="12">
      <c r="A1971" s="41">
        <v>540818</v>
      </c>
      <c r="B1971" s="48" t="s">
        <v>1698</v>
      </c>
      <c r="C1971" s="57" t="s">
        <v>1126</v>
      </c>
      <c r="D1971" s="44" t="s">
        <v>326</v>
      </c>
      <c r="E1971" s="58">
        <v>0</v>
      </c>
      <c r="F1971" s="50">
        <v>101962</v>
      </c>
    </row>
    <row r="1972" spans="1:6" s="51" customFormat="1" ht="12">
      <c r="A1972" s="41">
        <v>540818</v>
      </c>
      <c r="B1972" s="48" t="s">
        <v>1698</v>
      </c>
      <c r="C1972" s="57" t="s">
        <v>1128</v>
      </c>
      <c r="D1972" s="44" t="s">
        <v>327</v>
      </c>
      <c r="E1972" s="58">
        <v>0</v>
      </c>
      <c r="F1972" s="50">
        <v>76658</v>
      </c>
    </row>
    <row r="1973" spans="1:6" s="51" customFormat="1" ht="12">
      <c r="A1973" s="41">
        <v>540818</v>
      </c>
      <c r="B1973" s="48" t="s">
        <v>1698</v>
      </c>
      <c r="C1973" s="57">
        <v>217023570</v>
      </c>
      <c r="D1973" s="44" t="s">
        <v>328</v>
      </c>
      <c r="E1973" s="58">
        <v>0</v>
      </c>
      <c r="F1973" s="50">
        <v>151461</v>
      </c>
    </row>
    <row r="1974" spans="1:6" s="51" customFormat="1" ht="12">
      <c r="A1974" s="41">
        <v>540818</v>
      </c>
      <c r="B1974" s="48" t="s">
        <v>1698</v>
      </c>
      <c r="C1974" s="57" t="s">
        <v>1131</v>
      </c>
      <c r="D1974" s="61" t="s">
        <v>1132</v>
      </c>
      <c r="E1974" s="58">
        <v>0</v>
      </c>
      <c r="F1974" s="50">
        <v>364906</v>
      </c>
    </row>
    <row r="1975" spans="1:6" s="51" customFormat="1" ht="12">
      <c r="A1975" s="41">
        <v>540818</v>
      </c>
      <c r="B1975" s="48" t="s">
        <v>1698</v>
      </c>
      <c r="C1975" s="57" t="s">
        <v>1133</v>
      </c>
      <c r="D1975" s="44" t="s">
        <v>329</v>
      </c>
      <c r="E1975" s="58">
        <v>0</v>
      </c>
      <c r="F1975" s="50">
        <v>55576</v>
      </c>
    </row>
    <row r="1976" spans="1:6" s="51" customFormat="1" ht="12">
      <c r="A1976" s="41">
        <v>540818</v>
      </c>
      <c r="B1976" s="48" t="s">
        <v>1698</v>
      </c>
      <c r="C1976" s="57" t="s">
        <v>1135</v>
      </c>
      <c r="D1976" s="44" t="s">
        <v>330</v>
      </c>
      <c r="E1976" s="58">
        <v>0</v>
      </c>
      <c r="F1976" s="50">
        <v>87694</v>
      </c>
    </row>
    <row r="1977" spans="1:6" s="51" customFormat="1" ht="12">
      <c r="A1977" s="41">
        <v>540818</v>
      </c>
      <c r="B1977" s="48" t="s">
        <v>1698</v>
      </c>
      <c r="C1977" s="57">
        <v>217047570</v>
      </c>
      <c r="D1977" s="44" t="s">
        <v>331</v>
      </c>
      <c r="E1977" s="58">
        <v>0</v>
      </c>
      <c r="F1977" s="50">
        <v>119336</v>
      </c>
    </row>
    <row r="1978" spans="1:6" s="51" customFormat="1" ht="12">
      <c r="A1978" s="41">
        <v>540818</v>
      </c>
      <c r="B1978" s="48" t="s">
        <v>1698</v>
      </c>
      <c r="C1978" s="57">
        <v>217050270</v>
      </c>
      <c r="D1978" s="44" t="s">
        <v>332</v>
      </c>
      <c r="E1978" s="58">
        <v>0</v>
      </c>
      <c r="F1978" s="50">
        <v>14437</v>
      </c>
    </row>
    <row r="1979" spans="1:6" s="51" customFormat="1" ht="12">
      <c r="A1979" s="41">
        <v>540818</v>
      </c>
      <c r="B1979" s="48" t="s">
        <v>1698</v>
      </c>
      <c r="C1979" s="57">
        <v>217050370</v>
      </c>
      <c r="D1979" s="44" t="s">
        <v>333</v>
      </c>
      <c r="E1979" s="58">
        <v>0</v>
      </c>
      <c r="F1979" s="50">
        <v>39359</v>
      </c>
    </row>
    <row r="1980" spans="1:6" s="51" customFormat="1" ht="12">
      <c r="A1980" s="41">
        <v>540818</v>
      </c>
      <c r="B1980" s="48" t="s">
        <v>1698</v>
      </c>
      <c r="C1980" s="57">
        <v>217054670</v>
      </c>
      <c r="D1980" s="44" t="s">
        <v>334</v>
      </c>
      <c r="E1980" s="58">
        <v>0</v>
      </c>
      <c r="F1980" s="50">
        <v>64401</v>
      </c>
    </row>
    <row r="1981" spans="1:6" s="51" customFormat="1" ht="12">
      <c r="A1981" s="41">
        <v>540818</v>
      </c>
      <c r="B1981" s="48" t="s">
        <v>1698</v>
      </c>
      <c r="C1981" s="57">
        <v>217063470</v>
      </c>
      <c r="D1981" s="44" t="s">
        <v>335</v>
      </c>
      <c r="E1981" s="58">
        <v>0</v>
      </c>
      <c r="F1981" s="50">
        <v>150665</v>
      </c>
    </row>
    <row r="1982" spans="1:6" s="51" customFormat="1" ht="12">
      <c r="A1982" s="41">
        <v>540818</v>
      </c>
      <c r="B1982" s="48" t="s">
        <v>1698</v>
      </c>
      <c r="C1982" s="57">
        <v>217066170</v>
      </c>
      <c r="D1982" s="44" t="s">
        <v>336</v>
      </c>
      <c r="E1982" s="58">
        <v>0</v>
      </c>
      <c r="F1982" s="50">
        <v>20708743</v>
      </c>
    </row>
    <row r="1983" spans="1:6" s="51" customFormat="1" ht="12">
      <c r="A1983" s="41">
        <v>540818</v>
      </c>
      <c r="B1983" s="48" t="s">
        <v>1698</v>
      </c>
      <c r="C1983" s="57" t="s">
        <v>1143</v>
      </c>
      <c r="D1983" s="44" t="s">
        <v>337</v>
      </c>
      <c r="E1983" s="58">
        <v>0</v>
      </c>
      <c r="F1983" s="50">
        <v>4858</v>
      </c>
    </row>
    <row r="1984" spans="1:6" s="51" customFormat="1" ht="12">
      <c r="A1984" s="41">
        <v>540818</v>
      </c>
      <c r="B1984" s="48" t="s">
        <v>1698</v>
      </c>
      <c r="C1984" s="57" t="s">
        <v>1145</v>
      </c>
      <c r="D1984" s="44" t="s">
        <v>338</v>
      </c>
      <c r="E1984" s="58">
        <v>0</v>
      </c>
      <c r="F1984" s="50">
        <v>36213</v>
      </c>
    </row>
    <row r="1985" spans="1:6" s="51" customFormat="1" ht="12">
      <c r="A1985" s="41">
        <v>540818</v>
      </c>
      <c r="B1985" s="48" t="s">
        <v>1698</v>
      </c>
      <c r="C1985" s="57">
        <v>217070670</v>
      </c>
      <c r="D1985" s="44" t="s">
        <v>339</v>
      </c>
      <c r="E1985" s="58">
        <v>0</v>
      </c>
      <c r="F1985" s="50">
        <v>212661</v>
      </c>
    </row>
    <row r="1986" spans="1:6" s="51" customFormat="1" ht="12">
      <c r="A1986" s="41">
        <v>540818</v>
      </c>
      <c r="B1986" s="48" t="s">
        <v>1698</v>
      </c>
      <c r="C1986" s="57">
        <v>217073270</v>
      </c>
      <c r="D1986" s="44" t="s">
        <v>340</v>
      </c>
      <c r="E1986" s="58">
        <v>0</v>
      </c>
      <c r="F1986" s="50">
        <v>32309</v>
      </c>
    </row>
    <row r="1987" spans="1:6" s="51" customFormat="1" ht="12">
      <c r="A1987" s="41">
        <v>540818</v>
      </c>
      <c r="B1987" s="48" t="s">
        <v>1698</v>
      </c>
      <c r="C1987" s="57">
        <v>217073770</v>
      </c>
      <c r="D1987" s="44" t="s">
        <v>1149</v>
      </c>
      <c r="E1987" s="58">
        <v>0</v>
      </c>
      <c r="F1987" s="50">
        <v>18192</v>
      </c>
    </row>
    <row r="1988" spans="1:6" s="51" customFormat="1" ht="12">
      <c r="A1988" s="41">
        <v>540818</v>
      </c>
      <c r="B1988" s="48" t="s">
        <v>1698</v>
      </c>
      <c r="C1988" s="57">
        <v>217073870</v>
      </c>
      <c r="D1988" s="44" t="s">
        <v>341</v>
      </c>
      <c r="E1988" s="58">
        <v>0</v>
      </c>
      <c r="F1988" s="50">
        <v>40632</v>
      </c>
    </row>
    <row r="1989" spans="1:6" s="51" customFormat="1" ht="12">
      <c r="A1989" s="41">
        <v>540818</v>
      </c>
      <c r="B1989" s="48" t="s">
        <v>1698</v>
      </c>
      <c r="C1989" s="57">
        <v>217076670</v>
      </c>
      <c r="D1989" s="44" t="s">
        <v>342</v>
      </c>
      <c r="E1989" s="58">
        <v>0</v>
      </c>
      <c r="F1989" s="50">
        <v>58126</v>
      </c>
    </row>
    <row r="1990" spans="1:6" s="51" customFormat="1" ht="12">
      <c r="A1990" s="41">
        <v>540818</v>
      </c>
      <c r="B1990" s="48" t="s">
        <v>1698</v>
      </c>
      <c r="C1990" s="57" t="s">
        <v>1152</v>
      </c>
      <c r="D1990" s="44" t="s">
        <v>343</v>
      </c>
      <c r="E1990" s="58">
        <v>0</v>
      </c>
      <c r="F1990" s="50">
        <v>8686</v>
      </c>
    </row>
    <row r="1991" spans="1:6" s="51" customFormat="1" ht="12">
      <c r="A1991" s="41">
        <v>540818</v>
      </c>
      <c r="B1991" s="48" t="s">
        <v>1698</v>
      </c>
      <c r="C1991" s="57">
        <v>217154871</v>
      </c>
      <c r="D1991" s="44" t="s">
        <v>344</v>
      </c>
      <c r="E1991" s="58">
        <v>0</v>
      </c>
      <c r="F1991" s="50">
        <v>20791</v>
      </c>
    </row>
    <row r="1992" spans="1:6" s="51" customFormat="1" ht="12">
      <c r="A1992" s="41">
        <v>540818</v>
      </c>
      <c r="B1992" s="48" t="s">
        <v>1698</v>
      </c>
      <c r="C1992" s="57" t="s">
        <v>1155</v>
      </c>
      <c r="D1992" s="44" t="s">
        <v>345</v>
      </c>
      <c r="E1992" s="58">
        <v>0</v>
      </c>
      <c r="F1992" s="50">
        <v>26713</v>
      </c>
    </row>
    <row r="1993" spans="1:6" s="51" customFormat="1" ht="12">
      <c r="A1993" s="41">
        <v>540818</v>
      </c>
      <c r="B1993" s="48" t="s">
        <v>1698</v>
      </c>
      <c r="C1993" s="57">
        <v>217170771</v>
      </c>
      <c r="D1993" s="44" t="s">
        <v>346</v>
      </c>
      <c r="E1993" s="58">
        <v>0</v>
      </c>
      <c r="F1993" s="50">
        <v>156795</v>
      </c>
    </row>
    <row r="1994" spans="1:6" s="51" customFormat="1" ht="12">
      <c r="A1994" s="41">
        <v>540818</v>
      </c>
      <c r="B1994" s="48" t="s">
        <v>1698</v>
      </c>
      <c r="C1994" s="57">
        <v>217173671</v>
      </c>
      <c r="D1994" s="44" t="s">
        <v>347</v>
      </c>
      <c r="E1994" s="58">
        <v>0</v>
      </c>
      <c r="F1994" s="50">
        <v>49772</v>
      </c>
    </row>
    <row r="1995" spans="1:6" s="51" customFormat="1" ht="12">
      <c r="A1995" s="41">
        <v>540818</v>
      </c>
      <c r="B1995" s="48" t="s">
        <v>1698</v>
      </c>
      <c r="C1995" s="57">
        <v>217186571</v>
      </c>
      <c r="D1995" s="44" t="s">
        <v>348</v>
      </c>
      <c r="E1995" s="58">
        <v>0</v>
      </c>
      <c r="F1995" s="50">
        <v>158756</v>
      </c>
    </row>
    <row r="1996" spans="1:6" s="51" customFormat="1" ht="12">
      <c r="A1996" s="41">
        <v>540818</v>
      </c>
      <c r="B1996" s="48" t="s">
        <v>1698</v>
      </c>
      <c r="C1996" s="57" t="s">
        <v>1159</v>
      </c>
      <c r="D1996" s="44" t="s">
        <v>349</v>
      </c>
      <c r="E1996" s="58">
        <v>0</v>
      </c>
      <c r="F1996" s="50">
        <v>187788</v>
      </c>
    </row>
    <row r="1997" spans="1:6" s="51" customFormat="1" ht="12">
      <c r="A1997" s="41">
        <v>540818</v>
      </c>
      <c r="B1997" s="48" t="s">
        <v>1698</v>
      </c>
      <c r="C1997" s="57" t="s">
        <v>1161</v>
      </c>
      <c r="D1997" s="44" t="s">
        <v>350</v>
      </c>
      <c r="E1997" s="58">
        <v>0</v>
      </c>
      <c r="F1997" s="50">
        <v>54963</v>
      </c>
    </row>
    <row r="1998" spans="1:6" s="51" customFormat="1" ht="12">
      <c r="A1998" s="41">
        <v>540818</v>
      </c>
      <c r="B1998" s="48" t="s">
        <v>1698</v>
      </c>
      <c r="C1998" s="57" t="s">
        <v>1163</v>
      </c>
      <c r="D1998" s="44" t="s">
        <v>351</v>
      </c>
      <c r="E1998" s="58">
        <v>0</v>
      </c>
      <c r="F1998" s="50">
        <v>12938</v>
      </c>
    </row>
    <row r="1999" spans="1:6" s="51" customFormat="1" ht="12">
      <c r="A1999" s="41">
        <v>540818</v>
      </c>
      <c r="B1999" s="48" t="s">
        <v>1698</v>
      </c>
      <c r="C1999" s="57" t="s">
        <v>1165</v>
      </c>
      <c r="D1999" s="44" t="s">
        <v>352</v>
      </c>
      <c r="E1999" s="58">
        <v>0</v>
      </c>
      <c r="F1999" s="50">
        <v>17947</v>
      </c>
    </row>
    <row r="2000" spans="1:6" s="51" customFormat="1" ht="12">
      <c r="A2000" s="41">
        <v>540818</v>
      </c>
      <c r="B2000" s="48" t="s">
        <v>1698</v>
      </c>
      <c r="C2000" s="57" t="s">
        <v>1167</v>
      </c>
      <c r="D2000" s="44" t="s">
        <v>353</v>
      </c>
      <c r="E2000" s="58">
        <v>0</v>
      </c>
      <c r="F2000" s="50">
        <v>169899</v>
      </c>
    </row>
    <row r="2001" spans="1:6" s="51" customFormat="1" ht="12">
      <c r="A2001" s="41">
        <v>540818</v>
      </c>
      <c r="B2001" s="48" t="s">
        <v>1698</v>
      </c>
      <c r="C2001" s="57">
        <v>217217272</v>
      </c>
      <c r="D2001" s="44" t="s">
        <v>354</v>
      </c>
      <c r="E2001" s="58">
        <v>0</v>
      </c>
      <c r="F2001" s="50">
        <v>39618</v>
      </c>
    </row>
    <row r="2002" spans="1:6" s="51" customFormat="1" ht="12">
      <c r="A2002" s="41">
        <v>540818</v>
      </c>
      <c r="B2002" s="48" t="s">
        <v>1698</v>
      </c>
      <c r="C2002" s="57" t="s">
        <v>1170</v>
      </c>
      <c r="D2002" s="44" t="s">
        <v>355</v>
      </c>
      <c r="E2002" s="58">
        <v>0</v>
      </c>
      <c r="F2002" s="50">
        <v>184231</v>
      </c>
    </row>
    <row r="2003" spans="1:6" s="51" customFormat="1" ht="12">
      <c r="A2003" s="41">
        <v>540818</v>
      </c>
      <c r="B2003" s="48" t="s">
        <v>1698</v>
      </c>
      <c r="C2003" s="57" t="s">
        <v>1172</v>
      </c>
      <c r="D2003" s="44" t="s">
        <v>356</v>
      </c>
      <c r="E2003" s="58">
        <v>0</v>
      </c>
      <c r="F2003" s="50">
        <v>30205</v>
      </c>
    </row>
    <row r="2004" spans="1:6" s="51" customFormat="1" ht="12">
      <c r="A2004" s="41">
        <v>540818</v>
      </c>
      <c r="B2004" s="48" t="s">
        <v>1698</v>
      </c>
      <c r="C2004" s="57" t="s">
        <v>1174</v>
      </c>
      <c r="D2004" s="44" t="s">
        <v>357</v>
      </c>
      <c r="E2004" s="58">
        <v>0</v>
      </c>
      <c r="F2004" s="50">
        <v>57294</v>
      </c>
    </row>
    <row r="2005" spans="1:6" s="51" customFormat="1" ht="12">
      <c r="A2005" s="41">
        <v>540818</v>
      </c>
      <c r="B2005" s="48" t="s">
        <v>1698</v>
      </c>
      <c r="C2005" s="57" t="s">
        <v>1176</v>
      </c>
      <c r="D2005" s="44" t="s">
        <v>358</v>
      </c>
      <c r="E2005" s="58">
        <v>0</v>
      </c>
      <c r="F2005" s="50">
        <v>50075</v>
      </c>
    </row>
    <row r="2006" spans="1:6" s="51" customFormat="1" ht="12">
      <c r="A2006" s="41">
        <v>540818</v>
      </c>
      <c r="B2006" s="48" t="s">
        <v>1698</v>
      </c>
      <c r="C2006" s="57">
        <v>217227372</v>
      </c>
      <c r="D2006" s="44" t="s">
        <v>1178</v>
      </c>
      <c r="E2006" s="58">
        <v>0</v>
      </c>
      <c r="F2006" s="50">
        <v>14491</v>
      </c>
    </row>
    <row r="2007" spans="1:6" s="51" customFormat="1" ht="12">
      <c r="A2007" s="41">
        <v>540818</v>
      </c>
      <c r="B2007" s="48" t="s">
        <v>1698</v>
      </c>
      <c r="C2007" s="57" t="s">
        <v>1179</v>
      </c>
      <c r="D2007" s="44" t="s">
        <v>1180</v>
      </c>
      <c r="E2007" s="58">
        <v>0</v>
      </c>
      <c r="F2007" s="50">
        <v>27920</v>
      </c>
    </row>
    <row r="2008" spans="1:6" s="51" customFormat="1" ht="12">
      <c r="A2008" s="41">
        <v>540818</v>
      </c>
      <c r="B2008" s="48" t="s">
        <v>1698</v>
      </c>
      <c r="C2008" s="57">
        <v>217254172</v>
      </c>
      <c r="D2008" s="44" t="s">
        <v>359</v>
      </c>
      <c r="E2008" s="58">
        <v>0</v>
      </c>
      <c r="F2008" s="50">
        <v>49651</v>
      </c>
    </row>
    <row r="2009" spans="1:6" s="51" customFormat="1" ht="12">
      <c r="A2009" s="41">
        <v>540818</v>
      </c>
      <c r="B2009" s="48" t="s">
        <v>1698</v>
      </c>
      <c r="C2009" s="57">
        <v>217263272</v>
      </c>
      <c r="D2009" s="44" t="s">
        <v>360</v>
      </c>
      <c r="E2009" s="58">
        <v>0</v>
      </c>
      <c r="F2009" s="50">
        <v>48244</v>
      </c>
    </row>
    <row r="2010" spans="1:6" s="51" customFormat="1" ht="12">
      <c r="A2010" s="41">
        <v>540818</v>
      </c>
      <c r="B2010" s="48" t="s">
        <v>1698</v>
      </c>
      <c r="C2010" s="57">
        <v>217266572</v>
      </c>
      <c r="D2010" s="44" t="s">
        <v>361</v>
      </c>
      <c r="E2010" s="58">
        <v>0</v>
      </c>
      <c r="F2010" s="50">
        <v>63422</v>
      </c>
    </row>
    <row r="2011" spans="1:6" s="51" customFormat="1" ht="12">
      <c r="A2011" s="41">
        <v>540818</v>
      </c>
      <c r="B2011" s="48" t="s">
        <v>1698</v>
      </c>
      <c r="C2011" s="57" t="s">
        <v>1184</v>
      </c>
      <c r="D2011" s="44" t="s">
        <v>362</v>
      </c>
      <c r="E2011" s="58">
        <v>0</v>
      </c>
      <c r="F2011" s="50">
        <v>66040</v>
      </c>
    </row>
    <row r="2012" spans="1:6" s="51" customFormat="1" ht="12">
      <c r="A2012" s="41">
        <v>540818</v>
      </c>
      <c r="B2012" s="48" t="s">
        <v>1698</v>
      </c>
      <c r="C2012" s="57" t="s">
        <v>1186</v>
      </c>
      <c r="D2012" s="44" t="s">
        <v>363</v>
      </c>
      <c r="E2012" s="58">
        <v>0</v>
      </c>
      <c r="F2012" s="50">
        <v>79403</v>
      </c>
    </row>
    <row r="2013" spans="1:6" s="51" customFormat="1" ht="12">
      <c r="A2013" s="41">
        <v>540818</v>
      </c>
      <c r="B2013" s="48" t="s">
        <v>1698</v>
      </c>
      <c r="C2013" s="57" t="s">
        <v>1188</v>
      </c>
      <c r="D2013" s="44" t="s">
        <v>364</v>
      </c>
      <c r="E2013" s="58">
        <v>0</v>
      </c>
      <c r="F2013" s="50">
        <v>75031</v>
      </c>
    </row>
    <row r="2014" spans="1:6" s="51" customFormat="1" ht="12">
      <c r="A2014" s="41">
        <v>540818</v>
      </c>
      <c r="B2014" s="48" t="s">
        <v>1698</v>
      </c>
      <c r="C2014" s="57" t="s">
        <v>1190</v>
      </c>
      <c r="D2014" s="44" t="s">
        <v>365</v>
      </c>
      <c r="E2014" s="58">
        <v>0</v>
      </c>
      <c r="F2014" s="50">
        <v>76679</v>
      </c>
    </row>
    <row r="2015" spans="1:6" s="51" customFormat="1" ht="12">
      <c r="A2015" s="41">
        <v>540818</v>
      </c>
      <c r="B2015" s="48" t="s">
        <v>1698</v>
      </c>
      <c r="C2015" s="57" t="s">
        <v>1192</v>
      </c>
      <c r="D2015" s="44" t="s">
        <v>1193</v>
      </c>
      <c r="E2015" s="58">
        <v>0</v>
      </c>
      <c r="F2015" s="50">
        <v>107948</v>
      </c>
    </row>
    <row r="2016" spans="1:6" s="51" customFormat="1" ht="12">
      <c r="A2016" s="41">
        <v>540818</v>
      </c>
      <c r="B2016" s="48" t="s">
        <v>1698</v>
      </c>
      <c r="C2016" s="57" t="s">
        <v>1194</v>
      </c>
      <c r="D2016" s="44" t="s">
        <v>366</v>
      </c>
      <c r="E2016" s="58">
        <v>0</v>
      </c>
      <c r="F2016" s="50">
        <v>66375</v>
      </c>
    </row>
    <row r="2017" spans="1:6" s="51" customFormat="1" ht="12">
      <c r="A2017" s="41">
        <v>540818</v>
      </c>
      <c r="B2017" s="48" t="s">
        <v>1698</v>
      </c>
      <c r="C2017" s="57" t="s">
        <v>1196</v>
      </c>
      <c r="D2017" s="44" t="s">
        <v>367</v>
      </c>
      <c r="E2017" s="58">
        <v>0</v>
      </c>
      <c r="F2017" s="50">
        <v>89766</v>
      </c>
    </row>
    <row r="2018" spans="1:6" s="51" customFormat="1" ht="12">
      <c r="A2018" s="41">
        <v>540818</v>
      </c>
      <c r="B2018" s="48" t="s">
        <v>1698</v>
      </c>
      <c r="C2018" s="57" t="s">
        <v>1198</v>
      </c>
      <c r="D2018" s="44" t="s">
        <v>368</v>
      </c>
      <c r="E2018" s="58">
        <v>0</v>
      </c>
      <c r="F2018" s="50">
        <v>19200</v>
      </c>
    </row>
    <row r="2019" spans="1:6" s="51" customFormat="1" ht="12">
      <c r="A2019" s="41">
        <v>540818</v>
      </c>
      <c r="B2019" s="48" t="s">
        <v>1698</v>
      </c>
      <c r="C2019" s="57">
        <v>217317873</v>
      </c>
      <c r="D2019" s="44" t="s">
        <v>369</v>
      </c>
      <c r="E2019" s="58">
        <v>0</v>
      </c>
      <c r="F2019" s="50">
        <v>133443</v>
      </c>
    </row>
    <row r="2020" spans="1:6" s="51" customFormat="1" ht="12">
      <c r="A2020" s="41">
        <v>540818</v>
      </c>
      <c r="B2020" s="48" t="s">
        <v>1698</v>
      </c>
      <c r="C2020" s="57">
        <v>217319473</v>
      </c>
      <c r="D2020" s="44" t="s">
        <v>370</v>
      </c>
      <c r="E2020" s="58">
        <v>0</v>
      </c>
      <c r="F2020" s="50">
        <v>105448</v>
      </c>
    </row>
    <row r="2021" spans="1:6" s="51" customFormat="1" ht="12">
      <c r="A2021" s="41">
        <v>540818</v>
      </c>
      <c r="B2021" s="48" t="s">
        <v>1698</v>
      </c>
      <c r="C2021" s="57">
        <v>217319573</v>
      </c>
      <c r="D2021" s="44" t="s">
        <v>371</v>
      </c>
      <c r="E2021" s="58">
        <v>0</v>
      </c>
      <c r="F2021" s="50">
        <v>162620</v>
      </c>
    </row>
    <row r="2022" spans="1:6" s="51" customFormat="1" ht="12">
      <c r="A2022" s="41">
        <v>540818</v>
      </c>
      <c r="B2022" s="48" t="s">
        <v>1698</v>
      </c>
      <c r="C2022" s="57" t="s">
        <v>1203</v>
      </c>
      <c r="D2022" s="44" t="s">
        <v>372</v>
      </c>
      <c r="E2022" s="58">
        <v>0</v>
      </c>
      <c r="F2022" s="50">
        <v>159699</v>
      </c>
    </row>
    <row r="2023" spans="1:6" s="51" customFormat="1" ht="12">
      <c r="A2023" s="41">
        <v>540818</v>
      </c>
      <c r="B2023" s="48" t="s">
        <v>1698</v>
      </c>
      <c r="C2023" s="57" t="s">
        <v>1205</v>
      </c>
      <c r="D2023" s="44" t="s">
        <v>373</v>
      </c>
      <c r="E2023" s="58">
        <v>0</v>
      </c>
      <c r="F2023" s="50">
        <v>64678</v>
      </c>
    </row>
    <row r="2024" spans="1:6" s="51" customFormat="1" ht="12">
      <c r="A2024" s="41">
        <v>540818</v>
      </c>
      <c r="B2024" s="48" t="s">
        <v>1698</v>
      </c>
      <c r="C2024" s="57">
        <v>217327073</v>
      </c>
      <c r="D2024" s="44" t="s">
        <v>374</v>
      </c>
      <c r="E2024" s="58">
        <v>0</v>
      </c>
      <c r="F2024" s="50">
        <v>61699</v>
      </c>
    </row>
    <row r="2025" spans="1:6" s="51" customFormat="1" ht="12">
      <c r="A2025" s="41">
        <v>540818</v>
      </c>
      <c r="B2025" s="48" t="s">
        <v>1698</v>
      </c>
      <c r="C2025" s="57">
        <v>217350573</v>
      </c>
      <c r="D2025" s="44" t="s">
        <v>375</v>
      </c>
      <c r="E2025" s="58">
        <v>0</v>
      </c>
      <c r="F2025" s="50">
        <v>104297</v>
      </c>
    </row>
    <row r="2026" spans="1:6" s="51" customFormat="1" ht="12">
      <c r="A2026" s="41">
        <v>540818</v>
      </c>
      <c r="B2026" s="48" t="s">
        <v>1698</v>
      </c>
      <c r="C2026" s="57">
        <v>217352473</v>
      </c>
      <c r="D2026" s="44" t="s">
        <v>376</v>
      </c>
      <c r="E2026" s="58">
        <v>0</v>
      </c>
      <c r="F2026" s="50">
        <v>63619</v>
      </c>
    </row>
    <row r="2027" spans="1:6" s="51" customFormat="1" ht="12">
      <c r="A2027" s="41">
        <v>540818</v>
      </c>
      <c r="B2027" s="48" t="s">
        <v>1698</v>
      </c>
      <c r="C2027" s="57">
        <v>217352573</v>
      </c>
      <c r="D2027" s="44" t="s">
        <v>377</v>
      </c>
      <c r="E2027" s="58">
        <v>0</v>
      </c>
      <c r="F2027" s="50">
        <v>34079</v>
      </c>
    </row>
    <row r="2028" spans="1:6" s="51" customFormat="1" ht="12">
      <c r="A2028" s="41">
        <v>540818</v>
      </c>
      <c r="B2028" s="48" t="s">
        <v>1698</v>
      </c>
      <c r="C2028" s="57">
        <v>217354673</v>
      </c>
      <c r="D2028" s="61" t="s">
        <v>378</v>
      </c>
      <c r="E2028" s="58">
        <v>0</v>
      </c>
      <c r="F2028" s="50">
        <v>15647</v>
      </c>
    </row>
    <row r="2029" spans="1:6" s="51" customFormat="1" ht="12">
      <c r="A2029" s="41">
        <v>540818</v>
      </c>
      <c r="B2029" s="48" t="s">
        <v>1698</v>
      </c>
      <c r="C2029" s="57" t="s">
        <v>1212</v>
      </c>
      <c r="D2029" s="44" t="s">
        <v>379</v>
      </c>
      <c r="E2029" s="58">
        <v>0</v>
      </c>
      <c r="F2029" s="50">
        <v>26164</v>
      </c>
    </row>
    <row r="2030" spans="1:6" s="51" customFormat="1" ht="12">
      <c r="A2030" s="41">
        <v>540818</v>
      </c>
      <c r="B2030" s="48" t="s">
        <v>1698</v>
      </c>
      <c r="C2030" s="57" t="s">
        <v>1214</v>
      </c>
      <c r="D2030" s="44" t="s">
        <v>380</v>
      </c>
      <c r="E2030" s="58">
        <v>0</v>
      </c>
      <c r="F2030" s="50">
        <v>10517</v>
      </c>
    </row>
    <row r="2031" spans="1:6" s="51" customFormat="1" ht="12">
      <c r="A2031" s="41">
        <v>540818</v>
      </c>
      <c r="B2031" s="48" t="s">
        <v>1698</v>
      </c>
      <c r="C2031" s="57" t="s">
        <v>1216</v>
      </c>
      <c r="D2031" s="44" t="s">
        <v>381</v>
      </c>
      <c r="E2031" s="58">
        <v>0</v>
      </c>
      <c r="F2031" s="50">
        <v>29812</v>
      </c>
    </row>
    <row r="2032" spans="1:6" s="51" customFormat="1" ht="12">
      <c r="A2032" s="41">
        <v>540818</v>
      </c>
      <c r="B2032" s="48" t="s">
        <v>1698</v>
      </c>
      <c r="C2032" s="57">
        <v>217370473</v>
      </c>
      <c r="D2032" s="44" t="s">
        <v>382</v>
      </c>
      <c r="E2032" s="58">
        <v>0</v>
      </c>
      <c r="F2032" s="50">
        <v>60883</v>
      </c>
    </row>
    <row r="2033" spans="1:6" s="51" customFormat="1" ht="12">
      <c r="A2033" s="41">
        <v>540818</v>
      </c>
      <c r="B2033" s="48" t="s">
        <v>1698</v>
      </c>
      <c r="C2033" s="57">
        <v>217373873</v>
      </c>
      <c r="D2033" s="44" t="s">
        <v>383</v>
      </c>
      <c r="E2033" s="58">
        <v>0</v>
      </c>
      <c r="F2033" s="50">
        <v>22185</v>
      </c>
    </row>
    <row r="2034" spans="1:6" s="51" customFormat="1" ht="12">
      <c r="A2034" s="41">
        <v>540818</v>
      </c>
      <c r="B2034" s="48" t="s">
        <v>1698</v>
      </c>
      <c r="C2034" s="57">
        <v>217386573</v>
      </c>
      <c r="D2034" s="44" t="s">
        <v>384</v>
      </c>
      <c r="E2034" s="58">
        <v>0</v>
      </c>
      <c r="F2034" s="50">
        <v>131781</v>
      </c>
    </row>
    <row r="2035" spans="1:6" s="51" customFormat="1" ht="12">
      <c r="A2035" s="41">
        <v>540818</v>
      </c>
      <c r="B2035" s="48" t="s">
        <v>1698</v>
      </c>
      <c r="C2035" s="57">
        <v>217399773</v>
      </c>
      <c r="D2035" s="44" t="s">
        <v>385</v>
      </c>
      <c r="E2035" s="58">
        <v>0</v>
      </c>
      <c r="F2035" s="50">
        <v>211248</v>
      </c>
    </row>
    <row r="2036" spans="1:6" s="51" customFormat="1" ht="12">
      <c r="A2036" s="41">
        <v>540818</v>
      </c>
      <c r="B2036" s="48" t="s">
        <v>1698</v>
      </c>
      <c r="C2036" s="57" t="s">
        <v>1222</v>
      </c>
      <c r="D2036" s="44" t="s">
        <v>386</v>
      </c>
      <c r="E2036" s="58">
        <v>0</v>
      </c>
      <c r="F2036" s="50">
        <v>62525</v>
      </c>
    </row>
    <row r="2037" spans="1:6" s="51" customFormat="1" ht="12">
      <c r="A2037" s="41">
        <v>540818</v>
      </c>
      <c r="B2037" s="48" t="s">
        <v>1698</v>
      </c>
      <c r="C2037" s="57">
        <v>217413074</v>
      </c>
      <c r="D2037" s="44" t="s">
        <v>387</v>
      </c>
      <c r="E2037" s="58">
        <v>0</v>
      </c>
      <c r="F2037" s="50">
        <v>113793</v>
      </c>
    </row>
    <row r="2038" spans="1:6" s="51" customFormat="1" ht="12">
      <c r="A2038" s="41">
        <v>540818</v>
      </c>
      <c r="B2038" s="48" t="s">
        <v>1698</v>
      </c>
      <c r="C2038" s="57">
        <v>217415774</v>
      </c>
      <c r="D2038" s="44" t="s">
        <v>388</v>
      </c>
      <c r="E2038" s="58">
        <v>0</v>
      </c>
      <c r="F2038" s="50">
        <v>11564</v>
      </c>
    </row>
    <row r="2039" spans="1:6" s="51" customFormat="1" ht="12">
      <c r="A2039" s="41">
        <v>540818</v>
      </c>
      <c r="B2039" s="48" t="s">
        <v>1698</v>
      </c>
      <c r="C2039" s="57">
        <v>217417174</v>
      </c>
      <c r="D2039" s="44" t="s">
        <v>389</v>
      </c>
      <c r="E2039" s="58">
        <v>0</v>
      </c>
      <c r="F2039" s="50">
        <v>168477</v>
      </c>
    </row>
    <row r="2040" spans="1:6" s="51" customFormat="1" ht="12">
      <c r="A2040" s="41">
        <v>540818</v>
      </c>
      <c r="B2040" s="48" t="s">
        <v>1698</v>
      </c>
      <c r="C2040" s="57">
        <v>217423574</v>
      </c>
      <c r="D2040" s="44" t="s">
        <v>390</v>
      </c>
      <c r="E2040" s="58">
        <v>0</v>
      </c>
      <c r="F2040" s="50">
        <v>129670</v>
      </c>
    </row>
    <row r="2041" spans="1:6" s="51" customFormat="1" ht="12">
      <c r="A2041" s="41">
        <v>540818</v>
      </c>
      <c r="B2041" s="48" t="s">
        <v>1698</v>
      </c>
      <c r="C2041" s="57" t="s">
        <v>1228</v>
      </c>
      <c r="D2041" s="44" t="s">
        <v>391</v>
      </c>
      <c r="E2041" s="58">
        <v>0</v>
      </c>
      <c r="F2041" s="50">
        <v>86939</v>
      </c>
    </row>
    <row r="2042" spans="1:6" s="51" customFormat="1" ht="12">
      <c r="A2042" s="41">
        <v>540818</v>
      </c>
      <c r="B2042" s="48" t="s">
        <v>1698</v>
      </c>
      <c r="C2042" s="57">
        <v>217454174</v>
      </c>
      <c r="D2042" s="44" t="s">
        <v>392</v>
      </c>
      <c r="E2042" s="58">
        <v>0</v>
      </c>
      <c r="F2042" s="50">
        <v>35950</v>
      </c>
    </row>
    <row r="2043" spans="1:6" s="51" customFormat="1" ht="12">
      <c r="A2043" s="41">
        <v>540818</v>
      </c>
      <c r="B2043" s="48" t="s">
        <v>1698</v>
      </c>
      <c r="C2043" s="57">
        <v>217454874</v>
      </c>
      <c r="D2043" s="61" t="s">
        <v>393</v>
      </c>
      <c r="E2043" s="58">
        <v>0</v>
      </c>
      <c r="F2043" s="50">
        <v>215359</v>
      </c>
    </row>
    <row r="2044" spans="1:6" s="51" customFormat="1" ht="12">
      <c r="A2044" s="41">
        <v>540818</v>
      </c>
      <c r="B2044" s="48" t="s">
        <v>1698</v>
      </c>
      <c r="C2044" s="57" t="s">
        <v>1232</v>
      </c>
      <c r="D2044" s="44" t="s">
        <v>394</v>
      </c>
      <c r="E2044" s="58">
        <v>0</v>
      </c>
      <c r="F2044" s="50">
        <v>27797</v>
      </c>
    </row>
    <row r="2045" spans="1:6" s="51" customFormat="1" ht="12">
      <c r="A2045" s="41">
        <v>540818</v>
      </c>
      <c r="B2045" s="48" t="s">
        <v>1698</v>
      </c>
      <c r="C2045" s="57" t="s">
        <v>1234</v>
      </c>
      <c r="D2045" s="44" t="s">
        <v>395</v>
      </c>
      <c r="E2045" s="58">
        <v>0</v>
      </c>
      <c r="F2045" s="50">
        <v>53719</v>
      </c>
    </row>
    <row r="2046" spans="1:6" s="51" customFormat="1" ht="12">
      <c r="A2046" s="41">
        <v>540818</v>
      </c>
      <c r="B2046" s="48" t="s">
        <v>1698</v>
      </c>
      <c r="C2046" s="57" t="s">
        <v>1236</v>
      </c>
      <c r="D2046" s="44" t="s">
        <v>396</v>
      </c>
      <c r="E2046" s="58">
        <v>0</v>
      </c>
      <c r="F2046" s="50">
        <v>71044</v>
      </c>
    </row>
    <row r="2047" spans="1:6" s="51" customFormat="1" ht="12">
      <c r="A2047" s="41">
        <v>540818</v>
      </c>
      <c r="B2047" s="48" t="s">
        <v>1698</v>
      </c>
      <c r="C2047" s="57" t="s">
        <v>1238</v>
      </c>
      <c r="D2047" s="44" t="s">
        <v>397</v>
      </c>
      <c r="E2047" s="58">
        <v>0</v>
      </c>
      <c r="F2047" s="50">
        <v>194936</v>
      </c>
    </row>
    <row r="2048" spans="1:6" s="51" customFormat="1" ht="12">
      <c r="A2048" s="41">
        <v>540818</v>
      </c>
      <c r="B2048" s="48" t="s">
        <v>1698</v>
      </c>
      <c r="C2048" s="57" t="s">
        <v>1240</v>
      </c>
      <c r="D2048" s="61" t="s">
        <v>398</v>
      </c>
      <c r="E2048" s="58">
        <v>0</v>
      </c>
      <c r="F2048" s="50">
        <v>173827</v>
      </c>
    </row>
    <row r="2049" spans="1:6" s="51" customFormat="1" ht="12">
      <c r="A2049" s="41">
        <v>540818</v>
      </c>
      <c r="B2049" s="48" t="s">
        <v>1698</v>
      </c>
      <c r="C2049" s="57" t="s">
        <v>1242</v>
      </c>
      <c r="D2049" s="44" t="s">
        <v>399</v>
      </c>
      <c r="E2049" s="58">
        <v>0</v>
      </c>
      <c r="F2049" s="50">
        <v>226315</v>
      </c>
    </row>
    <row r="2050" spans="1:6" s="51" customFormat="1" ht="12">
      <c r="A2050" s="41">
        <v>540818</v>
      </c>
      <c r="B2050" s="48" t="s">
        <v>1698</v>
      </c>
      <c r="C2050" s="57" t="s">
        <v>1244</v>
      </c>
      <c r="D2050" s="44" t="s">
        <v>400</v>
      </c>
      <c r="E2050" s="58">
        <v>0</v>
      </c>
      <c r="F2050" s="50">
        <v>83398</v>
      </c>
    </row>
    <row r="2051" spans="1:6" s="51" customFormat="1" ht="12">
      <c r="A2051" s="41">
        <v>540818</v>
      </c>
      <c r="B2051" s="48" t="s">
        <v>1698</v>
      </c>
      <c r="C2051" s="57" t="s">
        <v>1246</v>
      </c>
      <c r="D2051" s="44" t="s">
        <v>401</v>
      </c>
      <c r="E2051" s="58">
        <v>0</v>
      </c>
      <c r="F2051" s="50">
        <v>44521</v>
      </c>
    </row>
    <row r="2052" spans="1:6" s="51" customFormat="1" ht="12">
      <c r="A2052" s="41">
        <v>540818</v>
      </c>
      <c r="B2052" s="48" t="s">
        <v>1698</v>
      </c>
      <c r="C2052" s="57">
        <v>217547675</v>
      </c>
      <c r="D2052" s="44" t="s">
        <v>402</v>
      </c>
      <c r="E2052" s="58">
        <v>0</v>
      </c>
      <c r="F2052" s="50">
        <v>58614</v>
      </c>
    </row>
    <row r="2053" spans="1:6" s="51" customFormat="1" ht="12">
      <c r="A2053" s="41">
        <v>540818</v>
      </c>
      <c r="B2053" s="48" t="s">
        <v>1698</v>
      </c>
      <c r="C2053" s="57">
        <v>217566075</v>
      </c>
      <c r="D2053" s="44" t="s">
        <v>403</v>
      </c>
      <c r="E2053" s="58">
        <v>0</v>
      </c>
      <c r="F2053" s="50">
        <v>24273</v>
      </c>
    </row>
    <row r="2054" spans="1:6" s="51" customFormat="1" ht="12">
      <c r="A2054" s="41">
        <v>540818</v>
      </c>
      <c r="B2054" s="48" t="s">
        <v>1698</v>
      </c>
      <c r="C2054" s="57" t="s">
        <v>1250</v>
      </c>
      <c r="D2054" s="44" t="s">
        <v>404</v>
      </c>
      <c r="E2054" s="58">
        <v>0</v>
      </c>
      <c r="F2054" s="50">
        <v>149149</v>
      </c>
    </row>
    <row r="2055" spans="1:6" s="51" customFormat="1" ht="12">
      <c r="A2055" s="41">
        <v>540818</v>
      </c>
      <c r="B2055" s="48" t="s">
        <v>1698</v>
      </c>
      <c r="C2055" s="57">
        <v>217573275</v>
      </c>
      <c r="D2055" s="44" t="s">
        <v>405</v>
      </c>
      <c r="E2055" s="58">
        <v>0</v>
      </c>
      <c r="F2055" s="50">
        <v>84987</v>
      </c>
    </row>
    <row r="2056" spans="1:6" s="51" customFormat="1" ht="12">
      <c r="A2056" s="41">
        <v>540818</v>
      </c>
      <c r="B2056" s="48" t="s">
        <v>1698</v>
      </c>
      <c r="C2056" s="57">
        <v>217573675</v>
      </c>
      <c r="D2056" s="44" t="s">
        <v>406</v>
      </c>
      <c r="E2056" s="58">
        <v>0</v>
      </c>
      <c r="F2056" s="50">
        <v>62912</v>
      </c>
    </row>
    <row r="2057" spans="1:6" s="51" customFormat="1" ht="12">
      <c r="A2057" s="41">
        <v>540818</v>
      </c>
      <c r="B2057" s="48" t="s">
        <v>1698</v>
      </c>
      <c r="C2057" s="57">
        <v>217576275</v>
      </c>
      <c r="D2057" s="44" t="s">
        <v>407</v>
      </c>
      <c r="E2057" s="58">
        <v>0</v>
      </c>
      <c r="F2057" s="50">
        <v>185713</v>
      </c>
    </row>
    <row r="2058" spans="1:6" s="51" customFormat="1" ht="12">
      <c r="A2058" s="41">
        <v>540818</v>
      </c>
      <c r="B2058" s="48" t="s">
        <v>1698</v>
      </c>
      <c r="C2058" s="57">
        <v>217605376</v>
      </c>
      <c r="D2058" s="44" t="s">
        <v>408</v>
      </c>
      <c r="E2058" s="58">
        <v>0</v>
      </c>
      <c r="F2058" s="50">
        <v>137953</v>
      </c>
    </row>
    <row r="2059" spans="1:6" s="51" customFormat="1" ht="12">
      <c r="A2059" s="41">
        <v>540818</v>
      </c>
      <c r="B2059" s="48" t="s">
        <v>1698</v>
      </c>
      <c r="C2059" s="57" t="s">
        <v>1256</v>
      </c>
      <c r="D2059" s="44" t="s">
        <v>409</v>
      </c>
      <c r="E2059" s="58">
        <v>0</v>
      </c>
      <c r="F2059" s="50">
        <v>26997</v>
      </c>
    </row>
    <row r="2060" spans="1:6" s="51" customFormat="1" ht="12">
      <c r="A2060" s="41">
        <v>540818</v>
      </c>
      <c r="B2060" s="48" t="s">
        <v>1698</v>
      </c>
      <c r="C2060" s="57" t="s">
        <v>1258</v>
      </c>
      <c r="D2060" s="44" t="s">
        <v>410</v>
      </c>
      <c r="E2060" s="58">
        <v>0</v>
      </c>
      <c r="F2060" s="50">
        <v>200498</v>
      </c>
    </row>
    <row r="2061" spans="1:6" s="51" customFormat="1" ht="12">
      <c r="A2061" s="41">
        <v>540818</v>
      </c>
      <c r="B2061" s="48" t="s">
        <v>1698</v>
      </c>
      <c r="C2061" s="57" t="s">
        <v>1260</v>
      </c>
      <c r="D2061" s="44" t="s">
        <v>411</v>
      </c>
      <c r="E2061" s="58">
        <v>0</v>
      </c>
      <c r="F2061" s="50">
        <v>13438</v>
      </c>
    </row>
    <row r="2062" spans="1:6" s="51" customFormat="1" ht="12">
      <c r="A2062" s="41">
        <v>540818</v>
      </c>
      <c r="B2062" s="48" t="s">
        <v>1698</v>
      </c>
      <c r="C2062" s="57">
        <v>217615476</v>
      </c>
      <c r="D2062" s="44" t="s">
        <v>412</v>
      </c>
      <c r="E2062" s="58">
        <v>0</v>
      </c>
      <c r="F2062" s="50">
        <v>20157</v>
      </c>
    </row>
    <row r="2063" spans="1:6" s="51" customFormat="1" ht="12">
      <c r="A2063" s="41">
        <v>540818</v>
      </c>
      <c r="B2063" s="48" t="s">
        <v>1698</v>
      </c>
      <c r="C2063" s="57">
        <v>217615676</v>
      </c>
      <c r="D2063" s="44" t="s">
        <v>413</v>
      </c>
      <c r="E2063" s="58">
        <v>0</v>
      </c>
      <c r="F2063" s="50">
        <v>15466</v>
      </c>
    </row>
    <row r="2064" spans="1:6" s="51" customFormat="1" ht="12">
      <c r="A2064" s="41">
        <v>540818</v>
      </c>
      <c r="B2064" s="48" t="s">
        <v>1698</v>
      </c>
      <c r="C2064" s="57">
        <v>217615776</v>
      </c>
      <c r="D2064" s="44" t="s">
        <v>414</v>
      </c>
      <c r="E2064" s="58">
        <v>0</v>
      </c>
      <c r="F2064" s="50">
        <v>18371</v>
      </c>
    </row>
    <row r="2065" spans="1:6" s="51" customFormat="1" ht="12">
      <c r="A2065" s="41">
        <v>540818</v>
      </c>
      <c r="B2065" s="48" t="s">
        <v>1698</v>
      </c>
      <c r="C2065" s="57" t="s">
        <v>1265</v>
      </c>
      <c r="D2065" s="44" t="s">
        <v>415</v>
      </c>
      <c r="E2065" s="58">
        <v>0</v>
      </c>
      <c r="F2065" s="50">
        <v>37772</v>
      </c>
    </row>
    <row r="2066" spans="1:6" s="51" customFormat="1" ht="12">
      <c r="A2066" s="41">
        <v>540818</v>
      </c>
      <c r="B2066" s="48" t="s">
        <v>1698</v>
      </c>
      <c r="C2066" s="57" t="s">
        <v>1267</v>
      </c>
      <c r="D2066" s="44" t="s">
        <v>416</v>
      </c>
      <c r="E2066" s="58">
        <v>0</v>
      </c>
      <c r="F2066" s="50">
        <v>10532</v>
      </c>
    </row>
    <row r="2067" spans="1:6" s="51" customFormat="1" ht="12">
      <c r="A2067" s="41">
        <v>540818</v>
      </c>
      <c r="B2067" s="48" t="s">
        <v>1698</v>
      </c>
      <c r="C2067" s="57" t="s">
        <v>1269</v>
      </c>
      <c r="D2067" s="44" t="s">
        <v>417</v>
      </c>
      <c r="E2067" s="58">
        <v>0</v>
      </c>
      <c r="F2067" s="50">
        <v>8997007</v>
      </c>
    </row>
    <row r="2068" spans="1:6" s="51" customFormat="1" ht="12">
      <c r="A2068" s="41">
        <v>540818</v>
      </c>
      <c r="B2068" s="48" t="s">
        <v>1698</v>
      </c>
      <c r="C2068" s="57" t="s">
        <v>1271</v>
      </c>
      <c r="D2068" s="44" t="s">
        <v>418</v>
      </c>
      <c r="E2068" s="58">
        <v>0</v>
      </c>
      <c r="F2068" s="50">
        <v>18485</v>
      </c>
    </row>
    <row r="2069" spans="1:6" s="51" customFormat="1" ht="12">
      <c r="A2069" s="41">
        <v>540818</v>
      </c>
      <c r="B2069" s="48" t="s">
        <v>1698</v>
      </c>
      <c r="C2069" s="57">
        <v>217717777</v>
      </c>
      <c r="D2069" s="44" t="s">
        <v>419</v>
      </c>
      <c r="E2069" s="58">
        <v>0</v>
      </c>
      <c r="F2069" s="50">
        <v>95777</v>
      </c>
    </row>
    <row r="2070" spans="1:6" s="51" customFormat="1" ht="12">
      <c r="A2070" s="41">
        <v>540818</v>
      </c>
      <c r="B2070" s="48" t="s">
        <v>1698</v>
      </c>
      <c r="C2070" s="57">
        <v>217717877</v>
      </c>
      <c r="D2070" s="44" t="s">
        <v>420</v>
      </c>
      <c r="E2070" s="58">
        <v>0</v>
      </c>
      <c r="F2070" s="50">
        <v>56461</v>
      </c>
    </row>
    <row r="2071" spans="1:6" s="51" customFormat="1" ht="12">
      <c r="A2071" s="41">
        <v>540818</v>
      </c>
      <c r="B2071" s="48" t="s">
        <v>1698</v>
      </c>
      <c r="C2071" s="57" t="s">
        <v>1275</v>
      </c>
      <c r="D2071" s="44" t="s">
        <v>421</v>
      </c>
      <c r="E2071" s="58">
        <v>0</v>
      </c>
      <c r="F2071" s="50">
        <v>58655</v>
      </c>
    </row>
    <row r="2072" spans="1:6" s="51" customFormat="1" ht="12">
      <c r="A2072" s="41">
        <v>540818</v>
      </c>
      <c r="B2072" s="48" t="s">
        <v>1698</v>
      </c>
      <c r="C2072" s="57" t="s">
        <v>1277</v>
      </c>
      <c r="D2072" s="44" t="s">
        <v>422</v>
      </c>
      <c r="E2072" s="58">
        <v>0</v>
      </c>
      <c r="F2072" s="50">
        <v>19718</v>
      </c>
    </row>
    <row r="2073" spans="1:6" s="51" customFormat="1" ht="12">
      <c r="A2073" s="41">
        <v>540818</v>
      </c>
      <c r="B2073" s="48" t="s">
        <v>1698</v>
      </c>
      <c r="C2073" s="57" t="s">
        <v>1279</v>
      </c>
      <c r="D2073" s="44" t="s">
        <v>423</v>
      </c>
      <c r="E2073" s="58">
        <v>0</v>
      </c>
      <c r="F2073" s="50">
        <v>88570</v>
      </c>
    </row>
    <row r="2074" spans="1:6" s="51" customFormat="1" ht="12">
      <c r="A2074" s="41">
        <v>540818</v>
      </c>
      <c r="B2074" s="48" t="s">
        <v>1698</v>
      </c>
      <c r="C2074" s="57">
        <v>217750577</v>
      </c>
      <c r="D2074" s="44" t="s">
        <v>424</v>
      </c>
      <c r="E2074" s="58">
        <v>0</v>
      </c>
      <c r="F2074" s="50">
        <v>36312</v>
      </c>
    </row>
    <row r="2075" spans="1:6" s="51" customFormat="1" ht="12">
      <c r="A2075" s="41">
        <v>540818</v>
      </c>
      <c r="B2075" s="48" t="s">
        <v>1698</v>
      </c>
      <c r="C2075" s="57">
        <v>217754377</v>
      </c>
      <c r="D2075" s="44" t="s">
        <v>425</v>
      </c>
      <c r="E2075" s="58">
        <v>0</v>
      </c>
      <c r="F2075" s="50">
        <v>21897</v>
      </c>
    </row>
    <row r="2076" spans="1:6" s="51" customFormat="1" ht="12">
      <c r="A2076" s="41">
        <v>540818</v>
      </c>
      <c r="B2076" s="48" t="s">
        <v>1698</v>
      </c>
      <c r="C2076" s="57" t="s">
        <v>1283</v>
      </c>
      <c r="D2076" s="44" t="s">
        <v>426</v>
      </c>
      <c r="E2076" s="58">
        <v>0</v>
      </c>
      <c r="F2076" s="50">
        <v>75332</v>
      </c>
    </row>
    <row r="2077" spans="1:6" s="51" customFormat="1" ht="12">
      <c r="A2077" s="41">
        <v>540818</v>
      </c>
      <c r="B2077" s="48" t="s">
        <v>1698</v>
      </c>
      <c r="C2077" s="57" t="s">
        <v>1285</v>
      </c>
      <c r="D2077" s="44" t="s">
        <v>427</v>
      </c>
      <c r="E2077" s="58">
        <v>0</v>
      </c>
      <c r="F2077" s="50">
        <v>25469</v>
      </c>
    </row>
    <row r="2078" spans="1:6" s="51" customFormat="1" ht="12">
      <c r="A2078" s="41">
        <v>540818</v>
      </c>
      <c r="B2078" s="48" t="s">
        <v>1698</v>
      </c>
      <c r="C2078" s="57">
        <v>217776377</v>
      </c>
      <c r="D2078" s="44" t="s">
        <v>428</v>
      </c>
      <c r="E2078" s="58">
        <v>0</v>
      </c>
      <c r="F2078" s="50">
        <v>40919</v>
      </c>
    </row>
    <row r="2079" spans="1:6" s="51" customFormat="1" ht="12">
      <c r="A2079" s="41">
        <v>540818</v>
      </c>
      <c r="B2079" s="48" t="s">
        <v>1698</v>
      </c>
      <c r="C2079" s="57" t="s">
        <v>1288</v>
      </c>
      <c r="D2079" s="44" t="s">
        <v>429</v>
      </c>
      <c r="E2079" s="58">
        <v>0</v>
      </c>
      <c r="F2079" s="50">
        <v>198576</v>
      </c>
    </row>
    <row r="2080" spans="1:6" s="51" customFormat="1" ht="12">
      <c r="A2080" s="41">
        <v>540818</v>
      </c>
      <c r="B2080" s="48" t="s">
        <v>1698</v>
      </c>
      <c r="C2080" s="57">
        <v>217815778</v>
      </c>
      <c r="D2080" s="44" t="s">
        <v>430</v>
      </c>
      <c r="E2080" s="58">
        <v>0</v>
      </c>
      <c r="F2080" s="50">
        <v>15178</v>
      </c>
    </row>
    <row r="2081" spans="1:6" s="51" customFormat="1" ht="12">
      <c r="A2081" s="41">
        <v>540818</v>
      </c>
      <c r="B2081" s="48" t="s">
        <v>1698</v>
      </c>
      <c r="C2081" s="57">
        <v>217820178</v>
      </c>
      <c r="D2081" s="44" t="s">
        <v>431</v>
      </c>
      <c r="E2081" s="58">
        <v>0</v>
      </c>
      <c r="F2081" s="50">
        <v>125096</v>
      </c>
    </row>
    <row r="2082" spans="1:6" s="51" customFormat="1" ht="12">
      <c r="A2082" s="41">
        <v>540818</v>
      </c>
      <c r="B2082" s="48" t="s">
        <v>1698</v>
      </c>
      <c r="C2082" s="57" t="s">
        <v>1292</v>
      </c>
      <c r="D2082" s="44" t="s">
        <v>432</v>
      </c>
      <c r="E2082" s="58">
        <v>0</v>
      </c>
      <c r="F2082" s="50">
        <v>128986</v>
      </c>
    </row>
    <row r="2083" spans="1:6" s="51" customFormat="1" ht="12">
      <c r="A2083" s="41">
        <v>540818</v>
      </c>
      <c r="B2083" s="48" t="s">
        <v>1698</v>
      </c>
      <c r="C2083" s="57" t="s">
        <v>1294</v>
      </c>
      <c r="D2083" s="44" t="s">
        <v>433</v>
      </c>
      <c r="E2083" s="58">
        <v>0</v>
      </c>
      <c r="F2083" s="50">
        <v>29040</v>
      </c>
    </row>
    <row r="2084" spans="1:6" s="51" customFormat="1" ht="12">
      <c r="A2084" s="41">
        <v>540818</v>
      </c>
      <c r="B2084" s="48" t="s">
        <v>1698</v>
      </c>
      <c r="C2084" s="57" t="s">
        <v>1296</v>
      </c>
      <c r="D2084" s="44" t="s">
        <v>434</v>
      </c>
      <c r="E2084" s="58">
        <v>0</v>
      </c>
      <c r="F2084" s="50">
        <v>54267</v>
      </c>
    </row>
    <row r="2085" spans="1:6" s="51" customFormat="1" ht="12">
      <c r="A2085" s="41">
        <v>540818</v>
      </c>
      <c r="B2085" s="48" t="s">
        <v>1698</v>
      </c>
      <c r="C2085" s="57" t="s">
        <v>1298</v>
      </c>
      <c r="D2085" s="44" t="s">
        <v>435</v>
      </c>
      <c r="E2085" s="58">
        <v>0</v>
      </c>
      <c r="F2085" s="50">
        <v>31098</v>
      </c>
    </row>
    <row r="2086" spans="1:6" s="51" customFormat="1" ht="12">
      <c r="A2086" s="41">
        <v>540818</v>
      </c>
      <c r="B2086" s="48" t="s">
        <v>1698</v>
      </c>
      <c r="C2086" s="57" t="s">
        <v>1300</v>
      </c>
      <c r="D2086" s="44" t="s">
        <v>436</v>
      </c>
      <c r="E2086" s="58">
        <v>0</v>
      </c>
      <c r="F2086" s="50">
        <v>49511</v>
      </c>
    </row>
    <row r="2087" spans="1:6" s="51" customFormat="1" ht="12">
      <c r="A2087" s="41">
        <v>540818</v>
      </c>
      <c r="B2087" s="48" t="s">
        <v>1698</v>
      </c>
      <c r="C2087" s="57" t="s">
        <v>1302</v>
      </c>
      <c r="D2087" s="44" t="s">
        <v>437</v>
      </c>
      <c r="E2087" s="58">
        <v>0</v>
      </c>
      <c r="F2087" s="50">
        <v>97608</v>
      </c>
    </row>
    <row r="2088" spans="1:6" s="51" customFormat="1" ht="12">
      <c r="A2088" s="41">
        <v>540818</v>
      </c>
      <c r="B2088" s="48" t="s">
        <v>1698</v>
      </c>
      <c r="C2088" s="57" t="s">
        <v>1304</v>
      </c>
      <c r="D2088" s="44" t="s">
        <v>438</v>
      </c>
      <c r="E2088" s="58">
        <v>0</v>
      </c>
      <c r="F2088" s="50">
        <v>44536</v>
      </c>
    </row>
    <row r="2089" spans="1:6" s="51" customFormat="1" ht="12">
      <c r="A2089" s="41">
        <v>540818</v>
      </c>
      <c r="B2089" s="48" t="s">
        <v>1698</v>
      </c>
      <c r="C2089" s="57">
        <v>217852378</v>
      </c>
      <c r="D2089" s="44" t="s">
        <v>439</v>
      </c>
      <c r="E2089" s="58">
        <v>0</v>
      </c>
      <c r="F2089" s="50">
        <v>70263</v>
      </c>
    </row>
    <row r="2090" spans="1:6" s="51" customFormat="1" ht="12">
      <c r="A2090" s="41">
        <v>540818</v>
      </c>
      <c r="B2090" s="48" t="s">
        <v>1698</v>
      </c>
      <c r="C2090" s="57">
        <v>217852678</v>
      </c>
      <c r="D2090" s="44" t="s">
        <v>440</v>
      </c>
      <c r="E2090" s="58">
        <v>0</v>
      </c>
      <c r="F2090" s="50">
        <v>134047</v>
      </c>
    </row>
    <row r="2091" spans="1:6" s="51" customFormat="1" ht="12">
      <c r="A2091" s="41">
        <v>540818</v>
      </c>
      <c r="B2091" s="48" t="s">
        <v>1698</v>
      </c>
      <c r="C2091" s="57">
        <v>217870678</v>
      </c>
      <c r="D2091" s="44" t="s">
        <v>441</v>
      </c>
      <c r="E2091" s="58">
        <v>0</v>
      </c>
      <c r="F2091" s="50">
        <v>147543</v>
      </c>
    </row>
    <row r="2092" spans="1:6" s="51" customFormat="1" ht="12">
      <c r="A2092" s="41">
        <v>540818</v>
      </c>
      <c r="B2092" s="48" t="s">
        <v>1698</v>
      </c>
      <c r="C2092" s="57">
        <v>217873678</v>
      </c>
      <c r="D2092" s="44" t="s">
        <v>442</v>
      </c>
      <c r="E2092" s="58">
        <v>0</v>
      </c>
      <c r="F2092" s="50">
        <v>54161</v>
      </c>
    </row>
    <row r="2093" spans="1:6" s="51" customFormat="1" ht="12">
      <c r="A2093" s="41">
        <v>540818</v>
      </c>
      <c r="B2093" s="48" t="s">
        <v>1698</v>
      </c>
      <c r="C2093" s="57" t="s">
        <v>1310</v>
      </c>
      <c r="D2093" s="44" t="s">
        <v>443</v>
      </c>
      <c r="E2093" s="58">
        <v>0</v>
      </c>
      <c r="F2093" s="50">
        <v>131294</v>
      </c>
    </row>
    <row r="2094" spans="1:6" s="51" customFormat="1" ht="12">
      <c r="A2094" s="41">
        <v>540818</v>
      </c>
      <c r="B2094" s="48" t="s">
        <v>1698</v>
      </c>
      <c r="C2094" s="57" t="s">
        <v>1312</v>
      </c>
      <c r="D2094" s="44" t="s">
        <v>444</v>
      </c>
      <c r="E2094" s="58">
        <v>0</v>
      </c>
      <c r="F2094" s="50">
        <v>127284</v>
      </c>
    </row>
    <row r="2095" spans="1:6" s="51" customFormat="1" ht="12">
      <c r="A2095" s="41">
        <v>540818</v>
      </c>
      <c r="B2095" s="48" t="s">
        <v>1698</v>
      </c>
      <c r="C2095" s="57" t="s">
        <v>1314</v>
      </c>
      <c r="D2095" s="44" t="s">
        <v>1315</v>
      </c>
      <c r="E2095" s="58">
        <v>0</v>
      </c>
      <c r="F2095" s="50">
        <v>80810</v>
      </c>
    </row>
    <row r="2096" spans="1:6" s="51" customFormat="1" ht="12">
      <c r="A2096" s="41">
        <v>540818</v>
      </c>
      <c r="B2096" s="48" t="s">
        <v>1698</v>
      </c>
      <c r="C2096" s="57">
        <v>217915879</v>
      </c>
      <c r="D2096" s="44" t="s">
        <v>445</v>
      </c>
      <c r="E2096" s="58">
        <v>0</v>
      </c>
      <c r="F2096" s="50">
        <v>11803</v>
      </c>
    </row>
    <row r="2097" spans="1:6" s="51" customFormat="1" ht="12">
      <c r="A2097" s="41">
        <v>540818</v>
      </c>
      <c r="B2097" s="48" t="s">
        <v>1698</v>
      </c>
      <c r="C2097" s="57" t="s">
        <v>1317</v>
      </c>
      <c r="D2097" s="44" t="s">
        <v>446</v>
      </c>
      <c r="E2097" s="58">
        <v>0</v>
      </c>
      <c r="F2097" s="50">
        <v>15904</v>
      </c>
    </row>
    <row r="2098" spans="1:6" s="51" customFormat="1" ht="12">
      <c r="A2098" s="41">
        <v>540818</v>
      </c>
      <c r="B2098" s="48" t="s">
        <v>1698</v>
      </c>
      <c r="C2098" s="57">
        <v>217923079</v>
      </c>
      <c r="D2098" s="44" t="s">
        <v>447</v>
      </c>
      <c r="E2098" s="58">
        <v>0</v>
      </c>
      <c r="F2098" s="50">
        <v>99821</v>
      </c>
    </row>
    <row r="2099" spans="1:6" s="51" customFormat="1" ht="12">
      <c r="A2099" s="41">
        <v>540818</v>
      </c>
      <c r="B2099" s="48" t="s">
        <v>1698</v>
      </c>
      <c r="C2099" s="57" t="s">
        <v>1321</v>
      </c>
      <c r="D2099" s="44" t="s">
        <v>448</v>
      </c>
      <c r="E2099" s="58">
        <v>0</v>
      </c>
      <c r="F2099" s="50">
        <v>37363</v>
      </c>
    </row>
    <row r="2100" spans="1:6" s="51" customFormat="1" ht="12">
      <c r="A2100" s="41">
        <v>540818</v>
      </c>
      <c r="B2100" s="48" t="s">
        <v>1698</v>
      </c>
      <c r="C2100" s="57" t="s">
        <v>1323</v>
      </c>
      <c r="D2100" s="44" t="s">
        <v>449</v>
      </c>
      <c r="E2100" s="58">
        <v>0</v>
      </c>
      <c r="F2100" s="50">
        <v>20989</v>
      </c>
    </row>
    <row r="2101" spans="1:6" s="51" customFormat="1" ht="12">
      <c r="A2101" s="41">
        <v>540818</v>
      </c>
      <c r="B2101" s="48" t="s">
        <v>1698</v>
      </c>
      <c r="C2101" s="57" t="s">
        <v>1325</v>
      </c>
      <c r="D2101" s="44" t="s">
        <v>450</v>
      </c>
      <c r="E2101" s="58">
        <v>0</v>
      </c>
      <c r="F2101" s="50">
        <v>129418</v>
      </c>
    </row>
    <row r="2102" spans="1:6" s="51" customFormat="1" ht="12">
      <c r="A2102" s="41">
        <v>540818</v>
      </c>
      <c r="B2102" s="48" t="s">
        <v>1698</v>
      </c>
      <c r="C2102" s="57">
        <v>217952079</v>
      </c>
      <c r="D2102" s="44" t="s">
        <v>451</v>
      </c>
      <c r="E2102" s="58">
        <v>0</v>
      </c>
      <c r="F2102" s="50">
        <v>241057</v>
      </c>
    </row>
    <row r="2103" spans="1:6" s="51" customFormat="1" ht="12">
      <c r="A2103" s="41">
        <v>540818</v>
      </c>
      <c r="B2103" s="48" t="s">
        <v>1698</v>
      </c>
      <c r="C2103" s="57" t="s">
        <v>1328</v>
      </c>
      <c r="D2103" s="44" t="s">
        <v>452</v>
      </c>
      <c r="E2103" s="58">
        <v>0</v>
      </c>
      <c r="F2103" s="50">
        <v>23486</v>
      </c>
    </row>
    <row r="2104" spans="1:6" s="51" customFormat="1" ht="12">
      <c r="A2104" s="41">
        <v>540818</v>
      </c>
      <c r="B2104" s="48" t="s">
        <v>1698</v>
      </c>
      <c r="C2104" s="57" t="s">
        <v>1330</v>
      </c>
      <c r="D2104" s="44" t="s">
        <v>453</v>
      </c>
      <c r="E2104" s="58">
        <v>0</v>
      </c>
      <c r="F2104" s="50">
        <v>14450</v>
      </c>
    </row>
    <row r="2105" spans="1:6" s="51" customFormat="1" ht="12">
      <c r="A2105" s="41">
        <v>540818</v>
      </c>
      <c r="B2105" s="48" t="s">
        <v>1698</v>
      </c>
      <c r="C2105" s="57" t="s">
        <v>1332</v>
      </c>
      <c r="D2105" s="44" t="s">
        <v>454</v>
      </c>
      <c r="E2105" s="58">
        <v>0</v>
      </c>
      <c r="F2105" s="50">
        <v>145822</v>
      </c>
    </row>
    <row r="2106" spans="1:6" s="51" customFormat="1" ht="12">
      <c r="A2106" s="41">
        <v>540818</v>
      </c>
      <c r="B2106" s="48" t="s">
        <v>1698</v>
      </c>
      <c r="C2106" s="57">
        <v>217985279</v>
      </c>
      <c r="D2106" s="44" t="s">
        <v>455</v>
      </c>
      <c r="E2106" s="58">
        <v>0</v>
      </c>
      <c r="F2106" s="50">
        <v>6249</v>
      </c>
    </row>
    <row r="2107" spans="1:6" s="51" customFormat="1" ht="12">
      <c r="A2107" s="41">
        <v>540818</v>
      </c>
      <c r="B2107" s="48" t="s">
        <v>1698</v>
      </c>
      <c r="C2107" s="57" t="s">
        <v>1335</v>
      </c>
      <c r="D2107" s="44" t="s">
        <v>456</v>
      </c>
      <c r="E2107" s="58">
        <v>0</v>
      </c>
      <c r="F2107" s="50">
        <v>110713</v>
      </c>
    </row>
    <row r="2108" spans="1:6" s="51" customFormat="1" ht="12">
      <c r="A2108" s="41">
        <v>540818</v>
      </c>
      <c r="B2108" s="48" t="s">
        <v>1698</v>
      </c>
      <c r="C2108" s="57" t="s">
        <v>1337</v>
      </c>
      <c r="D2108" s="44" t="s">
        <v>457</v>
      </c>
      <c r="E2108" s="58">
        <v>0</v>
      </c>
      <c r="F2108" s="50">
        <v>73031</v>
      </c>
    </row>
    <row r="2109" spans="1:6" s="51" customFormat="1" ht="12">
      <c r="A2109" s="41">
        <v>540818</v>
      </c>
      <c r="B2109" s="48" t="s">
        <v>1698</v>
      </c>
      <c r="C2109" s="57" t="s">
        <v>1339</v>
      </c>
      <c r="D2109" s="44" t="s">
        <v>458</v>
      </c>
      <c r="E2109" s="58">
        <v>0</v>
      </c>
      <c r="F2109" s="50">
        <v>36387</v>
      </c>
    </row>
    <row r="2110" spans="1:6" s="51" customFormat="1" ht="12">
      <c r="A2110" s="41">
        <v>540818</v>
      </c>
      <c r="B2110" s="48" t="s">
        <v>1698</v>
      </c>
      <c r="C2110" s="57" t="s">
        <v>1341</v>
      </c>
      <c r="D2110" s="44" t="s">
        <v>459</v>
      </c>
      <c r="E2110" s="58">
        <v>0</v>
      </c>
      <c r="F2110" s="50">
        <v>73651</v>
      </c>
    </row>
    <row r="2111" spans="1:6" s="51" customFormat="1" ht="12">
      <c r="A2111" s="41">
        <v>540818</v>
      </c>
      <c r="B2111" s="48" t="s">
        <v>1698</v>
      </c>
      <c r="C2111" s="57" t="s">
        <v>1343</v>
      </c>
      <c r="D2111" s="44" t="s">
        <v>460</v>
      </c>
      <c r="E2111" s="58">
        <v>0</v>
      </c>
      <c r="F2111" s="50">
        <v>20652</v>
      </c>
    </row>
    <row r="2112" spans="1:6" s="51" customFormat="1" ht="12">
      <c r="A2112" s="41">
        <v>540818</v>
      </c>
      <c r="B2112" s="48" t="s">
        <v>1698</v>
      </c>
      <c r="C2112" s="57" t="s">
        <v>1345</v>
      </c>
      <c r="D2112" s="44" t="s">
        <v>461</v>
      </c>
      <c r="E2112" s="58">
        <v>0</v>
      </c>
      <c r="F2112" s="50">
        <v>8580</v>
      </c>
    </row>
    <row r="2113" spans="1:6" s="51" customFormat="1" ht="12">
      <c r="A2113" s="41">
        <v>540818</v>
      </c>
      <c r="B2113" s="48" t="s">
        <v>1698</v>
      </c>
      <c r="C2113" s="57" t="s">
        <v>1347</v>
      </c>
      <c r="D2113" s="44" t="s">
        <v>462</v>
      </c>
      <c r="E2113" s="58">
        <v>0</v>
      </c>
      <c r="F2113" s="50">
        <v>40995</v>
      </c>
    </row>
    <row r="2114" spans="1:6" s="51" customFormat="1" ht="12">
      <c r="A2114" s="41">
        <v>540818</v>
      </c>
      <c r="B2114" s="48" t="s">
        <v>1698</v>
      </c>
      <c r="C2114" s="57">
        <v>218015580</v>
      </c>
      <c r="D2114" s="44" t="s">
        <v>463</v>
      </c>
      <c r="E2114" s="58">
        <v>0</v>
      </c>
      <c r="F2114" s="50">
        <v>28627</v>
      </c>
    </row>
    <row r="2115" spans="1:6" s="51" customFormat="1" ht="12">
      <c r="A2115" s="41">
        <v>540818</v>
      </c>
      <c r="B2115" s="48" t="s">
        <v>1698</v>
      </c>
      <c r="C2115" s="57">
        <v>218017380</v>
      </c>
      <c r="D2115" s="44" t="s">
        <v>464</v>
      </c>
      <c r="E2115" s="58">
        <v>0</v>
      </c>
      <c r="F2115" s="50">
        <v>241615</v>
      </c>
    </row>
    <row r="2116" spans="1:6" s="51" customFormat="1" ht="12">
      <c r="A2116" s="41">
        <v>540818</v>
      </c>
      <c r="B2116" s="48" t="s">
        <v>1698</v>
      </c>
      <c r="C2116" s="57">
        <v>218019780</v>
      </c>
      <c r="D2116" s="44" t="s">
        <v>465</v>
      </c>
      <c r="E2116" s="58">
        <v>0</v>
      </c>
      <c r="F2116" s="50">
        <v>91437</v>
      </c>
    </row>
    <row r="2117" spans="1:6" s="51" customFormat="1" ht="12">
      <c r="A2117" s="41">
        <v>540818</v>
      </c>
      <c r="B2117" s="48" t="s">
        <v>1698</v>
      </c>
      <c r="C2117" s="57">
        <v>218023580</v>
      </c>
      <c r="D2117" s="44" t="s">
        <v>466</v>
      </c>
      <c r="E2117" s="58">
        <v>0</v>
      </c>
      <c r="F2117" s="50">
        <v>181089</v>
      </c>
    </row>
    <row r="2118" spans="1:6" s="51" customFormat="1" ht="12">
      <c r="A2118" s="41">
        <v>540818</v>
      </c>
      <c r="B2118" s="48" t="s">
        <v>1698</v>
      </c>
      <c r="C2118" s="57" t="s">
        <v>1353</v>
      </c>
      <c r="D2118" s="44" t="s">
        <v>467</v>
      </c>
      <c r="E2118" s="58">
        <v>0</v>
      </c>
      <c r="F2118" s="50">
        <v>12323</v>
      </c>
    </row>
    <row r="2119" spans="1:6" s="51" customFormat="1" ht="12">
      <c r="A2119" s="41">
        <v>540818</v>
      </c>
      <c r="B2119" s="48" t="s">
        <v>1698</v>
      </c>
      <c r="C2119" s="57">
        <v>218027580</v>
      </c>
      <c r="D2119" s="44" t="s">
        <v>468</v>
      </c>
      <c r="E2119" s="58">
        <v>0</v>
      </c>
      <c r="F2119" s="50">
        <v>31043</v>
      </c>
    </row>
    <row r="2120" spans="1:6" s="51" customFormat="1" ht="12">
      <c r="A2120" s="41">
        <v>540818</v>
      </c>
      <c r="B2120" s="48" t="s">
        <v>1698</v>
      </c>
      <c r="C2120" s="43">
        <v>218047980</v>
      </c>
      <c r="D2120" s="44" t="s">
        <v>469</v>
      </c>
      <c r="E2120" s="58">
        <v>0</v>
      </c>
      <c r="F2120" s="50">
        <v>300728</v>
      </c>
    </row>
    <row r="2121" spans="1:6" s="51" customFormat="1" ht="12">
      <c r="A2121" s="41">
        <v>540818</v>
      </c>
      <c r="B2121" s="48" t="s">
        <v>1698</v>
      </c>
      <c r="C2121" s="57">
        <v>218050680</v>
      </c>
      <c r="D2121" s="44" t="s">
        <v>470</v>
      </c>
      <c r="E2121" s="58">
        <v>0</v>
      </c>
      <c r="F2121" s="50">
        <v>33988</v>
      </c>
    </row>
    <row r="2122" spans="1:6" s="51" customFormat="1" ht="12">
      <c r="A2122" s="41">
        <v>540818</v>
      </c>
      <c r="B2122" s="48" t="s">
        <v>1698</v>
      </c>
      <c r="C2122" s="57">
        <v>218052480</v>
      </c>
      <c r="D2122" s="44" t="s">
        <v>1703</v>
      </c>
      <c r="E2122" s="58">
        <v>0</v>
      </c>
      <c r="F2122" s="50">
        <v>10290</v>
      </c>
    </row>
    <row r="2123" spans="1:6" s="51" customFormat="1" ht="12">
      <c r="A2123" s="41">
        <v>540818</v>
      </c>
      <c r="B2123" s="48" t="s">
        <v>1698</v>
      </c>
      <c r="C2123" s="57">
        <v>218054480</v>
      </c>
      <c r="D2123" s="44" t="s">
        <v>471</v>
      </c>
      <c r="E2123" s="58">
        <v>0</v>
      </c>
      <c r="F2123" s="50">
        <v>13892</v>
      </c>
    </row>
    <row r="2124" spans="1:6" s="51" customFormat="1" ht="12">
      <c r="A2124" s="41">
        <v>540818</v>
      </c>
      <c r="B2124" s="48" t="s">
        <v>1698</v>
      </c>
      <c r="C2124" s="57">
        <v>218054680</v>
      </c>
      <c r="D2124" s="44" t="s">
        <v>472</v>
      </c>
      <c r="E2124" s="58">
        <v>0</v>
      </c>
      <c r="F2124" s="50">
        <v>12776</v>
      </c>
    </row>
    <row r="2125" spans="1:6" s="51" customFormat="1" ht="12">
      <c r="A2125" s="41">
        <v>540818</v>
      </c>
      <c r="B2125" s="48" t="s">
        <v>1698</v>
      </c>
      <c r="C2125" s="57" t="s">
        <v>1360</v>
      </c>
      <c r="D2125" s="44" t="s">
        <v>473</v>
      </c>
      <c r="E2125" s="58">
        <v>0</v>
      </c>
      <c r="F2125" s="50">
        <v>12984</v>
      </c>
    </row>
    <row r="2126" spans="1:6" s="51" customFormat="1" ht="12">
      <c r="A2126" s="41">
        <v>540818</v>
      </c>
      <c r="B2126" s="48" t="s">
        <v>1698</v>
      </c>
      <c r="C2126" s="57">
        <v>218115681</v>
      </c>
      <c r="D2126" s="44" t="s">
        <v>474</v>
      </c>
      <c r="E2126" s="58">
        <v>0</v>
      </c>
      <c r="F2126" s="50">
        <v>38786</v>
      </c>
    </row>
    <row r="2127" spans="1:6" s="51" customFormat="1" ht="12">
      <c r="A2127" s="41">
        <v>540818</v>
      </c>
      <c r="B2127" s="48" t="s">
        <v>1698</v>
      </c>
      <c r="C2127" s="57" t="s">
        <v>1363</v>
      </c>
      <c r="D2127" s="44" t="s">
        <v>475</v>
      </c>
      <c r="E2127" s="58">
        <v>0</v>
      </c>
      <c r="F2127" s="50">
        <v>42039</v>
      </c>
    </row>
    <row r="2128" spans="1:6" s="51" customFormat="1" ht="12">
      <c r="A2128" s="41">
        <v>540818</v>
      </c>
      <c r="B2128" s="48" t="s">
        <v>1698</v>
      </c>
      <c r="C2128" s="57">
        <v>218125281</v>
      </c>
      <c r="D2128" s="44" t="s">
        <v>476</v>
      </c>
      <c r="E2128" s="58">
        <v>0</v>
      </c>
      <c r="F2128" s="50">
        <v>22033</v>
      </c>
    </row>
    <row r="2129" spans="1:6" s="51" customFormat="1" ht="12">
      <c r="A2129" s="41">
        <v>540818</v>
      </c>
      <c r="B2129" s="48" t="s">
        <v>1698</v>
      </c>
      <c r="C2129" s="57" t="s">
        <v>1366</v>
      </c>
      <c r="D2129" s="44" t="s">
        <v>477</v>
      </c>
      <c r="E2129" s="58">
        <v>0</v>
      </c>
      <c r="F2129" s="50">
        <v>17312</v>
      </c>
    </row>
    <row r="2130" spans="1:6" s="51" customFormat="1" ht="12">
      <c r="A2130" s="41">
        <v>540818</v>
      </c>
      <c r="B2130" s="48" t="s">
        <v>1698</v>
      </c>
      <c r="C2130" s="57">
        <v>218152381</v>
      </c>
      <c r="D2130" s="44" t="s">
        <v>478</v>
      </c>
      <c r="E2130" s="58">
        <v>0</v>
      </c>
      <c r="F2130" s="50">
        <v>49101</v>
      </c>
    </row>
    <row r="2131" spans="1:6" s="51" customFormat="1" ht="12">
      <c r="A2131" s="41">
        <v>540818</v>
      </c>
      <c r="B2131" s="48" t="s">
        <v>1698</v>
      </c>
      <c r="C2131" s="57" t="s">
        <v>1369</v>
      </c>
      <c r="D2131" s="44" t="s">
        <v>479</v>
      </c>
      <c r="E2131" s="58">
        <v>0</v>
      </c>
      <c r="F2131" s="50">
        <v>25424549</v>
      </c>
    </row>
    <row r="2132" spans="1:6" s="51" customFormat="1" ht="12">
      <c r="A2132" s="41">
        <v>540818</v>
      </c>
      <c r="B2132" s="48" t="s">
        <v>1698</v>
      </c>
      <c r="C2132" s="57" t="s">
        <v>1371</v>
      </c>
      <c r="D2132" s="44" t="s">
        <v>480</v>
      </c>
      <c r="E2132" s="58">
        <v>0</v>
      </c>
      <c r="F2132" s="50">
        <v>78873</v>
      </c>
    </row>
    <row r="2133" spans="1:6" s="51" customFormat="1" ht="12">
      <c r="A2133" s="41">
        <v>540818</v>
      </c>
      <c r="B2133" s="48" t="s">
        <v>1698</v>
      </c>
      <c r="C2133" s="57" t="s">
        <v>1373</v>
      </c>
      <c r="D2133" s="44" t="s">
        <v>481</v>
      </c>
      <c r="E2133" s="58">
        <v>0</v>
      </c>
      <c r="F2133" s="50">
        <v>202978</v>
      </c>
    </row>
    <row r="2134" spans="1:6" s="51" customFormat="1" ht="12">
      <c r="A2134" s="41">
        <v>540818</v>
      </c>
      <c r="B2134" s="48" t="s">
        <v>1698</v>
      </c>
      <c r="C2134" s="57">
        <v>218266682</v>
      </c>
      <c r="D2134" s="44" t="s">
        <v>482</v>
      </c>
      <c r="E2134" s="58">
        <v>0</v>
      </c>
      <c r="F2134" s="50">
        <v>236243</v>
      </c>
    </row>
    <row r="2135" spans="1:6" s="51" customFormat="1" ht="12">
      <c r="A2135" s="41">
        <v>540818</v>
      </c>
      <c r="B2135" s="48" t="s">
        <v>1698</v>
      </c>
      <c r="C2135" s="57" t="s">
        <v>1376</v>
      </c>
      <c r="D2135" s="44" t="s">
        <v>483</v>
      </c>
      <c r="E2135" s="58">
        <v>0</v>
      </c>
      <c r="F2135" s="50">
        <v>9443</v>
      </c>
    </row>
    <row r="2136" spans="1:6" s="51" customFormat="1" ht="12">
      <c r="A2136" s="41">
        <v>540818</v>
      </c>
      <c r="B2136" s="48" t="s">
        <v>1698</v>
      </c>
      <c r="C2136" s="57" t="s">
        <v>1378</v>
      </c>
      <c r="D2136" s="44" t="s">
        <v>484</v>
      </c>
      <c r="E2136" s="58">
        <v>0</v>
      </c>
      <c r="F2136" s="50">
        <v>35139</v>
      </c>
    </row>
    <row r="2137" spans="1:6" s="51" customFormat="1" ht="12">
      <c r="A2137" s="41">
        <v>540818</v>
      </c>
      <c r="B2137" s="48" t="s">
        <v>1698</v>
      </c>
      <c r="C2137" s="43">
        <v>218313683</v>
      </c>
      <c r="D2137" s="44" t="s">
        <v>485</v>
      </c>
      <c r="E2137" s="58">
        <v>0</v>
      </c>
      <c r="F2137" s="50">
        <v>92918</v>
      </c>
    </row>
    <row r="2138" spans="1:6" s="51" customFormat="1" ht="12">
      <c r="A2138" s="41">
        <v>540818</v>
      </c>
      <c r="B2138" s="48" t="s">
        <v>1698</v>
      </c>
      <c r="C2138" s="57" t="s">
        <v>1381</v>
      </c>
      <c r="D2138" s="44" t="s">
        <v>486</v>
      </c>
      <c r="E2138" s="58">
        <v>0</v>
      </c>
      <c r="F2138" s="50">
        <v>49746</v>
      </c>
    </row>
    <row r="2139" spans="1:6" s="51" customFormat="1" ht="12">
      <c r="A2139" s="41">
        <v>540818</v>
      </c>
      <c r="B2139" s="48" t="s">
        <v>1698</v>
      </c>
      <c r="C2139" s="57" t="s">
        <v>1383</v>
      </c>
      <c r="D2139" s="44" t="s">
        <v>487</v>
      </c>
      <c r="E2139" s="58">
        <v>0</v>
      </c>
      <c r="F2139" s="50">
        <v>67727</v>
      </c>
    </row>
    <row r="2140" spans="1:6" s="51" customFormat="1" ht="12">
      <c r="A2140" s="41">
        <v>540818</v>
      </c>
      <c r="B2140" s="48" t="s">
        <v>1698</v>
      </c>
      <c r="C2140" s="57" t="s">
        <v>1385</v>
      </c>
      <c r="D2140" s="44" t="s">
        <v>488</v>
      </c>
      <c r="E2140" s="58">
        <v>0</v>
      </c>
      <c r="F2140" s="50">
        <v>70444</v>
      </c>
    </row>
    <row r="2141" spans="1:6" s="51" customFormat="1" ht="12">
      <c r="A2141" s="41">
        <v>540818</v>
      </c>
      <c r="B2141" s="48" t="s">
        <v>1698</v>
      </c>
      <c r="C2141" s="57">
        <v>218325483</v>
      </c>
      <c r="D2141" s="44" t="s">
        <v>489</v>
      </c>
      <c r="E2141" s="58">
        <v>0</v>
      </c>
      <c r="F2141" s="50">
        <v>9745</v>
      </c>
    </row>
    <row r="2142" spans="1:6" s="51" customFormat="1" ht="12">
      <c r="A2142" s="41">
        <v>540818</v>
      </c>
      <c r="B2142" s="48" t="s">
        <v>1698</v>
      </c>
      <c r="C2142" s="57">
        <v>218341483</v>
      </c>
      <c r="D2142" s="44" t="s">
        <v>490</v>
      </c>
      <c r="E2142" s="58">
        <v>0</v>
      </c>
      <c r="F2142" s="50">
        <v>28402</v>
      </c>
    </row>
    <row r="2143" spans="1:6" s="51" customFormat="1" ht="12">
      <c r="A2143" s="41">
        <v>540818</v>
      </c>
      <c r="B2143" s="48" t="s">
        <v>1698</v>
      </c>
      <c r="C2143" s="57">
        <v>218350683</v>
      </c>
      <c r="D2143" s="44" t="s">
        <v>491</v>
      </c>
      <c r="E2143" s="58">
        <v>0</v>
      </c>
      <c r="F2143" s="50">
        <v>30910</v>
      </c>
    </row>
    <row r="2144" spans="1:6" s="51" customFormat="1" ht="12">
      <c r="A2144" s="41">
        <v>540818</v>
      </c>
      <c r="B2144" s="48" t="s">
        <v>1698</v>
      </c>
      <c r="C2144" s="57">
        <v>218352083</v>
      </c>
      <c r="D2144" s="44" t="s">
        <v>492</v>
      </c>
      <c r="E2144" s="58">
        <v>0</v>
      </c>
      <c r="F2144" s="50">
        <v>29297</v>
      </c>
    </row>
    <row r="2145" spans="1:6" s="51" customFormat="1" ht="12">
      <c r="A2145" s="41">
        <v>540818</v>
      </c>
      <c r="B2145" s="48" t="s">
        <v>1698</v>
      </c>
      <c r="C2145" s="57">
        <v>218352683</v>
      </c>
      <c r="D2145" s="44" t="s">
        <v>493</v>
      </c>
      <c r="E2145" s="58">
        <v>0</v>
      </c>
      <c r="F2145" s="50">
        <v>70201</v>
      </c>
    </row>
    <row r="2146" spans="1:6" s="51" customFormat="1" ht="12">
      <c r="A2146" s="41">
        <v>540818</v>
      </c>
      <c r="B2146" s="48" t="s">
        <v>1698</v>
      </c>
      <c r="C2146" s="57">
        <v>218366383</v>
      </c>
      <c r="D2146" s="44" t="s">
        <v>494</v>
      </c>
      <c r="E2146" s="58">
        <v>0</v>
      </c>
      <c r="F2146" s="50">
        <v>30069</v>
      </c>
    </row>
    <row r="2147" spans="1:6" s="51" customFormat="1" ht="12">
      <c r="A2147" s="41">
        <v>540818</v>
      </c>
      <c r="B2147" s="48" t="s">
        <v>1698</v>
      </c>
      <c r="C2147" s="57">
        <v>218373283</v>
      </c>
      <c r="D2147" s="44" t="s">
        <v>495</v>
      </c>
      <c r="E2147" s="58">
        <v>0</v>
      </c>
      <c r="F2147" s="50">
        <v>111379</v>
      </c>
    </row>
    <row r="2148" spans="1:6" s="51" customFormat="1" ht="12">
      <c r="A2148" s="41">
        <v>540818</v>
      </c>
      <c r="B2148" s="48" t="s">
        <v>1698</v>
      </c>
      <c r="C2148" s="57">
        <v>218373483</v>
      </c>
      <c r="D2148" s="44" t="s">
        <v>496</v>
      </c>
      <c r="E2148" s="58">
        <v>0</v>
      </c>
      <c r="F2148" s="50">
        <v>74605</v>
      </c>
    </row>
    <row r="2149" spans="1:6" s="51" customFormat="1" ht="12">
      <c r="A2149" s="41">
        <v>540818</v>
      </c>
      <c r="B2149" s="48" t="s">
        <v>1698</v>
      </c>
      <c r="C2149" s="57" t="s">
        <v>1395</v>
      </c>
      <c r="D2149" s="44" t="s">
        <v>497</v>
      </c>
      <c r="E2149" s="58">
        <v>0</v>
      </c>
      <c r="F2149" s="50">
        <v>78207</v>
      </c>
    </row>
    <row r="2150" spans="1:6" s="51" customFormat="1" ht="12">
      <c r="A2150" s="41">
        <v>540818</v>
      </c>
      <c r="B2150" s="48" t="s">
        <v>1698</v>
      </c>
      <c r="C2150" s="57" t="s">
        <v>1397</v>
      </c>
      <c r="D2150" s="44" t="s">
        <v>498</v>
      </c>
      <c r="E2150" s="58">
        <v>0</v>
      </c>
      <c r="F2150" s="50">
        <v>15879</v>
      </c>
    </row>
    <row r="2151" spans="1:6" s="51" customFormat="1" ht="12">
      <c r="A2151" s="41">
        <v>540818</v>
      </c>
      <c r="B2151" s="48" t="s">
        <v>1698</v>
      </c>
      <c r="C2151" s="57">
        <v>218505585</v>
      </c>
      <c r="D2151" s="44" t="s">
        <v>499</v>
      </c>
      <c r="E2151" s="58">
        <v>0</v>
      </c>
      <c r="F2151" s="50">
        <v>55523</v>
      </c>
    </row>
    <row r="2152" spans="1:6" s="51" customFormat="1" ht="12">
      <c r="A2152" s="41">
        <v>540818</v>
      </c>
      <c r="B2152" s="48" t="s">
        <v>1698</v>
      </c>
      <c r="C2152" s="57" t="s">
        <v>1400</v>
      </c>
      <c r="D2152" s="44" t="s">
        <v>500</v>
      </c>
      <c r="E2152" s="58">
        <v>0</v>
      </c>
      <c r="F2152" s="50">
        <v>25037</v>
      </c>
    </row>
    <row r="2153" spans="1:6" s="51" customFormat="1" ht="12">
      <c r="A2153" s="41">
        <v>540818</v>
      </c>
      <c r="B2153" s="48" t="s">
        <v>1698</v>
      </c>
      <c r="C2153" s="57" t="s">
        <v>1402</v>
      </c>
      <c r="D2153" s="44" t="s">
        <v>501</v>
      </c>
      <c r="E2153" s="58">
        <v>0</v>
      </c>
      <c r="F2153" s="50">
        <v>77784</v>
      </c>
    </row>
    <row r="2154" spans="1:6" s="51" customFormat="1" ht="12">
      <c r="A2154" s="41">
        <v>540818</v>
      </c>
      <c r="B2154" s="48" t="s">
        <v>1698</v>
      </c>
      <c r="C2154" s="57" t="s">
        <v>1404</v>
      </c>
      <c r="D2154" s="44" t="s">
        <v>502</v>
      </c>
      <c r="E2154" s="58">
        <v>0</v>
      </c>
      <c r="F2154" s="50">
        <v>28812</v>
      </c>
    </row>
    <row r="2155" spans="1:6" s="51" customFormat="1" ht="12">
      <c r="A2155" s="41">
        <v>540818</v>
      </c>
      <c r="B2155" s="48" t="s">
        <v>1698</v>
      </c>
      <c r="C2155" s="57">
        <v>218518785</v>
      </c>
      <c r="D2155" s="44" t="s">
        <v>503</v>
      </c>
      <c r="E2155" s="58">
        <v>0</v>
      </c>
      <c r="F2155" s="50">
        <v>11868994</v>
      </c>
    </row>
    <row r="2156" spans="1:6" s="51" customFormat="1" ht="12">
      <c r="A2156" s="41">
        <v>540818</v>
      </c>
      <c r="B2156" s="48" t="s">
        <v>1698</v>
      </c>
      <c r="C2156" s="57">
        <v>218519585</v>
      </c>
      <c r="D2156" s="44" t="s">
        <v>504</v>
      </c>
      <c r="E2156" s="58">
        <v>0</v>
      </c>
      <c r="F2156" s="50">
        <v>72753</v>
      </c>
    </row>
    <row r="2157" spans="1:6" s="51" customFormat="1" ht="12">
      <c r="A2157" s="41">
        <v>540818</v>
      </c>
      <c r="B2157" s="48" t="s">
        <v>1698</v>
      </c>
      <c r="C2157" s="57">
        <v>218519785</v>
      </c>
      <c r="D2157" s="44" t="s">
        <v>505</v>
      </c>
      <c r="E2157" s="58">
        <v>0</v>
      </c>
      <c r="F2157" s="50">
        <v>28163</v>
      </c>
    </row>
    <row r="2158" spans="1:6" s="51" customFormat="1" ht="12">
      <c r="A2158" s="41">
        <v>540818</v>
      </c>
      <c r="B2158" s="48" t="s">
        <v>1698</v>
      </c>
      <c r="C2158" s="57" t="s">
        <v>1409</v>
      </c>
      <c r="D2158" s="44" t="s">
        <v>506</v>
      </c>
      <c r="E2158" s="58">
        <v>0</v>
      </c>
      <c r="F2158" s="50">
        <v>51952</v>
      </c>
    </row>
    <row r="2159" spans="1:6" s="51" customFormat="1" ht="12">
      <c r="A2159" s="41">
        <v>540818</v>
      </c>
      <c r="B2159" s="48" t="s">
        <v>1698</v>
      </c>
      <c r="C2159" s="57" t="s">
        <v>1411</v>
      </c>
      <c r="D2159" s="44" t="s">
        <v>507</v>
      </c>
      <c r="E2159" s="58">
        <v>0</v>
      </c>
      <c r="F2159" s="50">
        <v>74674</v>
      </c>
    </row>
    <row r="2160" spans="1:6" s="51" customFormat="1" ht="12">
      <c r="A2160" s="41">
        <v>540818</v>
      </c>
      <c r="B2160" s="48" t="s">
        <v>1698</v>
      </c>
      <c r="C2160" s="57" t="s">
        <v>1413</v>
      </c>
      <c r="D2160" s="44" t="s">
        <v>508</v>
      </c>
      <c r="E2160" s="58">
        <v>0</v>
      </c>
      <c r="F2160" s="50">
        <v>32188</v>
      </c>
    </row>
    <row r="2161" spans="1:6" s="51" customFormat="1" ht="12">
      <c r="A2161" s="41">
        <v>540818</v>
      </c>
      <c r="B2161" s="48" t="s">
        <v>1698</v>
      </c>
      <c r="C2161" s="57">
        <v>218552385</v>
      </c>
      <c r="D2161" s="44" t="s">
        <v>509</v>
      </c>
      <c r="E2161" s="58">
        <v>0</v>
      </c>
      <c r="F2161" s="50">
        <v>23107</v>
      </c>
    </row>
    <row r="2162" spans="1:6" s="51" customFormat="1" ht="12">
      <c r="A2162" s="41">
        <v>540818</v>
      </c>
      <c r="B2162" s="48" t="s">
        <v>1698</v>
      </c>
      <c r="C2162" s="57">
        <v>218552585</v>
      </c>
      <c r="D2162" s="44" t="s">
        <v>510</v>
      </c>
      <c r="E2162" s="58">
        <v>0</v>
      </c>
      <c r="F2162" s="50">
        <v>57460</v>
      </c>
    </row>
    <row r="2163" spans="1:6" s="51" customFormat="1" ht="12">
      <c r="A2163" s="41">
        <v>540818</v>
      </c>
      <c r="B2163" s="48" t="s">
        <v>1698</v>
      </c>
      <c r="C2163" s="57">
        <v>218552685</v>
      </c>
      <c r="D2163" s="44" t="s">
        <v>511</v>
      </c>
      <c r="E2163" s="58">
        <v>0</v>
      </c>
      <c r="F2163" s="50">
        <v>29197</v>
      </c>
    </row>
    <row r="2164" spans="1:6" s="51" customFormat="1" ht="12">
      <c r="A2164" s="41">
        <v>540818</v>
      </c>
      <c r="B2164" s="48" t="s">
        <v>1698</v>
      </c>
      <c r="C2164" s="57">
        <v>218552885</v>
      </c>
      <c r="D2164" s="44" t="s">
        <v>1418</v>
      </c>
      <c r="E2164" s="58">
        <v>0</v>
      </c>
      <c r="F2164" s="50">
        <v>32687</v>
      </c>
    </row>
    <row r="2165" spans="1:6" s="51" customFormat="1" ht="12">
      <c r="A2165" s="41">
        <v>540818</v>
      </c>
      <c r="B2165" s="48" t="s">
        <v>1698</v>
      </c>
      <c r="C2165" s="57">
        <v>218554385</v>
      </c>
      <c r="D2165" s="61" t="s">
        <v>512</v>
      </c>
      <c r="E2165" s="58">
        <v>0</v>
      </c>
      <c r="F2165" s="50">
        <v>50255</v>
      </c>
    </row>
    <row r="2166" spans="1:6" s="51" customFormat="1" ht="12">
      <c r="A2166" s="41">
        <v>540818</v>
      </c>
      <c r="B2166" s="48" t="s">
        <v>1698</v>
      </c>
      <c r="C2166" s="57">
        <v>218568385</v>
      </c>
      <c r="D2166" s="44" t="s">
        <v>513</v>
      </c>
      <c r="E2166" s="58">
        <v>0</v>
      </c>
      <c r="F2166" s="50">
        <v>45376</v>
      </c>
    </row>
    <row r="2167" spans="1:6" s="51" customFormat="1" ht="12">
      <c r="A2167" s="41">
        <v>540818</v>
      </c>
      <c r="B2167" s="48" t="s">
        <v>1698</v>
      </c>
      <c r="C2167" s="57">
        <v>218573585</v>
      </c>
      <c r="D2167" s="44" t="s">
        <v>514</v>
      </c>
      <c r="E2167" s="58">
        <v>0</v>
      </c>
      <c r="F2167" s="50">
        <v>84911</v>
      </c>
    </row>
    <row r="2168" spans="1:6" s="51" customFormat="1" ht="12">
      <c r="A2168" s="41">
        <v>540818</v>
      </c>
      <c r="B2168" s="48" t="s">
        <v>1698</v>
      </c>
      <c r="C2168" s="57">
        <v>218586885</v>
      </c>
      <c r="D2168" s="44" t="s">
        <v>515</v>
      </c>
      <c r="E2168" s="58">
        <v>0</v>
      </c>
      <c r="F2168" s="50">
        <v>103402</v>
      </c>
    </row>
    <row r="2169" spans="1:6" s="51" customFormat="1" ht="12">
      <c r="A2169" s="41">
        <v>540818</v>
      </c>
      <c r="B2169" s="48" t="s">
        <v>1698</v>
      </c>
      <c r="C2169" s="57" t="s">
        <v>1423</v>
      </c>
      <c r="D2169" s="44" t="s">
        <v>516</v>
      </c>
      <c r="E2169" s="58">
        <v>0</v>
      </c>
      <c r="F2169" s="50">
        <v>21852</v>
      </c>
    </row>
    <row r="2170" spans="1:6" s="51" customFormat="1" ht="12">
      <c r="A2170" s="41">
        <v>540818</v>
      </c>
      <c r="B2170" s="48" t="s">
        <v>1698</v>
      </c>
      <c r="C2170" s="57" t="s">
        <v>1425</v>
      </c>
      <c r="D2170" s="44" t="s">
        <v>517</v>
      </c>
      <c r="E2170" s="58">
        <v>0</v>
      </c>
      <c r="F2170" s="50">
        <v>109124</v>
      </c>
    </row>
    <row r="2171" spans="1:6" s="51" customFormat="1" ht="12">
      <c r="A2171" s="41">
        <v>540818</v>
      </c>
      <c r="B2171" s="48" t="s">
        <v>1698</v>
      </c>
      <c r="C2171" s="57">
        <v>218615686</v>
      </c>
      <c r="D2171" s="44" t="s">
        <v>518</v>
      </c>
      <c r="E2171" s="58">
        <v>0</v>
      </c>
      <c r="F2171" s="50">
        <v>30750</v>
      </c>
    </row>
    <row r="2172" spans="1:6" s="51" customFormat="1" ht="12">
      <c r="A2172" s="41">
        <v>540818</v>
      </c>
      <c r="B2172" s="48" t="s">
        <v>1698</v>
      </c>
      <c r="C2172" s="57">
        <v>218617486</v>
      </c>
      <c r="D2172" s="44" t="s">
        <v>519</v>
      </c>
      <c r="E2172" s="58">
        <v>0</v>
      </c>
      <c r="F2172" s="50">
        <v>83807</v>
      </c>
    </row>
    <row r="2173" spans="1:6" s="51" customFormat="1" ht="12">
      <c r="A2173" s="41">
        <v>540818</v>
      </c>
      <c r="B2173" s="48" t="s">
        <v>1698</v>
      </c>
      <c r="C2173" s="57">
        <v>218623586</v>
      </c>
      <c r="D2173" s="44" t="s">
        <v>520</v>
      </c>
      <c r="E2173" s="58">
        <v>0</v>
      </c>
      <c r="F2173" s="50">
        <v>84817</v>
      </c>
    </row>
    <row r="2174" spans="1:6" s="51" customFormat="1" ht="12">
      <c r="A2174" s="41">
        <v>540818</v>
      </c>
      <c r="B2174" s="48" t="s">
        <v>1698</v>
      </c>
      <c r="C2174" s="57" t="s">
        <v>1430</v>
      </c>
      <c r="D2174" s="44" t="s">
        <v>521</v>
      </c>
      <c r="E2174" s="58">
        <v>0</v>
      </c>
      <c r="F2174" s="50">
        <v>196522</v>
      </c>
    </row>
    <row r="2175" spans="1:6" s="51" customFormat="1" ht="12">
      <c r="A2175" s="41">
        <v>540818</v>
      </c>
      <c r="B2175" s="48" t="s">
        <v>1698</v>
      </c>
      <c r="C2175" s="57" t="s">
        <v>1432</v>
      </c>
      <c r="D2175" s="44" t="s">
        <v>522</v>
      </c>
      <c r="E2175" s="58">
        <v>0</v>
      </c>
      <c r="F2175" s="50">
        <v>9791</v>
      </c>
    </row>
    <row r="2176" spans="1:6" s="51" customFormat="1" ht="12">
      <c r="A2176" s="41">
        <v>540818</v>
      </c>
      <c r="B2176" s="48" t="s">
        <v>1698</v>
      </c>
      <c r="C2176" s="57" t="s">
        <v>1434</v>
      </c>
      <c r="D2176" s="44" t="s">
        <v>523</v>
      </c>
      <c r="E2176" s="58">
        <v>0</v>
      </c>
      <c r="F2176" s="50">
        <v>142160</v>
      </c>
    </row>
    <row r="2177" spans="1:6" s="51" customFormat="1" ht="12">
      <c r="A2177" s="41">
        <v>540818</v>
      </c>
      <c r="B2177" s="48" t="s">
        <v>1698</v>
      </c>
      <c r="C2177" s="57" t="s">
        <v>1436</v>
      </c>
      <c r="D2177" s="44" t="s">
        <v>524</v>
      </c>
      <c r="E2177" s="58">
        <v>0</v>
      </c>
      <c r="F2177" s="50">
        <v>88301</v>
      </c>
    </row>
    <row r="2178" spans="1:6" s="51" customFormat="1" ht="12">
      <c r="A2178" s="41">
        <v>540818</v>
      </c>
      <c r="B2178" s="48" t="s">
        <v>1698</v>
      </c>
      <c r="C2178" s="57" t="s">
        <v>1438</v>
      </c>
      <c r="D2178" s="44" t="s">
        <v>525</v>
      </c>
      <c r="E2178" s="58">
        <v>0</v>
      </c>
      <c r="F2178" s="50">
        <v>43068</v>
      </c>
    </row>
    <row r="2179" spans="1:6" s="51" customFormat="1" ht="12">
      <c r="A2179" s="41">
        <v>540818</v>
      </c>
      <c r="B2179" s="48" t="s">
        <v>1698</v>
      </c>
      <c r="C2179" s="57">
        <v>218650686</v>
      </c>
      <c r="D2179" s="44" t="s">
        <v>526</v>
      </c>
      <c r="E2179" s="58">
        <v>0</v>
      </c>
      <c r="F2179" s="50">
        <v>5856</v>
      </c>
    </row>
    <row r="2180" spans="1:6" s="51" customFormat="1" ht="12">
      <c r="A2180" s="41">
        <v>540818</v>
      </c>
      <c r="B2180" s="48" t="s">
        <v>1698</v>
      </c>
      <c r="C2180" s="57">
        <v>218652786</v>
      </c>
      <c r="D2180" s="44" t="s">
        <v>527</v>
      </c>
      <c r="E2180" s="58">
        <v>0</v>
      </c>
      <c r="F2180" s="50">
        <v>64734</v>
      </c>
    </row>
    <row r="2181" spans="1:6" s="51" customFormat="1" ht="12">
      <c r="A2181" s="41">
        <v>540818</v>
      </c>
      <c r="B2181" s="48" t="s">
        <v>1698</v>
      </c>
      <c r="C2181" s="57" t="s">
        <v>1442</v>
      </c>
      <c r="D2181" s="44" t="s">
        <v>528</v>
      </c>
      <c r="E2181" s="58">
        <v>0</v>
      </c>
      <c r="F2181" s="50">
        <v>82636</v>
      </c>
    </row>
    <row r="2182" spans="1:6" s="51" customFormat="1" ht="12">
      <c r="A2182" s="41">
        <v>540818</v>
      </c>
      <c r="B2182" s="48" t="s">
        <v>1698</v>
      </c>
      <c r="C2182" s="57">
        <v>218673686</v>
      </c>
      <c r="D2182" s="44" t="s">
        <v>529</v>
      </c>
      <c r="E2182" s="58">
        <v>0</v>
      </c>
      <c r="F2182" s="50">
        <v>28480</v>
      </c>
    </row>
    <row r="2183" spans="1:6" s="51" customFormat="1" ht="12">
      <c r="A2183" s="41">
        <v>540818</v>
      </c>
      <c r="B2183" s="48" t="s">
        <v>1698</v>
      </c>
      <c r="C2183" s="43" t="s">
        <v>1445</v>
      </c>
      <c r="D2183" s="44" t="s">
        <v>530</v>
      </c>
      <c r="E2183" s="58">
        <v>0</v>
      </c>
      <c r="F2183" s="50">
        <v>138301</v>
      </c>
    </row>
    <row r="2184" spans="1:6" s="51" customFormat="1" ht="12">
      <c r="A2184" s="41">
        <v>540818</v>
      </c>
      <c r="B2184" s="48" t="s">
        <v>1698</v>
      </c>
      <c r="C2184" s="57" t="s">
        <v>1447</v>
      </c>
      <c r="D2184" s="44" t="s">
        <v>531</v>
      </c>
      <c r="E2184" s="58">
        <v>0</v>
      </c>
      <c r="F2184" s="50">
        <v>31446</v>
      </c>
    </row>
    <row r="2185" spans="1:6" s="51" customFormat="1" ht="12">
      <c r="A2185" s="41">
        <v>540818</v>
      </c>
      <c r="B2185" s="48" t="s">
        <v>1698</v>
      </c>
      <c r="C2185" s="57" t="s">
        <v>1449</v>
      </c>
      <c r="D2185" s="44" t="s">
        <v>532</v>
      </c>
      <c r="E2185" s="58">
        <v>0</v>
      </c>
      <c r="F2185" s="50">
        <v>10623</v>
      </c>
    </row>
    <row r="2186" spans="1:6" s="51" customFormat="1" ht="12">
      <c r="A2186" s="41">
        <v>540818</v>
      </c>
      <c r="B2186" s="48" t="s">
        <v>1698</v>
      </c>
      <c r="C2186" s="57" t="s">
        <v>1451</v>
      </c>
      <c r="D2186" s="44" t="s">
        <v>533</v>
      </c>
      <c r="E2186" s="58">
        <v>0</v>
      </c>
      <c r="F2186" s="50">
        <v>88649</v>
      </c>
    </row>
    <row r="2187" spans="1:6" s="51" customFormat="1" ht="12">
      <c r="A2187" s="41">
        <v>540818</v>
      </c>
      <c r="B2187" s="48" t="s">
        <v>1698</v>
      </c>
      <c r="C2187" s="57" t="s">
        <v>1453</v>
      </c>
      <c r="D2187" s="44" t="s">
        <v>534</v>
      </c>
      <c r="E2187" s="58">
        <v>0</v>
      </c>
      <c r="F2187" s="50">
        <v>107194</v>
      </c>
    </row>
    <row r="2188" spans="1:6" s="51" customFormat="1" ht="12">
      <c r="A2188" s="41">
        <v>540818</v>
      </c>
      <c r="B2188" s="48" t="s">
        <v>1698</v>
      </c>
      <c r="C2188" s="57">
        <v>218750287</v>
      </c>
      <c r="D2188" s="44" t="s">
        <v>535</v>
      </c>
      <c r="E2188" s="58">
        <v>0</v>
      </c>
      <c r="F2188" s="50">
        <v>44824</v>
      </c>
    </row>
    <row r="2189" spans="1:6" s="51" customFormat="1" ht="12">
      <c r="A2189" s="41">
        <v>540818</v>
      </c>
      <c r="B2189" s="48" t="s">
        <v>1698</v>
      </c>
      <c r="C2189" s="57">
        <v>218752287</v>
      </c>
      <c r="D2189" s="44" t="s">
        <v>536</v>
      </c>
      <c r="E2189" s="58">
        <v>0</v>
      </c>
      <c r="F2189" s="50">
        <v>20051</v>
      </c>
    </row>
    <row r="2190" spans="1:6" s="51" customFormat="1" ht="12">
      <c r="A2190" s="41">
        <v>540818</v>
      </c>
      <c r="B2190" s="48" t="s">
        <v>1698</v>
      </c>
      <c r="C2190" s="57">
        <v>218752687</v>
      </c>
      <c r="D2190" s="44" t="s">
        <v>537</v>
      </c>
      <c r="E2190" s="58">
        <v>0</v>
      </c>
      <c r="F2190" s="50">
        <v>66597</v>
      </c>
    </row>
    <row r="2191" spans="1:6" s="51" customFormat="1" ht="12">
      <c r="A2191" s="41">
        <v>540818</v>
      </c>
      <c r="B2191" s="48" t="s">
        <v>1698</v>
      </c>
      <c r="C2191" s="57">
        <v>218766687</v>
      </c>
      <c r="D2191" s="44" t="s">
        <v>538</v>
      </c>
      <c r="E2191" s="58">
        <v>0</v>
      </c>
      <c r="F2191" s="50">
        <v>52103</v>
      </c>
    </row>
    <row r="2192" spans="1:6" s="51" customFormat="1" ht="12">
      <c r="A2192" s="41">
        <v>540818</v>
      </c>
      <c r="B2192" s="48" t="s">
        <v>1698</v>
      </c>
      <c r="C2192" s="57" t="s">
        <v>1459</v>
      </c>
      <c r="D2192" s="44" t="s">
        <v>539</v>
      </c>
      <c r="E2192" s="58">
        <v>0</v>
      </c>
      <c r="F2192" s="50">
        <v>13518248</v>
      </c>
    </row>
    <row r="2193" spans="1:6" s="51" customFormat="1" ht="12">
      <c r="A2193" s="41">
        <v>540818</v>
      </c>
      <c r="B2193" s="48" t="s">
        <v>1698</v>
      </c>
      <c r="C2193" s="57" t="s">
        <v>1461</v>
      </c>
      <c r="D2193" s="44" t="s">
        <v>540</v>
      </c>
      <c r="E2193" s="58">
        <v>0</v>
      </c>
      <c r="F2193" s="50">
        <v>68390</v>
      </c>
    </row>
    <row r="2194" spans="1:6" s="51" customFormat="1" ht="12">
      <c r="A2194" s="41">
        <v>540818</v>
      </c>
      <c r="B2194" s="48" t="s">
        <v>1698</v>
      </c>
      <c r="C2194" s="57">
        <v>218813688</v>
      </c>
      <c r="D2194" s="44" t="s">
        <v>541</v>
      </c>
      <c r="E2194" s="58">
        <v>0</v>
      </c>
      <c r="F2194" s="50">
        <v>165254</v>
      </c>
    </row>
    <row r="2195" spans="1:6" s="51" customFormat="1" ht="12">
      <c r="A2195" s="41">
        <v>540818</v>
      </c>
      <c r="B2195" s="48" t="s">
        <v>1698</v>
      </c>
      <c r="C2195" s="57">
        <v>218817088</v>
      </c>
      <c r="D2195" s="44" t="s">
        <v>542</v>
      </c>
      <c r="E2195" s="58">
        <v>0</v>
      </c>
      <c r="F2195" s="50">
        <v>40299</v>
      </c>
    </row>
    <row r="2196" spans="1:6" s="51" customFormat="1" ht="12">
      <c r="A2196" s="41">
        <v>540818</v>
      </c>
      <c r="B2196" s="48" t="s">
        <v>1698</v>
      </c>
      <c r="C2196" s="57">
        <v>218817388</v>
      </c>
      <c r="D2196" s="44" t="s">
        <v>543</v>
      </c>
      <c r="E2196" s="58">
        <v>0</v>
      </c>
      <c r="F2196" s="50">
        <v>27451</v>
      </c>
    </row>
    <row r="2197" spans="1:6" s="51" customFormat="1" ht="12">
      <c r="A2197" s="41">
        <v>540818</v>
      </c>
      <c r="B2197" s="48" t="s">
        <v>1698</v>
      </c>
      <c r="C2197" s="57" t="s">
        <v>1466</v>
      </c>
      <c r="D2197" s="44" t="s">
        <v>544</v>
      </c>
      <c r="E2197" s="58">
        <v>0</v>
      </c>
      <c r="F2197" s="50">
        <v>22533</v>
      </c>
    </row>
    <row r="2198" spans="1:6" s="51" customFormat="1" ht="12">
      <c r="A2198" s="41">
        <v>540818</v>
      </c>
      <c r="B2198" s="48" t="s">
        <v>1698</v>
      </c>
      <c r="C2198" s="57" t="s">
        <v>1468</v>
      </c>
      <c r="D2198" s="44" t="s">
        <v>545</v>
      </c>
      <c r="E2198" s="58">
        <v>0</v>
      </c>
      <c r="F2198" s="50">
        <v>21761</v>
      </c>
    </row>
    <row r="2199" spans="1:6" s="51" customFormat="1" ht="12">
      <c r="A2199" s="41">
        <v>540818</v>
      </c>
      <c r="B2199" s="48" t="s">
        <v>1698</v>
      </c>
      <c r="C2199" s="57">
        <v>218847288</v>
      </c>
      <c r="D2199" s="44" t="s">
        <v>546</v>
      </c>
      <c r="E2199" s="58">
        <v>0</v>
      </c>
      <c r="F2199" s="50">
        <v>224030</v>
      </c>
    </row>
    <row r="2200" spans="1:6" s="51" customFormat="1" ht="12">
      <c r="A2200" s="41">
        <v>540818</v>
      </c>
      <c r="B2200" s="48" t="s">
        <v>1698</v>
      </c>
      <c r="C2200" s="57">
        <v>218852788</v>
      </c>
      <c r="D2200" s="44" t="s">
        <v>547</v>
      </c>
      <c r="E2200" s="58">
        <v>0</v>
      </c>
      <c r="F2200" s="50">
        <v>34367</v>
      </c>
    </row>
    <row r="2201" spans="1:6" s="51" customFormat="1" ht="12">
      <c r="A2201" s="41">
        <v>540818</v>
      </c>
      <c r="B2201" s="48" t="s">
        <v>1698</v>
      </c>
      <c r="C2201" s="57">
        <v>218866088</v>
      </c>
      <c r="D2201" s="44" t="s">
        <v>548</v>
      </c>
      <c r="E2201" s="58">
        <v>0</v>
      </c>
      <c r="F2201" s="50">
        <v>98259</v>
      </c>
    </row>
    <row r="2202" spans="1:6" s="51" customFormat="1" ht="12">
      <c r="A2202" s="41">
        <v>540818</v>
      </c>
      <c r="B2202" s="48" t="s">
        <v>1698</v>
      </c>
      <c r="C2202" s="57" t="s">
        <v>1473</v>
      </c>
      <c r="D2202" s="44" t="s">
        <v>549</v>
      </c>
      <c r="E2202" s="58">
        <v>0</v>
      </c>
      <c r="F2202" s="50">
        <v>56128</v>
      </c>
    </row>
    <row r="2203" spans="1:6" s="51" customFormat="1" ht="12">
      <c r="A2203" s="41">
        <v>540818</v>
      </c>
      <c r="B2203" s="48" t="s">
        <v>1698</v>
      </c>
      <c r="C2203" s="57">
        <v>218915189</v>
      </c>
      <c r="D2203" s="44" t="s">
        <v>550</v>
      </c>
      <c r="E2203" s="58">
        <v>0</v>
      </c>
      <c r="F2203" s="50">
        <v>7007582</v>
      </c>
    </row>
    <row r="2204" spans="1:6" s="51" customFormat="1" ht="12">
      <c r="A2204" s="41">
        <v>540818</v>
      </c>
      <c r="B2204" s="48" t="s">
        <v>1698</v>
      </c>
      <c r="C2204" s="57">
        <v>218923189</v>
      </c>
      <c r="D2204" s="44" t="s">
        <v>551</v>
      </c>
      <c r="E2204" s="58">
        <v>0</v>
      </c>
      <c r="F2204" s="50">
        <v>239187</v>
      </c>
    </row>
    <row r="2205" spans="1:6" s="51" customFormat="1" ht="12">
      <c r="A2205" s="41">
        <v>540818</v>
      </c>
      <c r="B2205" s="48" t="s">
        <v>1698</v>
      </c>
      <c r="C2205" s="57" t="s">
        <v>1477</v>
      </c>
      <c r="D2205" s="44" t="s">
        <v>552</v>
      </c>
      <c r="E2205" s="58">
        <v>0</v>
      </c>
      <c r="F2205" s="50">
        <v>14075</v>
      </c>
    </row>
    <row r="2206" spans="1:6" s="51" customFormat="1" ht="12">
      <c r="A2206" s="41">
        <v>540818</v>
      </c>
      <c r="B2206" s="48" t="s">
        <v>1698</v>
      </c>
      <c r="C2206" s="57" t="s">
        <v>1479</v>
      </c>
      <c r="D2206" s="44" t="s">
        <v>553</v>
      </c>
      <c r="E2206" s="58">
        <v>0</v>
      </c>
      <c r="F2206" s="50">
        <v>16056</v>
      </c>
    </row>
    <row r="2207" spans="1:6" s="51" customFormat="1" ht="12">
      <c r="A2207" s="41">
        <v>540818</v>
      </c>
      <c r="B2207" s="48" t="s">
        <v>1698</v>
      </c>
      <c r="C2207" s="57">
        <v>218950689</v>
      </c>
      <c r="D2207" s="44" t="s">
        <v>554</v>
      </c>
      <c r="E2207" s="58">
        <v>0</v>
      </c>
      <c r="F2207" s="50">
        <v>77436</v>
      </c>
    </row>
    <row r="2208" spans="1:6" s="51" customFormat="1" ht="12">
      <c r="A2208" s="41">
        <v>540818</v>
      </c>
      <c r="B2208" s="48" t="s">
        <v>1698</v>
      </c>
      <c r="C2208" s="57">
        <v>218968689</v>
      </c>
      <c r="D2208" s="44" t="s">
        <v>555</v>
      </c>
      <c r="E2208" s="58">
        <v>0</v>
      </c>
      <c r="F2208" s="50">
        <v>118916</v>
      </c>
    </row>
    <row r="2209" spans="1:6" s="51" customFormat="1" ht="12">
      <c r="A2209" s="41">
        <v>540818</v>
      </c>
      <c r="B2209" s="48" t="s">
        <v>1698</v>
      </c>
      <c r="C2209" s="57" t="s">
        <v>1483</v>
      </c>
      <c r="D2209" s="44" t="s">
        <v>556</v>
      </c>
      <c r="E2209" s="58">
        <v>0</v>
      </c>
      <c r="F2209" s="50">
        <v>35683</v>
      </c>
    </row>
    <row r="2210" spans="1:6" s="51" customFormat="1" ht="12">
      <c r="A2210" s="41">
        <v>540818</v>
      </c>
      <c r="B2210" s="48" t="s">
        <v>1698</v>
      </c>
      <c r="C2210" s="57" t="s">
        <v>1485</v>
      </c>
      <c r="D2210" s="44" t="s">
        <v>557</v>
      </c>
      <c r="E2210" s="58">
        <v>0</v>
      </c>
      <c r="F2210" s="50">
        <v>29025</v>
      </c>
    </row>
    <row r="2211" spans="1:6" s="51" customFormat="1" ht="12">
      <c r="A2211" s="41">
        <v>540818</v>
      </c>
      <c r="B2211" s="48" t="s">
        <v>1698</v>
      </c>
      <c r="C2211" s="57" t="s">
        <v>1487</v>
      </c>
      <c r="D2211" s="44" t="s">
        <v>558</v>
      </c>
      <c r="E2211" s="58">
        <v>0</v>
      </c>
      <c r="F2211" s="50">
        <v>235452</v>
      </c>
    </row>
    <row r="2212" spans="1:6" s="51" customFormat="1" ht="12">
      <c r="A2212" s="41">
        <v>540818</v>
      </c>
      <c r="B2212" s="48" t="s">
        <v>1698</v>
      </c>
      <c r="C2212" s="57" t="s">
        <v>1489</v>
      </c>
      <c r="D2212" s="44" t="s">
        <v>559</v>
      </c>
      <c r="E2212" s="58">
        <v>0</v>
      </c>
      <c r="F2212" s="50">
        <v>44385</v>
      </c>
    </row>
    <row r="2213" spans="1:6" s="51" customFormat="1" ht="12">
      <c r="A2213" s="41">
        <v>540818</v>
      </c>
      <c r="B2213" s="48" t="s">
        <v>1698</v>
      </c>
      <c r="C2213" s="57">
        <v>219005790</v>
      </c>
      <c r="D2213" s="44" t="s">
        <v>560</v>
      </c>
      <c r="E2213" s="58">
        <v>0</v>
      </c>
      <c r="F2213" s="50">
        <v>106403</v>
      </c>
    </row>
    <row r="2214" spans="1:6" s="51" customFormat="1" ht="12">
      <c r="A2214" s="41">
        <v>540818</v>
      </c>
      <c r="B2214" s="48" t="s">
        <v>1698</v>
      </c>
      <c r="C2214" s="43" t="s">
        <v>1492</v>
      </c>
      <c r="D2214" s="44" t="s">
        <v>561</v>
      </c>
      <c r="E2214" s="58">
        <v>0</v>
      </c>
      <c r="F2214" s="50">
        <v>67750</v>
      </c>
    </row>
    <row r="2215" spans="1:6" s="51" customFormat="1" ht="12">
      <c r="A2215" s="41">
        <v>540818</v>
      </c>
      <c r="B2215" s="48" t="s">
        <v>1698</v>
      </c>
      <c r="C2215" s="57" t="s">
        <v>1494</v>
      </c>
      <c r="D2215" s="44" t="s">
        <v>562</v>
      </c>
      <c r="E2215" s="58">
        <v>0</v>
      </c>
      <c r="F2215" s="50">
        <v>7301</v>
      </c>
    </row>
    <row r="2216" spans="1:6" s="51" customFormat="1" ht="12">
      <c r="A2216" s="41">
        <v>540818</v>
      </c>
      <c r="B2216" s="48" t="s">
        <v>1698</v>
      </c>
      <c r="C2216" s="57">
        <v>219015690</v>
      </c>
      <c r="D2216" s="44" t="s">
        <v>563</v>
      </c>
      <c r="E2216" s="58">
        <v>0</v>
      </c>
      <c r="F2216" s="50">
        <v>17372</v>
      </c>
    </row>
    <row r="2217" spans="1:6" s="51" customFormat="1" ht="12">
      <c r="A2217" s="41">
        <v>540818</v>
      </c>
      <c r="B2217" s="48" t="s">
        <v>1698</v>
      </c>
      <c r="C2217" s="57">
        <v>219015790</v>
      </c>
      <c r="D2217" s="44" t="s">
        <v>564</v>
      </c>
      <c r="E2217" s="58">
        <v>0</v>
      </c>
      <c r="F2217" s="50">
        <v>21564</v>
      </c>
    </row>
    <row r="2218" spans="1:6" s="51" customFormat="1" ht="12">
      <c r="A2218" s="41">
        <v>540818</v>
      </c>
      <c r="B2218" s="48" t="s">
        <v>1698</v>
      </c>
      <c r="C2218" s="57">
        <v>219019290</v>
      </c>
      <c r="D2218" s="44" t="s">
        <v>565</v>
      </c>
      <c r="E2218" s="58">
        <v>0</v>
      </c>
      <c r="F2218" s="50">
        <v>18952</v>
      </c>
    </row>
    <row r="2219" spans="1:6" s="51" customFormat="1" ht="12">
      <c r="A2219" s="41">
        <v>540818</v>
      </c>
      <c r="B2219" s="48" t="s">
        <v>1698</v>
      </c>
      <c r="C2219" s="57">
        <v>219023090</v>
      </c>
      <c r="D2219" s="44" t="s">
        <v>566</v>
      </c>
      <c r="E2219" s="58">
        <v>0</v>
      </c>
      <c r="F2219" s="50">
        <v>110593</v>
      </c>
    </row>
    <row r="2220" spans="1:6" s="51" customFormat="1" ht="12">
      <c r="A2220" s="41">
        <v>540818</v>
      </c>
      <c r="B2220" s="48" t="s">
        <v>1698</v>
      </c>
      <c r="C2220" s="57" t="s">
        <v>1500</v>
      </c>
      <c r="D2220" s="44" t="s">
        <v>567</v>
      </c>
      <c r="E2220" s="58">
        <v>0</v>
      </c>
      <c r="F2220" s="50">
        <v>5150544</v>
      </c>
    </row>
    <row r="2221" spans="1:6" s="51" customFormat="1" ht="12">
      <c r="A2221" s="41">
        <v>540818</v>
      </c>
      <c r="B2221" s="48" t="s">
        <v>1698</v>
      </c>
      <c r="C2221" s="57" t="s">
        <v>1502</v>
      </c>
      <c r="D2221" s="44" t="s">
        <v>568</v>
      </c>
      <c r="E2221" s="58">
        <v>0</v>
      </c>
      <c r="F2221" s="50">
        <v>93661</v>
      </c>
    </row>
    <row r="2222" spans="1:6" s="51" customFormat="1" ht="12">
      <c r="A2222" s="41">
        <v>540818</v>
      </c>
      <c r="B2222" s="48" t="s">
        <v>1698</v>
      </c>
      <c r="C2222" s="57">
        <v>219050590</v>
      </c>
      <c r="D2222" s="44" t="s">
        <v>569</v>
      </c>
      <c r="E2222" s="58">
        <v>0</v>
      </c>
      <c r="F2222" s="50">
        <v>63951</v>
      </c>
    </row>
    <row r="2223" spans="1:6" s="51" customFormat="1" ht="12">
      <c r="A2223" s="41">
        <v>540818</v>
      </c>
      <c r="B2223" s="48" t="s">
        <v>1698</v>
      </c>
      <c r="C2223" s="57">
        <v>219052390</v>
      </c>
      <c r="D2223" s="44" t="s">
        <v>570</v>
      </c>
      <c r="E2223" s="58">
        <v>0</v>
      </c>
      <c r="F2223" s="50">
        <v>69160</v>
      </c>
    </row>
    <row r="2224" spans="1:6" s="51" customFormat="1" ht="12">
      <c r="A2224" s="41">
        <v>540818</v>
      </c>
      <c r="B2224" s="48" t="s">
        <v>1698</v>
      </c>
      <c r="C2224" s="57">
        <v>219052490</v>
      </c>
      <c r="D2224" s="44" t="s">
        <v>571</v>
      </c>
      <c r="E2224" s="58">
        <v>0</v>
      </c>
      <c r="F2224" s="50">
        <v>121854</v>
      </c>
    </row>
    <row r="2225" spans="1:6" s="51" customFormat="1" ht="12">
      <c r="A2225" s="41">
        <v>540818</v>
      </c>
      <c r="B2225" s="48" t="s">
        <v>1698</v>
      </c>
      <c r="C2225" s="57">
        <v>219063190</v>
      </c>
      <c r="D2225" s="44" t="s">
        <v>572</v>
      </c>
      <c r="E2225" s="58">
        <v>0</v>
      </c>
      <c r="F2225" s="50">
        <v>94370</v>
      </c>
    </row>
    <row r="2226" spans="1:6" s="51" customFormat="1" ht="12">
      <c r="A2226" s="41">
        <v>540818</v>
      </c>
      <c r="B2226" s="48" t="s">
        <v>1698</v>
      </c>
      <c r="C2226" s="57">
        <v>219063690</v>
      </c>
      <c r="D2226" s="44" t="s">
        <v>573</v>
      </c>
      <c r="E2226" s="58">
        <v>0</v>
      </c>
      <c r="F2226" s="50">
        <v>27920</v>
      </c>
    </row>
    <row r="2227" spans="1:6" s="51" customFormat="1" ht="12">
      <c r="A2227" s="41">
        <v>540818</v>
      </c>
      <c r="B2227" s="48" t="s">
        <v>1698</v>
      </c>
      <c r="C2227" s="57" t="s">
        <v>1509</v>
      </c>
      <c r="D2227" s="44" t="s">
        <v>574</v>
      </c>
      <c r="E2227" s="58">
        <v>0</v>
      </c>
      <c r="F2227" s="50">
        <v>115563</v>
      </c>
    </row>
    <row r="2228" spans="1:6" s="51" customFormat="1" ht="12">
      <c r="A2228" s="41">
        <v>540818</v>
      </c>
      <c r="B2228" s="48" t="s">
        <v>1698</v>
      </c>
      <c r="C2228" s="43">
        <v>219076890</v>
      </c>
      <c r="D2228" s="44" t="s">
        <v>575</v>
      </c>
      <c r="E2228" s="58">
        <v>0</v>
      </c>
      <c r="F2228" s="50">
        <v>63876</v>
      </c>
    </row>
    <row r="2229" spans="1:6" s="51" customFormat="1" ht="12">
      <c r="A2229" s="41">
        <v>540818</v>
      </c>
      <c r="B2229" s="48" t="s">
        <v>1698</v>
      </c>
      <c r="C2229" s="57" t="s">
        <v>1512</v>
      </c>
      <c r="D2229" s="44" t="s">
        <v>576</v>
      </c>
      <c r="E2229" s="58">
        <v>0</v>
      </c>
      <c r="F2229" s="50">
        <v>29948</v>
      </c>
    </row>
    <row r="2230" spans="1:6" s="51" customFormat="1" ht="12">
      <c r="A2230" s="41">
        <v>540818</v>
      </c>
      <c r="B2230" s="48" t="s">
        <v>1698</v>
      </c>
      <c r="C2230" s="57" t="s">
        <v>1514</v>
      </c>
      <c r="D2230" s="44" t="s">
        <v>577</v>
      </c>
      <c r="E2230" s="58">
        <v>0</v>
      </c>
      <c r="F2230" s="50">
        <v>41706</v>
      </c>
    </row>
    <row r="2231" spans="1:6" s="51" customFormat="1" ht="12">
      <c r="A2231" s="41">
        <v>540818</v>
      </c>
      <c r="B2231" s="48" t="s">
        <v>1698</v>
      </c>
      <c r="C2231" s="57" t="s">
        <v>1516</v>
      </c>
      <c r="D2231" s="44" t="s">
        <v>578</v>
      </c>
      <c r="E2231" s="58">
        <v>0</v>
      </c>
      <c r="F2231" s="50">
        <v>45429</v>
      </c>
    </row>
    <row r="2232" spans="1:6" s="51" customFormat="1" ht="12">
      <c r="A2232" s="41">
        <v>540818</v>
      </c>
      <c r="B2232" s="48" t="s">
        <v>1698</v>
      </c>
      <c r="C2232" s="57" t="s">
        <v>1518</v>
      </c>
      <c r="D2232" s="44" t="s">
        <v>579</v>
      </c>
      <c r="E2232" s="58">
        <v>0</v>
      </c>
      <c r="F2232" s="50">
        <v>23200</v>
      </c>
    </row>
    <row r="2233" spans="1:6" s="51" customFormat="1" ht="12">
      <c r="A2233" s="41">
        <v>540818</v>
      </c>
      <c r="B2233" s="48" t="s">
        <v>1698</v>
      </c>
      <c r="C2233" s="57">
        <v>219127491</v>
      </c>
      <c r="D2233" s="44" t="s">
        <v>3050</v>
      </c>
      <c r="E2233" s="58">
        <v>0</v>
      </c>
      <c r="F2233" s="50">
        <v>36019133</v>
      </c>
    </row>
    <row r="2234" spans="1:6" s="51" customFormat="1" ht="12">
      <c r="A2234" s="41">
        <v>540818</v>
      </c>
      <c r="B2234" s="48" t="s">
        <v>1698</v>
      </c>
      <c r="C2234" s="57">
        <v>219141791</v>
      </c>
      <c r="D2234" s="44" t="s">
        <v>580</v>
      </c>
      <c r="E2234" s="58">
        <v>0</v>
      </c>
      <c r="F2234" s="50">
        <v>62984</v>
      </c>
    </row>
    <row r="2235" spans="1:6" s="51" customFormat="1" ht="12">
      <c r="A2235" s="41">
        <v>540818</v>
      </c>
      <c r="B2235" s="48" t="s">
        <v>1698</v>
      </c>
      <c r="C2235" s="57">
        <v>219181591</v>
      </c>
      <c r="D2235" s="44" t="s">
        <v>581</v>
      </c>
      <c r="E2235" s="58">
        <v>0</v>
      </c>
      <c r="F2235" s="50">
        <v>17145</v>
      </c>
    </row>
    <row r="2236" spans="1:6" s="51" customFormat="1" ht="12">
      <c r="A2236" s="41">
        <v>540818</v>
      </c>
      <c r="B2236" s="48" t="s">
        <v>1698</v>
      </c>
      <c r="C2236" s="57" t="s">
        <v>1523</v>
      </c>
      <c r="D2236" s="44" t="s">
        <v>582</v>
      </c>
      <c r="E2236" s="58">
        <v>0</v>
      </c>
      <c r="F2236" s="50">
        <v>22215</v>
      </c>
    </row>
    <row r="2237" spans="1:6" s="51" customFormat="1" ht="12">
      <c r="A2237" s="41">
        <v>540818</v>
      </c>
      <c r="B2237" s="48" t="s">
        <v>1698</v>
      </c>
      <c r="C2237" s="57" t="s">
        <v>1525</v>
      </c>
      <c r="D2237" s="44" t="s">
        <v>583</v>
      </c>
      <c r="E2237" s="58">
        <v>0</v>
      </c>
      <c r="F2237" s="50">
        <v>8938</v>
      </c>
    </row>
    <row r="2238" spans="1:6" s="51" customFormat="1" ht="12">
      <c r="A2238" s="41">
        <v>540818</v>
      </c>
      <c r="B2238" s="48" t="s">
        <v>1698</v>
      </c>
      <c r="C2238" s="57" t="s">
        <v>1527</v>
      </c>
      <c r="D2238" s="44" t="s">
        <v>584</v>
      </c>
      <c r="E2238" s="58">
        <v>0</v>
      </c>
      <c r="F2238" s="50">
        <v>184524</v>
      </c>
    </row>
    <row r="2239" spans="1:6" s="51" customFormat="1" ht="12">
      <c r="A2239" s="41">
        <v>540818</v>
      </c>
      <c r="B2239" s="48" t="s">
        <v>1698</v>
      </c>
      <c r="C2239" s="57">
        <v>219219392</v>
      </c>
      <c r="D2239" s="44" t="s">
        <v>585</v>
      </c>
      <c r="E2239" s="58">
        <v>0</v>
      </c>
      <c r="F2239" s="50">
        <v>45766</v>
      </c>
    </row>
    <row r="2240" spans="1:6" s="51" customFormat="1" ht="12">
      <c r="A2240" s="41">
        <v>540818</v>
      </c>
      <c r="B2240" s="48" t="s">
        <v>1698</v>
      </c>
      <c r="C2240" s="57" t="s">
        <v>1530</v>
      </c>
      <c r="D2240" s="44" t="s">
        <v>586</v>
      </c>
      <c r="E2240" s="58">
        <v>0</v>
      </c>
      <c r="F2240" s="50">
        <v>15903</v>
      </c>
    </row>
    <row r="2241" spans="1:6" s="51" customFormat="1" ht="12">
      <c r="A2241" s="41">
        <v>540818</v>
      </c>
      <c r="B2241" s="48" t="s">
        <v>1698</v>
      </c>
      <c r="C2241" s="57">
        <v>219247692</v>
      </c>
      <c r="D2241" s="44" t="s">
        <v>587</v>
      </c>
      <c r="E2241" s="58">
        <v>0</v>
      </c>
      <c r="F2241" s="50">
        <v>126923</v>
      </c>
    </row>
    <row r="2242" spans="1:6" s="51" customFormat="1" ht="12">
      <c r="A2242" s="41">
        <v>540818</v>
      </c>
      <c r="B2242" s="48" t="s">
        <v>1698</v>
      </c>
      <c r="C2242" s="57" t="s">
        <v>1533</v>
      </c>
      <c r="D2242" s="44" t="s">
        <v>588</v>
      </c>
      <c r="E2242" s="58">
        <v>0</v>
      </c>
      <c r="F2242" s="50">
        <v>18432</v>
      </c>
    </row>
    <row r="2243" spans="1:6" s="51" customFormat="1" ht="12">
      <c r="A2243" s="41">
        <v>540818</v>
      </c>
      <c r="B2243" s="48" t="s">
        <v>1698</v>
      </c>
      <c r="C2243" s="43">
        <v>219276892</v>
      </c>
      <c r="D2243" s="44" t="s">
        <v>589</v>
      </c>
      <c r="E2243" s="58">
        <v>0</v>
      </c>
      <c r="F2243" s="50">
        <v>329992</v>
      </c>
    </row>
    <row r="2244" spans="1:6" s="51" customFormat="1" ht="12">
      <c r="A2244" s="41">
        <v>540818</v>
      </c>
      <c r="B2244" s="48" t="s">
        <v>1698</v>
      </c>
      <c r="C2244" s="57" t="s">
        <v>1536</v>
      </c>
      <c r="D2244" s="44" t="s">
        <v>590</v>
      </c>
      <c r="E2244" s="58">
        <v>0</v>
      </c>
      <c r="F2244" s="50">
        <v>52646</v>
      </c>
    </row>
    <row r="2245" spans="1:6" s="51" customFormat="1" ht="12">
      <c r="A2245" s="41">
        <v>540818</v>
      </c>
      <c r="B2245" s="48" t="s">
        <v>1698</v>
      </c>
      <c r="C2245" s="43" t="s">
        <v>1538</v>
      </c>
      <c r="D2245" s="44" t="s">
        <v>591</v>
      </c>
      <c r="E2245" s="58">
        <v>0</v>
      </c>
      <c r="F2245" s="50">
        <v>59135</v>
      </c>
    </row>
    <row r="2246" spans="1:6" s="51" customFormat="1" ht="12">
      <c r="A2246" s="41">
        <v>540818</v>
      </c>
      <c r="B2246" s="48" t="s">
        <v>1698</v>
      </c>
      <c r="C2246" s="57" t="s">
        <v>1540</v>
      </c>
      <c r="D2246" s="44" t="s">
        <v>592</v>
      </c>
      <c r="E2246" s="58">
        <v>0</v>
      </c>
      <c r="F2246" s="50">
        <v>11343</v>
      </c>
    </row>
    <row r="2247" spans="1:6" s="51" customFormat="1" ht="12">
      <c r="A2247" s="41">
        <v>540818</v>
      </c>
      <c r="B2247" s="48" t="s">
        <v>1698</v>
      </c>
      <c r="C2247" s="57">
        <v>219315693</v>
      </c>
      <c r="D2247" s="44" t="s">
        <v>593</v>
      </c>
      <c r="E2247" s="58">
        <v>0</v>
      </c>
      <c r="F2247" s="50">
        <v>36743</v>
      </c>
    </row>
    <row r="2248" spans="1:6" s="51" customFormat="1" ht="12">
      <c r="A2248" s="41">
        <v>540818</v>
      </c>
      <c r="B2248" s="48" t="s">
        <v>1698</v>
      </c>
      <c r="C2248" s="57">
        <v>219319693</v>
      </c>
      <c r="D2248" s="44" t="s">
        <v>594</v>
      </c>
      <c r="E2248" s="58">
        <v>0</v>
      </c>
      <c r="F2248" s="50">
        <v>41017</v>
      </c>
    </row>
    <row r="2249" spans="1:6" s="51" customFormat="1" ht="12">
      <c r="A2249" s="41">
        <v>540818</v>
      </c>
      <c r="B2249" s="48" t="s">
        <v>1698</v>
      </c>
      <c r="C2249" s="57" t="s">
        <v>1544</v>
      </c>
      <c r="D2249" s="44" t="s">
        <v>595</v>
      </c>
      <c r="E2249" s="58">
        <v>0</v>
      </c>
      <c r="F2249" s="50">
        <v>22881</v>
      </c>
    </row>
    <row r="2250" spans="1:6" s="51" customFormat="1" ht="12">
      <c r="A2250" s="41">
        <v>540818</v>
      </c>
      <c r="B2250" s="48" t="s">
        <v>1698</v>
      </c>
      <c r="C2250" s="57" t="s">
        <v>1546</v>
      </c>
      <c r="D2250" s="44" t="s">
        <v>596</v>
      </c>
      <c r="E2250" s="58">
        <v>0</v>
      </c>
      <c r="F2250" s="50">
        <v>28193</v>
      </c>
    </row>
    <row r="2251" spans="1:6" s="51" customFormat="1" ht="12">
      <c r="A2251" s="41">
        <v>540818</v>
      </c>
      <c r="B2251" s="48" t="s">
        <v>1698</v>
      </c>
      <c r="C2251" s="57">
        <v>219352693</v>
      </c>
      <c r="D2251" s="44" t="s">
        <v>597</v>
      </c>
      <c r="E2251" s="58">
        <v>0</v>
      </c>
      <c r="F2251" s="50">
        <v>58495</v>
      </c>
    </row>
    <row r="2252" spans="1:6" s="51" customFormat="1" ht="12">
      <c r="A2252" s="41">
        <v>540818</v>
      </c>
      <c r="B2252" s="48" t="s">
        <v>1698</v>
      </c>
      <c r="C2252" s="43" t="s">
        <v>1549</v>
      </c>
      <c r="D2252" s="44" t="s">
        <v>598</v>
      </c>
      <c r="E2252" s="58">
        <v>0</v>
      </c>
      <c r="F2252" s="50">
        <v>53558</v>
      </c>
    </row>
    <row r="2253" spans="1:6" s="51" customFormat="1" ht="12">
      <c r="A2253" s="41">
        <v>540818</v>
      </c>
      <c r="B2253" s="48" t="s">
        <v>1698</v>
      </c>
      <c r="C2253" s="57" t="s">
        <v>1551</v>
      </c>
      <c r="D2253" s="44" t="s">
        <v>599</v>
      </c>
      <c r="E2253" s="58">
        <v>0</v>
      </c>
      <c r="F2253" s="50">
        <v>105482</v>
      </c>
    </row>
    <row r="2254" spans="1:6" s="51" customFormat="1" ht="12">
      <c r="A2254" s="41">
        <v>540818</v>
      </c>
      <c r="B2254" s="48" t="s">
        <v>1698</v>
      </c>
      <c r="C2254" s="57">
        <v>219418094</v>
      </c>
      <c r="D2254" s="44" t="s">
        <v>600</v>
      </c>
      <c r="E2254" s="58">
        <v>0</v>
      </c>
      <c r="F2254" s="50">
        <v>52254</v>
      </c>
    </row>
    <row r="2255" spans="1:6" s="51" customFormat="1" ht="12">
      <c r="A2255" s="41">
        <v>540818</v>
      </c>
      <c r="B2255" s="48" t="s">
        <v>1698</v>
      </c>
      <c r="C2255" s="57" t="s">
        <v>1554</v>
      </c>
      <c r="D2255" s="44" t="s">
        <v>601</v>
      </c>
      <c r="E2255" s="58">
        <v>0</v>
      </c>
      <c r="F2255" s="50">
        <v>38292</v>
      </c>
    </row>
    <row r="2256" spans="1:6" s="51" customFormat="1" ht="12">
      <c r="A2256" s="41">
        <v>540818</v>
      </c>
      <c r="B2256" s="48" t="s">
        <v>1698</v>
      </c>
      <c r="C2256" s="57" t="s">
        <v>1556</v>
      </c>
      <c r="D2256" s="44" t="s">
        <v>602</v>
      </c>
      <c r="E2256" s="58">
        <v>0</v>
      </c>
      <c r="F2256" s="50">
        <v>19869</v>
      </c>
    </row>
    <row r="2257" spans="1:6" s="51" customFormat="1" ht="12">
      <c r="A2257" s="41">
        <v>540818</v>
      </c>
      <c r="B2257" s="48" t="s">
        <v>1698</v>
      </c>
      <c r="C2257" s="57">
        <v>219452694</v>
      </c>
      <c r="D2257" s="44" t="s">
        <v>603</v>
      </c>
      <c r="E2257" s="58">
        <v>0</v>
      </c>
      <c r="F2257" s="50">
        <v>23668</v>
      </c>
    </row>
    <row r="2258" spans="1:6" s="51" customFormat="1" ht="12">
      <c r="A2258" s="41">
        <v>540818</v>
      </c>
      <c r="B2258" s="48" t="s">
        <v>1698</v>
      </c>
      <c r="C2258" s="57">
        <v>219463594</v>
      </c>
      <c r="D2258" s="44" t="s">
        <v>604</v>
      </c>
      <c r="E2258" s="58">
        <v>0</v>
      </c>
      <c r="F2258" s="50">
        <v>125453</v>
      </c>
    </row>
    <row r="2259" spans="1:6" s="51" customFormat="1" ht="12">
      <c r="A2259" s="41">
        <v>540818</v>
      </c>
      <c r="B2259" s="48" t="s">
        <v>1698</v>
      </c>
      <c r="C2259" s="57">
        <v>219466594</v>
      </c>
      <c r="D2259" s="44" t="s">
        <v>605</v>
      </c>
      <c r="E2259" s="58">
        <v>0</v>
      </c>
      <c r="F2259" s="50">
        <v>110850</v>
      </c>
    </row>
    <row r="2260" spans="1:6" s="51" customFormat="1" ht="12">
      <c r="A2260" s="41">
        <v>540818</v>
      </c>
      <c r="B2260" s="48" t="s">
        <v>1698</v>
      </c>
      <c r="C2260" s="57">
        <v>219481794</v>
      </c>
      <c r="D2260" s="44" t="s">
        <v>606</v>
      </c>
      <c r="E2260" s="58">
        <v>0</v>
      </c>
      <c r="F2260" s="50">
        <v>213726</v>
      </c>
    </row>
    <row r="2261" spans="1:6" s="51" customFormat="1" ht="12">
      <c r="A2261" s="41">
        <v>540818</v>
      </c>
      <c r="B2261" s="48" t="s">
        <v>1698</v>
      </c>
      <c r="C2261" s="57" t="s">
        <v>1562</v>
      </c>
      <c r="D2261" s="44" t="s">
        <v>607</v>
      </c>
      <c r="E2261" s="58">
        <v>0</v>
      </c>
      <c r="F2261" s="50">
        <v>88430</v>
      </c>
    </row>
    <row r="2262" spans="1:6" s="51" customFormat="1" ht="12">
      <c r="A2262" s="41">
        <v>540818</v>
      </c>
      <c r="B2262" s="48" t="s">
        <v>1698</v>
      </c>
      <c r="C2262" s="43" t="s">
        <v>1564</v>
      </c>
      <c r="D2262" s="44" t="s">
        <v>608</v>
      </c>
      <c r="E2262" s="58">
        <v>0</v>
      </c>
      <c r="F2262" s="50">
        <v>113881</v>
      </c>
    </row>
    <row r="2263" spans="1:6" s="51" customFormat="1" ht="12">
      <c r="A2263" s="41">
        <v>540818</v>
      </c>
      <c r="B2263" s="48" t="s">
        <v>1698</v>
      </c>
      <c r="C2263" s="57">
        <v>219517495</v>
      </c>
      <c r="D2263" s="44" t="s">
        <v>609</v>
      </c>
      <c r="E2263" s="58">
        <v>0</v>
      </c>
      <c r="F2263" s="50">
        <v>27338</v>
      </c>
    </row>
    <row r="2264" spans="1:6" s="51" customFormat="1" ht="12">
      <c r="A2264" s="41">
        <v>540818</v>
      </c>
      <c r="B2264" s="48" t="s">
        <v>1698</v>
      </c>
      <c r="C2264" s="57" t="s">
        <v>1567</v>
      </c>
      <c r="D2264" s="44" t="s">
        <v>610</v>
      </c>
      <c r="E2264" s="58">
        <v>0</v>
      </c>
      <c r="F2264" s="50">
        <v>53447</v>
      </c>
    </row>
    <row r="2265" spans="1:6" s="51" customFormat="1" ht="12">
      <c r="A2265" s="41">
        <v>540818</v>
      </c>
      <c r="B2265" s="48" t="s">
        <v>1698</v>
      </c>
      <c r="C2265" s="57" t="s">
        <v>1569</v>
      </c>
      <c r="D2265" s="44" t="s">
        <v>611</v>
      </c>
      <c r="E2265" s="58">
        <v>0</v>
      </c>
      <c r="F2265" s="50">
        <v>9367</v>
      </c>
    </row>
    <row r="2266" spans="1:6" s="51" customFormat="1" ht="12">
      <c r="A2266" s="41">
        <v>540818</v>
      </c>
      <c r="B2266" s="48" t="s">
        <v>1698</v>
      </c>
      <c r="C2266" s="57">
        <v>219525295</v>
      </c>
      <c r="D2266" s="44" t="s">
        <v>612</v>
      </c>
      <c r="E2266" s="58">
        <v>0</v>
      </c>
      <c r="F2266" s="50">
        <v>34276</v>
      </c>
    </row>
    <row r="2267" spans="1:6" s="51" customFormat="1" ht="12">
      <c r="A2267" s="41">
        <v>540818</v>
      </c>
      <c r="B2267" s="48" t="s">
        <v>1698</v>
      </c>
      <c r="C2267" s="57">
        <v>219527495</v>
      </c>
      <c r="D2267" s="44" t="s">
        <v>613</v>
      </c>
      <c r="E2267" s="58">
        <v>0</v>
      </c>
      <c r="F2267" s="50">
        <v>47247</v>
      </c>
    </row>
    <row r="2268" spans="1:6" s="51" customFormat="1" ht="12">
      <c r="A2268" s="41">
        <v>540818</v>
      </c>
      <c r="B2268" s="48" t="s">
        <v>1698</v>
      </c>
      <c r="C2268" s="43" t="s">
        <v>1573</v>
      </c>
      <c r="D2268" s="44" t="s">
        <v>614</v>
      </c>
      <c r="E2268" s="58">
        <v>0</v>
      </c>
      <c r="F2268" s="50">
        <v>27012</v>
      </c>
    </row>
    <row r="2269" spans="1:6" s="51" customFormat="1" ht="12">
      <c r="A2269" s="41">
        <v>540818</v>
      </c>
      <c r="B2269" s="48" t="s">
        <v>1698</v>
      </c>
      <c r="C2269" s="43">
        <v>219576895</v>
      </c>
      <c r="D2269" s="44" t="s">
        <v>615</v>
      </c>
      <c r="E2269" s="58">
        <v>0</v>
      </c>
      <c r="F2269" s="50">
        <v>137666</v>
      </c>
    </row>
    <row r="2270" spans="1:6" s="51" customFormat="1" ht="12">
      <c r="A2270" s="41">
        <v>540818</v>
      </c>
      <c r="B2270" s="48" t="s">
        <v>1698</v>
      </c>
      <c r="C2270" s="57" t="s">
        <v>1576</v>
      </c>
      <c r="D2270" s="44" t="s">
        <v>616</v>
      </c>
      <c r="E2270" s="58">
        <v>0</v>
      </c>
      <c r="F2270" s="50">
        <v>111848</v>
      </c>
    </row>
    <row r="2271" spans="1:6" s="51" customFormat="1" ht="12">
      <c r="A2271" s="41">
        <v>540818</v>
      </c>
      <c r="B2271" s="48" t="s">
        <v>1698</v>
      </c>
      <c r="C2271" s="57" t="s">
        <v>1578</v>
      </c>
      <c r="D2271" s="44" t="s">
        <v>617</v>
      </c>
      <c r="E2271" s="58">
        <v>0</v>
      </c>
      <c r="F2271" s="50">
        <v>17130</v>
      </c>
    </row>
    <row r="2272" spans="1:6" s="51" customFormat="1" ht="12">
      <c r="A2272" s="41">
        <v>540818</v>
      </c>
      <c r="B2272" s="48" t="s">
        <v>1698</v>
      </c>
      <c r="C2272" s="57">
        <v>219615696</v>
      </c>
      <c r="D2272" s="44" t="s">
        <v>618</v>
      </c>
      <c r="E2272" s="58">
        <v>0</v>
      </c>
      <c r="F2272" s="50">
        <v>9412</v>
      </c>
    </row>
    <row r="2273" spans="1:6" s="51" customFormat="1" ht="12">
      <c r="A2273" s="41">
        <v>540818</v>
      </c>
      <c r="B2273" s="48" t="s">
        <v>1698</v>
      </c>
      <c r="C2273" s="57">
        <v>219625596</v>
      </c>
      <c r="D2273" s="44" t="s">
        <v>619</v>
      </c>
      <c r="E2273" s="58">
        <v>0</v>
      </c>
      <c r="F2273" s="50">
        <v>34692</v>
      </c>
    </row>
    <row r="2274" spans="1:6" s="51" customFormat="1" ht="12">
      <c r="A2274" s="41">
        <v>540818</v>
      </c>
      <c r="B2274" s="48" t="s">
        <v>1698</v>
      </c>
      <c r="C2274" s="57" t="s">
        <v>1582</v>
      </c>
      <c r="D2274" s="44" t="s">
        <v>620</v>
      </c>
      <c r="E2274" s="58">
        <v>0</v>
      </c>
      <c r="F2274" s="50">
        <v>189027</v>
      </c>
    </row>
    <row r="2275" spans="1:6" s="51" customFormat="1" ht="12">
      <c r="A2275" s="41">
        <v>540818</v>
      </c>
      <c r="B2275" s="48" t="s">
        <v>1698</v>
      </c>
      <c r="C2275" s="57">
        <v>219652696</v>
      </c>
      <c r="D2275" s="44" t="s">
        <v>621</v>
      </c>
      <c r="E2275" s="58">
        <v>0</v>
      </c>
      <c r="F2275" s="50">
        <v>75438</v>
      </c>
    </row>
    <row r="2276" spans="1:6" s="51" customFormat="1" ht="12">
      <c r="A2276" s="41">
        <v>540818</v>
      </c>
      <c r="B2276" s="48" t="s">
        <v>1698</v>
      </c>
      <c r="C2276" s="57" t="s">
        <v>1585</v>
      </c>
      <c r="D2276" s="44" t="s">
        <v>622</v>
      </c>
      <c r="E2276" s="58">
        <v>0</v>
      </c>
      <c r="F2276" s="50">
        <v>11319</v>
      </c>
    </row>
    <row r="2277" spans="1:6" s="51" customFormat="1" ht="12">
      <c r="A2277" s="41">
        <v>540818</v>
      </c>
      <c r="B2277" s="48" t="s">
        <v>1698</v>
      </c>
      <c r="C2277" s="57" t="s">
        <v>1587</v>
      </c>
      <c r="D2277" s="44" t="s">
        <v>623</v>
      </c>
      <c r="E2277" s="58">
        <v>0</v>
      </c>
      <c r="F2277" s="50">
        <v>50236</v>
      </c>
    </row>
    <row r="2278" spans="1:6" s="51" customFormat="1" ht="12">
      <c r="A2278" s="41">
        <v>540818</v>
      </c>
      <c r="B2278" s="48" t="s">
        <v>1698</v>
      </c>
      <c r="C2278" s="57" t="s">
        <v>1589</v>
      </c>
      <c r="D2278" s="44" t="s">
        <v>624</v>
      </c>
      <c r="E2278" s="58">
        <v>0</v>
      </c>
      <c r="F2278" s="50">
        <v>92402</v>
      </c>
    </row>
    <row r="2279" spans="1:6" s="51" customFormat="1" ht="12">
      <c r="A2279" s="41">
        <v>540818</v>
      </c>
      <c r="B2279" s="48" t="s">
        <v>1698</v>
      </c>
      <c r="C2279" s="57" t="s">
        <v>1591</v>
      </c>
      <c r="D2279" s="44" t="s">
        <v>625</v>
      </c>
      <c r="E2279" s="58">
        <v>0</v>
      </c>
      <c r="F2279" s="50">
        <v>28828</v>
      </c>
    </row>
    <row r="2280" spans="1:6" s="51" customFormat="1" ht="12">
      <c r="A2280" s="41">
        <v>540818</v>
      </c>
      <c r="B2280" s="48" t="s">
        <v>1698</v>
      </c>
      <c r="C2280" s="43">
        <v>219715897</v>
      </c>
      <c r="D2280" s="44" t="s">
        <v>626</v>
      </c>
      <c r="E2280" s="58">
        <v>0</v>
      </c>
      <c r="F2280" s="50">
        <v>24909</v>
      </c>
    </row>
    <row r="2281" spans="1:6" s="51" customFormat="1" ht="12">
      <c r="A2281" s="41">
        <v>540818</v>
      </c>
      <c r="B2281" s="48" t="s">
        <v>1698</v>
      </c>
      <c r="C2281" s="57">
        <v>219719397</v>
      </c>
      <c r="D2281" s="44" t="s">
        <v>627</v>
      </c>
      <c r="E2281" s="58">
        <v>0</v>
      </c>
      <c r="F2281" s="50">
        <v>98601</v>
      </c>
    </row>
    <row r="2282" spans="1:6" s="51" customFormat="1" ht="12">
      <c r="A2282" s="41">
        <v>540818</v>
      </c>
      <c r="B2282" s="48" t="s">
        <v>1698</v>
      </c>
      <c r="C2282" s="57" t="s">
        <v>1595</v>
      </c>
      <c r="D2282" s="44" t="s">
        <v>628</v>
      </c>
      <c r="E2282" s="58">
        <v>0</v>
      </c>
      <c r="F2282" s="50">
        <v>40844</v>
      </c>
    </row>
    <row r="2283" spans="1:6" s="51" customFormat="1" ht="12">
      <c r="A2283" s="41">
        <v>540818</v>
      </c>
      <c r="B2283" s="48" t="s">
        <v>1698</v>
      </c>
      <c r="C2283" s="57" t="s">
        <v>1597</v>
      </c>
      <c r="D2283" s="44" t="s">
        <v>629</v>
      </c>
      <c r="E2283" s="58">
        <v>0</v>
      </c>
      <c r="F2283" s="50">
        <v>31431</v>
      </c>
    </row>
    <row r="2284" spans="1:6" s="51" customFormat="1" ht="12">
      <c r="A2284" s="41">
        <v>540818</v>
      </c>
      <c r="B2284" s="48" t="s">
        <v>1698</v>
      </c>
      <c r="C2284" s="57" t="s">
        <v>1599</v>
      </c>
      <c r="D2284" s="44" t="s">
        <v>630</v>
      </c>
      <c r="E2284" s="58">
        <v>0</v>
      </c>
      <c r="F2284" s="50">
        <v>35608</v>
      </c>
    </row>
    <row r="2285" spans="1:6" s="51" customFormat="1" ht="12">
      <c r="A2285" s="41">
        <v>540818</v>
      </c>
      <c r="B2285" s="48" t="s">
        <v>1698</v>
      </c>
      <c r="C2285" s="57">
        <v>219768397</v>
      </c>
      <c r="D2285" s="44" t="s">
        <v>631</v>
      </c>
      <c r="E2285" s="58">
        <v>0</v>
      </c>
      <c r="F2285" s="50">
        <v>15798</v>
      </c>
    </row>
    <row r="2286" spans="1:6" s="51" customFormat="1" ht="12">
      <c r="A2286" s="41">
        <v>540818</v>
      </c>
      <c r="B2286" s="48" t="s">
        <v>1698</v>
      </c>
      <c r="C2286" s="57">
        <v>219776497</v>
      </c>
      <c r="D2286" s="44" t="s">
        <v>632</v>
      </c>
      <c r="E2286" s="58">
        <v>0</v>
      </c>
      <c r="F2286" s="50">
        <v>36826</v>
      </c>
    </row>
    <row r="2287" spans="1:6" s="51" customFormat="1" ht="12">
      <c r="A2287" s="41">
        <v>540818</v>
      </c>
      <c r="B2287" s="48" t="s">
        <v>1698</v>
      </c>
      <c r="C2287" s="57">
        <v>219815798</v>
      </c>
      <c r="D2287" s="44" t="s">
        <v>633</v>
      </c>
      <c r="E2287" s="58">
        <v>0</v>
      </c>
      <c r="F2287" s="50">
        <v>14376</v>
      </c>
    </row>
    <row r="2288" spans="1:6" s="51" customFormat="1" ht="12">
      <c r="A2288" s="41">
        <v>540818</v>
      </c>
      <c r="B2288" s="48" t="s">
        <v>1698</v>
      </c>
      <c r="C2288" s="57">
        <v>219819698</v>
      </c>
      <c r="D2288" s="44" t="s">
        <v>634</v>
      </c>
      <c r="E2288" s="58">
        <v>0</v>
      </c>
      <c r="F2288" s="50">
        <v>281022</v>
      </c>
    </row>
    <row r="2289" spans="1:6" s="51" customFormat="1" ht="12">
      <c r="A2289" s="41">
        <v>540818</v>
      </c>
      <c r="B2289" s="48" t="s">
        <v>1698</v>
      </c>
      <c r="C2289" s="57" t="s">
        <v>1605</v>
      </c>
      <c r="D2289" s="44" t="s">
        <v>635</v>
      </c>
      <c r="E2289" s="58">
        <v>0</v>
      </c>
      <c r="F2289" s="50">
        <v>24673</v>
      </c>
    </row>
    <row r="2290" spans="1:6" s="51" customFormat="1" ht="12">
      <c r="A2290" s="41">
        <v>540818</v>
      </c>
      <c r="B2290" s="48" t="s">
        <v>1698</v>
      </c>
      <c r="C2290" s="43" t="s">
        <v>1607</v>
      </c>
      <c r="D2290" s="44" t="s">
        <v>636</v>
      </c>
      <c r="E2290" s="58">
        <v>0</v>
      </c>
      <c r="F2290" s="50">
        <v>16918</v>
      </c>
    </row>
    <row r="2291" spans="1:6" s="51" customFormat="1" ht="12">
      <c r="A2291" s="41">
        <v>540818</v>
      </c>
      <c r="B2291" s="48" t="s">
        <v>1698</v>
      </c>
      <c r="C2291" s="57" t="s">
        <v>1609</v>
      </c>
      <c r="D2291" s="44" t="s">
        <v>637</v>
      </c>
      <c r="E2291" s="58">
        <v>0</v>
      </c>
      <c r="F2291" s="50">
        <v>231067</v>
      </c>
    </row>
    <row r="2292" spans="1:6" s="51" customFormat="1" ht="12">
      <c r="A2292" s="41">
        <v>540818</v>
      </c>
      <c r="B2292" s="48" t="s">
        <v>1698</v>
      </c>
      <c r="C2292" s="57" t="s">
        <v>1611</v>
      </c>
      <c r="D2292" s="44" t="s">
        <v>638</v>
      </c>
      <c r="E2292" s="58">
        <v>0</v>
      </c>
      <c r="F2292" s="50">
        <v>29161</v>
      </c>
    </row>
    <row r="2293" spans="1:6" s="51" customFormat="1" ht="12">
      <c r="A2293" s="41">
        <v>540818</v>
      </c>
      <c r="B2293" s="48" t="s">
        <v>1698</v>
      </c>
      <c r="C2293" s="57">
        <v>219847798</v>
      </c>
      <c r="D2293" s="44" t="s">
        <v>639</v>
      </c>
      <c r="E2293" s="58">
        <v>0</v>
      </c>
      <c r="F2293" s="50">
        <v>96272</v>
      </c>
    </row>
    <row r="2294" spans="1:6" s="51" customFormat="1" ht="12">
      <c r="A2294" s="41">
        <v>540818</v>
      </c>
      <c r="B2294" s="48" t="s">
        <v>1698</v>
      </c>
      <c r="C2294" s="57">
        <v>219854398</v>
      </c>
      <c r="D2294" s="44" t="s">
        <v>640</v>
      </c>
      <c r="E2294" s="58">
        <v>0</v>
      </c>
      <c r="F2294" s="50">
        <v>34615</v>
      </c>
    </row>
    <row r="2295" spans="1:6" s="51" customFormat="1" ht="12">
      <c r="A2295" s="41">
        <v>540818</v>
      </c>
      <c r="B2295" s="48" t="s">
        <v>1698</v>
      </c>
      <c r="C2295" s="43">
        <v>219854498</v>
      </c>
      <c r="D2295" s="44" t="s">
        <v>641</v>
      </c>
      <c r="E2295" s="58">
        <v>0</v>
      </c>
      <c r="F2295" s="50">
        <v>347971</v>
      </c>
    </row>
    <row r="2296" spans="1:6" s="51" customFormat="1" ht="12">
      <c r="A2296" s="41">
        <v>540818</v>
      </c>
      <c r="B2296" s="48" t="s">
        <v>1698</v>
      </c>
      <c r="C2296" s="57">
        <v>219868298</v>
      </c>
      <c r="D2296" s="44" t="s">
        <v>642</v>
      </c>
      <c r="E2296" s="58">
        <v>0</v>
      </c>
      <c r="F2296" s="50">
        <v>15259</v>
      </c>
    </row>
    <row r="2297" spans="1:6" s="51" customFormat="1" ht="12">
      <c r="A2297" s="41">
        <v>540818</v>
      </c>
      <c r="B2297" s="48" t="s">
        <v>1698</v>
      </c>
      <c r="C2297" s="57" t="s">
        <v>1618</v>
      </c>
      <c r="D2297" s="44" t="s">
        <v>643</v>
      </c>
      <c r="E2297" s="58">
        <v>0</v>
      </c>
      <c r="F2297" s="50">
        <v>50438</v>
      </c>
    </row>
    <row r="2298" spans="1:6" s="51" customFormat="1" ht="12">
      <c r="A2298" s="41">
        <v>540818</v>
      </c>
      <c r="B2298" s="48" t="s">
        <v>1698</v>
      </c>
      <c r="C2298" s="57" t="s">
        <v>1620</v>
      </c>
      <c r="D2298" s="44" t="s">
        <v>644</v>
      </c>
      <c r="E2298" s="58">
        <v>0</v>
      </c>
      <c r="F2298" s="50">
        <v>60063</v>
      </c>
    </row>
    <row r="2299" spans="1:6" s="51" customFormat="1" ht="12">
      <c r="A2299" s="41">
        <v>540818</v>
      </c>
      <c r="B2299" s="48" t="s">
        <v>1698</v>
      </c>
      <c r="C2299" s="57" t="s">
        <v>1622</v>
      </c>
      <c r="D2299" s="44" t="s">
        <v>645</v>
      </c>
      <c r="E2299" s="58">
        <v>0</v>
      </c>
      <c r="F2299" s="50">
        <v>37015</v>
      </c>
    </row>
    <row r="2300" spans="1:6" s="51" customFormat="1" ht="12">
      <c r="A2300" s="41">
        <v>540818</v>
      </c>
      <c r="B2300" s="48" t="s">
        <v>1698</v>
      </c>
      <c r="C2300" s="57" t="s">
        <v>1624</v>
      </c>
      <c r="D2300" s="44" t="s">
        <v>646</v>
      </c>
      <c r="E2300" s="58">
        <v>0</v>
      </c>
      <c r="F2300" s="50">
        <v>27436</v>
      </c>
    </row>
    <row r="2301" spans="1:6" s="51" customFormat="1" ht="12">
      <c r="A2301" s="41">
        <v>540818</v>
      </c>
      <c r="B2301" s="48" t="s">
        <v>1698</v>
      </c>
      <c r="C2301" s="57" t="s">
        <v>1626</v>
      </c>
      <c r="D2301" s="44" t="s">
        <v>647</v>
      </c>
      <c r="E2301" s="58">
        <v>0</v>
      </c>
      <c r="F2301" s="50">
        <v>11607</v>
      </c>
    </row>
    <row r="2302" spans="1:6" s="51" customFormat="1" ht="12">
      <c r="A2302" s="41">
        <v>540818</v>
      </c>
      <c r="B2302" s="48" t="s">
        <v>1698</v>
      </c>
      <c r="C2302" s="57" t="s">
        <v>1628</v>
      </c>
      <c r="D2302" s="44" t="s">
        <v>648</v>
      </c>
      <c r="E2302" s="58">
        <v>0</v>
      </c>
      <c r="F2302" s="50">
        <v>42539</v>
      </c>
    </row>
    <row r="2303" spans="1:6" s="51" customFormat="1" ht="12">
      <c r="A2303" s="41">
        <v>540818</v>
      </c>
      <c r="B2303" s="48" t="s">
        <v>1698</v>
      </c>
      <c r="C2303" s="57" t="s">
        <v>1630</v>
      </c>
      <c r="D2303" s="44" t="s">
        <v>649</v>
      </c>
      <c r="E2303" s="58">
        <v>0</v>
      </c>
      <c r="F2303" s="50">
        <v>48062</v>
      </c>
    </row>
    <row r="2304" spans="1:6" s="51" customFormat="1" ht="12">
      <c r="A2304" s="41">
        <v>540818</v>
      </c>
      <c r="B2304" s="48" t="s">
        <v>1698</v>
      </c>
      <c r="C2304" s="43" t="s">
        <v>1632</v>
      </c>
      <c r="D2304" s="44" t="s">
        <v>650</v>
      </c>
      <c r="E2304" s="58">
        <v>0</v>
      </c>
      <c r="F2304" s="50">
        <v>285819</v>
      </c>
    </row>
    <row r="2305" spans="1:6" s="51" customFormat="1" ht="12">
      <c r="A2305" s="41">
        <v>540818</v>
      </c>
      <c r="B2305" s="48" t="s">
        <v>1698</v>
      </c>
      <c r="C2305" s="57" t="s">
        <v>1634</v>
      </c>
      <c r="D2305" s="44" t="s">
        <v>651</v>
      </c>
      <c r="E2305" s="58">
        <v>0</v>
      </c>
      <c r="F2305" s="50">
        <v>65565</v>
      </c>
    </row>
    <row r="2306" spans="1:6" s="51" customFormat="1" ht="12">
      <c r="A2306" s="41">
        <v>540818</v>
      </c>
      <c r="B2306" s="48" t="s">
        <v>1698</v>
      </c>
      <c r="C2306" s="57" t="s">
        <v>1636</v>
      </c>
      <c r="D2306" s="44" t="s">
        <v>652</v>
      </c>
      <c r="E2306" s="58">
        <v>0</v>
      </c>
      <c r="F2306" s="50">
        <v>55765</v>
      </c>
    </row>
    <row r="2307" spans="1:6" s="51" customFormat="1" ht="12">
      <c r="A2307" s="41">
        <v>540818</v>
      </c>
      <c r="B2307" s="48" t="s">
        <v>1698</v>
      </c>
      <c r="C2307" s="57">
        <v>219952399</v>
      </c>
      <c r="D2307" s="44" t="s">
        <v>653</v>
      </c>
      <c r="E2307" s="58">
        <v>0</v>
      </c>
      <c r="F2307" s="50">
        <v>89497</v>
      </c>
    </row>
    <row r="2308" spans="1:6" s="51" customFormat="1" ht="12">
      <c r="A2308" s="41">
        <v>540818</v>
      </c>
      <c r="B2308" s="48" t="s">
        <v>1698</v>
      </c>
      <c r="C2308" s="57">
        <v>219952699</v>
      </c>
      <c r="D2308" s="44" t="s">
        <v>654</v>
      </c>
      <c r="E2308" s="58">
        <v>0</v>
      </c>
      <c r="F2308" s="50">
        <v>41357</v>
      </c>
    </row>
    <row r="2309" spans="1:6" s="51" customFormat="1" ht="12">
      <c r="A2309" s="41">
        <v>540818</v>
      </c>
      <c r="B2309" s="48" t="s">
        <v>1698</v>
      </c>
      <c r="C2309" s="57">
        <v>219954099</v>
      </c>
      <c r="D2309" s="61" t="s">
        <v>655</v>
      </c>
      <c r="E2309" s="58">
        <v>0</v>
      </c>
      <c r="F2309" s="50">
        <v>28692</v>
      </c>
    </row>
    <row r="2310" spans="1:6" s="51" customFormat="1" ht="12">
      <c r="A2310" s="41">
        <v>540818</v>
      </c>
      <c r="B2310" s="48" t="s">
        <v>1698</v>
      </c>
      <c r="C2310" s="57">
        <v>219954599</v>
      </c>
      <c r="D2310" s="61" t="s">
        <v>656</v>
      </c>
      <c r="E2310" s="58">
        <v>0</v>
      </c>
      <c r="F2310" s="50">
        <v>16131</v>
      </c>
    </row>
    <row r="2311" spans="1:6" s="51" customFormat="1" ht="18">
      <c r="A2311" s="98">
        <v>542301</v>
      </c>
      <c r="B2311" s="104" t="s">
        <v>657</v>
      </c>
      <c r="C2311" s="114"/>
      <c r="D2311" s="101"/>
      <c r="E2311" s="115"/>
      <c r="F2311" s="105">
        <f>+F2312+F2313</f>
        <v>349251775</v>
      </c>
    </row>
    <row r="2312" spans="1:6" s="51" customFormat="1" ht="12">
      <c r="A2312" s="41">
        <v>542301</v>
      </c>
      <c r="B2312" s="42" t="s">
        <v>658</v>
      </c>
      <c r="C2312" s="106">
        <v>44600000</v>
      </c>
      <c r="D2312" s="107" t="s">
        <v>1643</v>
      </c>
      <c r="E2312" s="50">
        <v>0</v>
      </c>
      <c r="F2312" s="50">
        <v>311597178</v>
      </c>
    </row>
    <row r="2313" spans="1:6" s="51" customFormat="1" ht="12">
      <c r="A2313" s="41">
        <v>542301</v>
      </c>
      <c r="B2313" s="42" t="s">
        <v>658</v>
      </c>
      <c r="C2313" s="106">
        <v>27400000</v>
      </c>
      <c r="D2313" s="107" t="s">
        <v>1678</v>
      </c>
      <c r="E2313" s="50">
        <v>0</v>
      </c>
      <c r="F2313" s="50">
        <v>37654597</v>
      </c>
    </row>
    <row r="2314" spans="1:6" s="51" customFormat="1" ht="12">
      <c r="A2314" s="98">
        <v>542303</v>
      </c>
      <c r="B2314" s="116" t="s">
        <v>659</v>
      </c>
      <c r="C2314" s="114"/>
      <c r="D2314" s="101"/>
      <c r="E2314" s="115"/>
      <c r="F2314" s="105">
        <f>+F2315+F2316+F2317</f>
        <v>469463</v>
      </c>
    </row>
    <row r="2315" spans="1:6" s="51" customFormat="1" ht="12">
      <c r="A2315" s="41">
        <v>542303</v>
      </c>
      <c r="B2315" s="42" t="s">
        <v>660</v>
      </c>
      <c r="C2315" s="106">
        <v>11300000</v>
      </c>
      <c r="D2315" s="107" t="s">
        <v>1696</v>
      </c>
      <c r="E2315" s="50">
        <v>0</v>
      </c>
      <c r="F2315" s="50">
        <v>427472</v>
      </c>
    </row>
    <row r="2316" spans="1:6" s="51" customFormat="1" ht="12">
      <c r="A2316" s="41">
        <v>542303</v>
      </c>
      <c r="B2316" s="42" t="s">
        <v>660</v>
      </c>
      <c r="C2316" s="106">
        <v>26141000</v>
      </c>
      <c r="D2316" s="107" t="s">
        <v>661</v>
      </c>
      <c r="E2316" s="50">
        <v>0</v>
      </c>
      <c r="F2316" s="50">
        <v>34843</v>
      </c>
    </row>
    <row r="2317" spans="1:6" s="51" customFormat="1" ht="12" customHeight="1">
      <c r="A2317" s="41">
        <v>542303</v>
      </c>
      <c r="B2317" s="42" t="s">
        <v>660</v>
      </c>
      <c r="C2317" s="106">
        <v>234111001</v>
      </c>
      <c r="D2317" s="110" t="s">
        <v>662</v>
      </c>
      <c r="E2317" s="50">
        <v>0</v>
      </c>
      <c r="F2317" s="50">
        <v>7148</v>
      </c>
    </row>
    <row r="2318" spans="1:6" s="51" customFormat="1" ht="12">
      <c r="A2318" s="98">
        <v>542305</v>
      </c>
      <c r="B2318" s="116" t="s">
        <v>663</v>
      </c>
      <c r="C2318" s="114"/>
      <c r="D2318" s="101"/>
      <c r="E2318" s="115"/>
      <c r="F2318" s="105">
        <f>+SUM(F2319:F2359)</f>
        <v>404643898</v>
      </c>
    </row>
    <row r="2319" spans="1:6" s="51" customFormat="1" ht="12">
      <c r="A2319" s="41">
        <v>542305</v>
      </c>
      <c r="B2319" s="42" t="s">
        <v>664</v>
      </c>
      <c r="C2319" s="106">
        <v>20615000</v>
      </c>
      <c r="D2319" s="107" t="s">
        <v>665</v>
      </c>
      <c r="E2319" s="50">
        <v>0</v>
      </c>
      <c r="F2319" s="50">
        <v>846764</v>
      </c>
    </row>
    <row r="2320" spans="1:6" s="51" customFormat="1" ht="12">
      <c r="A2320" s="41">
        <v>542305</v>
      </c>
      <c r="B2320" s="42" t="s">
        <v>664</v>
      </c>
      <c r="C2320" s="106">
        <v>24666000</v>
      </c>
      <c r="D2320" s="117" t="s">
        <v>666</v>
      </c>
      <c r="E2320" s="50">
        <v>0</v>
      </c>
      <c r="F2320" s="50">
        <v>13881240</v>
      </c>
    </row>
    <row r="2321" spans="1:6" s="51" customFormat="1" ht="12">
      <c r="A2321" s="41">
        <v>542305</v>
      </c>
      <c r="B2321" s="42" t="s">
        <v>664</v>
      </c>
      <c r="C2321" s="106">
        <v>26141000</v>
      </c>
      <c r="D2321" s="117" t="s">
        <v>667</v>
      </c>
      <c r="E2321" s="50">
        <v>0</v>
      </c>
      <c r="F2321" s="50">
        <v>7245663</v>
      </c>
    </row>
    <row r="2322" spans="1:6" s="51" customFormat="1" ht="12">
      <c r="A2322" s="41">
        <v>542305</v>
      </c>
      <c r="B2322" s="42" t="s">
        <v>664</v>
      </c>
      <c r="C2322" s="106">
        <v>26318000</v>
      </c>
      <c r="D2322" s="107" t="s">
        <v>668</v>
      </c>
      <c r="E2322" s="50">
        <v>0</v>
      </c>
      <c r="F2322" s="50">
        <v>3107950</v>
      </c>
    </row>
    <row r="2323" spans="1:6" s="51" customFormat="1" ht="12">
      <c r="A2323" s="41">
        <v>542305</v>
      </c>
      <c r="B2323" s="42" t="s">
        <v>664</v>
      </c>
      <c r="C2323" s="106">
        <v>27017000</v>
      </c>
      <c r="D2323" s="107" t="s">
        <v>669</v>
      </c>
      <c r="E2323" s="50">
        <v>0</v>
      </c>
      <c r="F2323" s="50">
        <v>14159031</v>
      </c>
    </row>
    <row r="2324" spans="1:6" s="51" customFormat="1" ht="12">
      <c r="A2324" s="41">
        <v>542305</v>
      </c>
      <c r="B2324" s="42" t="s">
        <v>664</v>
      </c>
      <c r="C2324" s="106">
        <v>27123000</v>
      </c>
      <c r="D2324" s="107" t="s">
        <v>670</v>
      </c>
      <c r="E2324" s="50">
        <v>0</v>
      </c>
      <c r="F2324" s="50">
        <v>15843373</v>
      </c>
    </row>
    <row r="2325" spans="1:6" s="51" customFormat="1" ht="12">
      <c r="A2325" s="41">
        <v>542305</v>
      </c>
      <c r="B2325" s="42" t="s">
        <v>664</v>
      </c>
      <c r="C2325" s="106">
        <v>27219000</v>
      </c>
      <c r="D2325" s="107" t="s">
        <v>671</v>
      </c>
      <c r="E2325" s="50">
        <v>0</v>
      </c>
      <c r="F2325" s="50">
        <v>17358731</v>
      </c>
    </row>
    <row r="2326" spans="1:6" s="51" customFormat="1" ht="12">
      <c r="A2326" s="41">
        <v>542305</v>
      </c>
      <c r="B2326" s="42" t="s">
        <v>664</v>
      </c>
      <c r="C2326" s="106">
        <v>27400000</v>
      </c>
      <c r="D2326" s="107" t="s">
        <v>1678</v>
      </c>
      <c r="E2326" s="50">
        <v>0</v>
      </c>
      <c r="F2326" s="50">
        <v>87868827</v>
      </c>
    </row>
    <row r="2327" spans="1:6" s="51" customFormat="1" ht="12">
      <c r="A2327" s="41">
        <v>542305</v>
      </c>
      <c r="B2327" s="42" t="s">
        <v>664</v>
      </c>
      <c r="C2327" s="106">
        <v>27500000</v>
      </c>
      <c r="D2327" s="107" t="s">
        <v>672</v>
      </c>
      <c r="E2327" s="50">
        <v>0</v>
      </c>
      <c r="F2327" s="50">
        <v>18009521</v>
      </c>
    </row>
    <row r="2328" spans="1:6" s="51" customFormat="1" ht="18">
      <c r="A2328" s="41">
        <v>542305</v>
      </c>
      <c r="B2328" s="42" t="s">
        <v>664</v>
      </c>
      <c r="C2328" s="106">
        <v>27615000</v>
      </c>
      <c r="D2328" s="117" t="s">
        <v>673</v>
      </c>
      <c r="E2328" s="50">
        <v>0</v>
      </c>
      <c r="F2328" s="50">
        <v>8198103</v>
      </c>
    </row>
    <row r="2329" spans="1:6" s="51" customFormat="1" ht="18">
      <c r="A2329" s="41">
        <v>542305</v>
      </c>
      <c r="B2329" s="42" t="s">
        <v>664</v>
      </c>
      <c r="C2329" s="106">
        <v>28327000</v>
      </c>
      <c r="D2329" s="117" t="s">
        <v>674</v>
      </c>
      <c r="E2329" s="50">
        <v>0</v>
      </c>
      <c r="F2329" s="50">
        <v>5889205</v>
      </c>
    </row>
    <row r="2330" spans="1:6" s="51" customFormat="1" ht="12">
      <c r="A2330" s="41">
        <v>542305</v>
      </c>
      <c r="B2330" s="42" t="s">
        <v>664</v>
      </c>
      <c r="C2330" s="106">
        <v>28450000</v>
      </c>
      <c r="D2330" s="118" t="s">
        <v>675</v>
      </c>
      <c r="E2330" s="50">
        <v>0</v>
      </c>
      <c r="F2330" s="50">
        <v>4231860</v>
      </c>
    </row>
    <row r="2331" spans="1:6" s="51" customFormat="1" ht="12">
      <c r="A2331" s="41">
        <v>542305</v>
      </c>
      <c r="B2331" s="42" t="s">
        <v>664</v>
      </c>
      <c r="C2331" s="106">
        <v>41500000</v>
      </c>
      <c r="D2331" s="107" t="s">
        <v>676</v>
      </c>
      <c r="E2331" s="50">
        <v>0</v>
      </c>
      <c r="F2331" s="50">
        <v>29514194</v>
      </c>
    </row>
    <row r="2332" spans="1:6" s="51" customFormat="1" ht="16.5">
      <c r="A2332" s="41">
        <v>542305</v>
      </c>
      <c r="B2332" s="42" t="s">
        <v>664</v>
      </c>
      <c r="C2332" s="106">
        <v>82800000</v>
      </c>
      <c r="D2332" s="119" t="s">
        <v>677</v>
      </c>
      <c r="E2332" s="50">
        <v>0</v>
      </c>
      <c r="F2332" s="50">
        <v>128958</v>
      </c>
    </row>
    <row r="2333" spans="1:6" s="51" customFormat="1" ht="10.5" customHeight="1">
      <c r="A2333" s="41">
        <v>542305</v>
      </c>
      <c r="B2333" s="42" t="s">
        <v>664</v>
      </c>
      <c r="C2333" s="106">
        <v>112020000</v>
      </c>
      <c r="D2333" s="107" t="s">
        <v>678</v>
      </c>
      <c r="E2333" s="50">
        <v>0</v>
      </c>
      <c r="F2333" s="50">
        <v>1110150</v>
      </c>
    </row>
    <row r="2334" spans="1:6" s="51" customFormat="1" ht="10.5" customHeight="1">
      <c r="A2334" s="41">
        <v>542305</v>
      </c>
      <c r="B2334" s="42" t="s">
        <v>664</v>
      </c>
      <c r="C2334" s="106">
        <v>114141000</v>
      </c>
      <c r="D2334" s="107" t="s">
        <v>679</v>
      </c>
      <c r="E2334" s="50">
        <v>0</v>
      </c>
      <c r="F2334" s="50">
        <v>90000</v>
      </c>
    </row>
    <row r="2335" spans="1:6" s="51" customFormat="1" ht="10.5" customHeight="1">
      <c r="A2335" s="41">
        <v>542305</v>
      </c>
      <c r="B2335" s="42" t="s">
        <v>664</v>
      </c>
      <c r="C2335" s="106">
        <v>118181000</v>
      </c>
      <c r="D2335" s="107" t="s">
        <v>680</v>
      </c>
      <c r="E2335" s="50">
        <v>0</v>
      </c>
      <c r="F2335" s="50">
        <v>995061</v>
      </c>
    </row>
    <row r="2336" spans="1:6" s="51" customFormat="1" ht="10.5" customHeight="1">
      <c r="A2336" s="41">
        <v>542305</v>
      </c>
      <c r="B2336" s="42" t="s">
        <v>664</v>
      </c>
      <c r="C2336" s="106">
        <v>120205000</v>
      </c>
      <c r="D2336" s="107" t="s">
        <v>681</v>
      </c>
      <c r="E2336" s="50">
        <v>0</v>
      </c>
      <c r="F2336" s="50">
        <v>41282383</v>
      </c>
    </row>
    <row r="2337" spans="1:6" s="51" customFormat="1" ht="10.5" customHeight="1">
      <c r="A2337" s="41">
        <v>542305</v>
      </c>
      <c r="B2337" s="42" t="s">
        <v>664</v>
      </c>
      <c r="C2337" s="106">
        <v>120676000</v>
      </c>
      <c r="D2337" s="107" t="s">
        <v>682</v>
      </c>
      <c r="E2337" s="50">
        <v>0</v>
      </c>
      <c r="F2337" s="50">
        <v>31081725</v>
      </c>
    </row>
    <row r="2338" spans="1:6" s="51" customFormat="1" ht="12">
      <c r="A2338" s="41">
        <v>542305</v>
      </c>
      <c r="B2338" s="42" t="s">
        <v>664</v>
      </c>
      <c r="C2338" s="106">
        <v>121647000</v>
      </c>
      <c r="D2338" s="110" t="s">
        <v>683</v>
      </c>
      <c r="E2338" s="50">
        <v>0</v>
      </c>
      <c r="F2338" s="50">
        <v>6019284</v>
      </c>
    </row>
    <row r="2339" spans="1:6" s="51" customFormat="1" ht="9.75" customHeight="1">
      <c r="A2339" s="41">
        <v>542305</v>
      </c>
      <c r="B2339" s="42" t="s">
        <v>664</v>
      </c>
      <c r="C2339" s="106">
        <v>121708000</v>
      </c>
      <c r="D2339" s="107" t="s">
        <v>684</v>
      </c>
      <c r="E2339" s="50">
        <v>0</v>
      </c>
      <c r="F2339" s="50">
        <v>16389651</v>
      </c>
    </row>
    <row r="2340" spans="1:6" s="51" customFormat="1" ht="9.75" customHeight="1">
      <c r="A2340" s="41">
        <v>542305</v>
      </c>
      <c r="B2340" s="42" t="s">
        <v>664</v>
      </c>
      <c r="C2340" s="106">
        <v>122613000</v>
      </c>
      <c r="D2340" s="107" t="s">
        <v>685</v>
      </c>
      <c r="E2340" s="50">
        <v>0</v>
      </c>
      <c r="F2340" s="50">
        <v>11407236</v>
      </c>
    </row>
    <row r="2341" spans="1:6" s="51" customFormat="1" ht="9.75" customHeight="1">
      <c r="A2341" s="41">
        <v>542305</v>
      </c>
      <c r="B2341" s="42" t="s">
        <v>664</v>
      </c>
      <c r="C2341" s="106">
        <v>124552000</v>
      </c>
      <c r="D2341" s="107" t="s">
        <v>686</v>
      </c>
      <c r="E2341" s="50">
        <v>0</v>
      </c>
      <c r="F2341" s="50">
        <v>8559558</v>
      </c>
    </row>
    <row r="2342" spans="1:6" s="51" customFormat="1" ht="12" customHeight="1">
      <c r="A2342" s="41">
        <v>542305</v>
      </c>
      <c r="B2342" s="42" t="s">
        <v>664</v>
      </c>
      <c r="C2342" s="106">
        <v>125354000</v>
      </c>
      <c r="D2342" s="110" t="s">
        <v>687</v>
      </c>
      <c r="E2342" s="50">
        <v>0</v>
      </c>
      <c r="F2342" s="50">
        <v>3997954</v>
      </c>
    </row>
    <row r="2343" spans="1:6" s="51" customFormat="1" ht="12">
      <c r="A2343" s="41">
        <v>542305</v>
      </c>
      <c r="B2343" s="42" t="s">
        <v>664</v>
      </c>
      <c r="C2343" s="106">
        <v>125454000</v>
      </c>
      <c r="D2343" s="107" t="s">
        <v>688</v>
      </c>
      <c r="E2343" s="50">
        <v>0</v>
      </c>
      <c r="F2343" s="50">
        <v>3963487</v>
      </c>
    </row>
    <row r="2344" spans="1:6" s="51" customFormat="1" ht="12">
      <c r="A2344" s="41">
        <v>542305</v>
      </c>
      <c r="B2344" s="42" t="s">
        <v>664</v>
      </c>
      <c r="C2344" s="106">
        <v>126663000</v>
      </c>
      <c r="D2344" s="107" t="s">
        <v>689</v>
      </c>
      <c r="E2344" s="50">
        <v>0</v>
      </c>
      <c r="F2344" s="50">
        <v>7116033</v>
      </c>
    </row>
    <row r="2345" spans="1:6" s="51" customFormat="1" ht="12">
      <c r="A2345" s="41">
        <v>542305</v>
      </c>
      <c r="B2345" s="42" t="s">
        <v>664</v>
      </c>
      <c r="C2345" s="106">
        <v>127625000</v>
      </c>
      <c r="D2345" s="107" t="s">
        <v>690</v>
      </c>
      <c r="E2345" s="50">
        <v>0</v>
      </c>
      <c r="F2345" s="50">
        <v>1269215</v>
      </c>
    </row>
    <row r="2346" spans="1:6" s="51" customFormat="1" ht="12">
      <c r="A2346" s="41">
        <v>542305</v>
      </c>
      <c r="B2346" s="42" t="s">
        <v>664</v>
      </c>
      <c r="C2346" s="106">
        <v>128868000</v>
      </c>
      <c r="D2346" s="110" t="s">
        <v>691</v>
      </c>
      <c r="E2346" s="50">
        <v>0</v>
      </c>
      <c r="F2346" s="50">
        <v>18329817</v>
      </c>
    </row>
    <row r="2347" spans="1:6" s="51" customFormat="1" ht="12">
      <c r="A2347" s="41">
        <v>542305</v>
      </c>
      <c r="B2347" s="42" t="s">
        <v>664</v>
      </c>
      <c r="C2347" s="106">
        <v>128870000</v>
      </c>
      <c r="D2347" s="107" t="s">
        <v>692</v>
      </c>
      <c r="E2347" s="50">
        <v>0</v>
      </c>
      <c r="F2347" s="50">
        <v>2221779</v>
      </c>
    </row>
    <row r="2348" spans="1:6" s="51" customFormat="1" ht="12">
      <c r="A2348" s="41">
        <v>542305</v>
      </c>
      <c r="B2348" s="42" t="s">
        <v>664</v>
      </c>
      <c r="C2348" s="106">
        <v>129373000</v>
      </c>
      <c r="D2348" s="107" t="s">
        <v>693</v>
      </c>
      <c r="E2348" s="50">
        <v>0</v>
      </c>
      <c r="F2348" s="50">
        <v>5687849</v>
      </c>
    </row>
    <row r="2349" spans="1:6" s="51" customFormat="1" ht="12">
      <c r="A2349" s="41">
        <v>542305</v>
      </c>
      <c r="B2349" s="42" t="s">
        <v>664</v>
      </c>
      <c r="C2349" s="106">
        <v>129444000</v>
      </c>
      <c r="D2349" s="107" t="s">
        <v>694</v>
      </c>
      <c r="E2349" s="50">
        <v>0</v>
      </c>
      <c r="F2349" s="50">
        <v>2243306</v>
      </c>
    </row>
    <row r="2350" spans="1:6" s="51" customFormat="1" ht="12">
      <c r="A2350" s="41">
        <v>542305</v>
      </c>
      <c r="B2350" s="42" t="s">
        <v>664</v>
      </c>
      <c r="C2350" s="106">
        <v>222711001</v>
      </c>
      <c r="D2350" s="118" t="s">
        <v>695</v>
      </c>
      <c r="E2350" s="50">
        <v>0</v>
      </c>
      <c r="F2350" s="50">
        <v>2393420</v>
      </c>
    </row>
    <row r="2351" spans="1:6" s="51" customFormat="1" ht="12">
      <c r="A2351" s="41">
        <v>542305</v>
      </c>
      <c r="B2351" s="42" t="s">
        <v>664</v>
      </c>
      <c r="C2351" s="106">
        <v>821400000</v>
      </c>
      <c r="D2351" s="107" t="s">
        <v>696</v>
      </c>
      <c r="E2351" s="50">
        <v>0</v>
      </c>
      <c r="F2351" s="50">
        <v>2497215</v>
      </c>
    </row>
    <row r="2352" spans="1:6" s="51" customFormat="1" ht="12">
      <c r="A2352" s="41">
        <v>542305</v>
      </c>
      <c r="B2352" s="42" t="s">
        <v>664</v>
      </c>
      <c r="C2352" s="106">
        <v>821700000</v>
      </c>
      <c r="D2352" s="117" t="s">
        <v>697</v>
      </c>
      <c r="E2352" s="50">
        <v>0</v>
      </c>
      <c r="F2352" s="50">
        <v>1145348</v>
      </c>
    </row>
    <row r="2353" spans="1:6" s="51" customFormat="1" ht="12">
      <c r="A2353" s="41">
        <v>542305</v>
      </c>
      <c r="B2353" s="42" t="s">
        <v>664</v>
      </c>
      <c r="C2353" s="106">
        <v>821920000</v>
      </c>
      <c r="D2353" s="107" t="s">
        <v>698</v>
      </c>
      <c r="E2353" s="50">
        <v>0</v>
      </c>
      <c r="F2353" s="50">
        <v>3665826</v>
      </c>
    </row>
    <row r="2354" spans="1:6" s="51" customFormat="1" ht="12">
      <c r="A2354" s="41">
        <v>542305</v>
      </c>
      <c r="B2354" s="42" t="s">
        <v>664</v>
      </c>
      <c r="C2354" s="106">
        <v>822000000</v>
      </c>
      <c r="D2354" s="118" t="s">
        <v>699</v>
      </c>
      <c r="E2354" s="50">
        <v>0</v>
      </c>
      <c r="F2354" s="50">
        <v>4361494</v>
      </c>
    </row>
    <row r="2355" spans="1:6" s="51" customFormat="1" ht="12">
      <c r="A2355" s="41">
        <v>542305</v>
      </c>
      <c r="B2355" s="42" t="s">
        <v>664</v>
      </c>
      <c r="C2355" s="106">
        <v>822719000</v>
      </c>
      <c r="D2355" s="107" t="s">
        <v>700</v>
      </c>
      <c r="E2355" s="50">
        <v>0</v>
      </c>
      <c r="F2355" s="50">
        <v>358497</v>
      </c>
    </row>
    <row r="2356" spans="1:6" s="51" customFormat="1" ht="12">
      <c r="A2356" s="41">
        <v>542305</v>
      </c>
      <c r="B2356" s="42" t="s">
        <v>664</v>
      </c>
      <c r="C2356" s="106">
        <v>824086000</v>
      </c>
      <c r="D2356" s="110" t="s">
        <v>701</v>
      </c>
      <c r="E2356" s="50">
        <v>0</v>
      </c>
      <c r="F2356" s="50">
        <v>254182</v>
      </c>
    </row>
    <row r="2357" spans="1:6" s="51" customFormat="1" ht="16.5">
      <c r="A2357" s="41">
        <v>542305</v>
      </c>
      <c r="B2357" s="42" t="s">
        <v>664</v>
      </c>
      <c r="C2357" s="106">
        <v>824105000</v>
      </c>
      <c r="D2357" s="119" t="s">
        <v>702</v>
      </c>
      <c r="E2357" s="50">
        <v>0</v>
      </c>
      <c r="F2357" s="50">
        <v>233784</v>
      </c>
    </row>
    <row r="2358" spans="1:6" s="51" customFormat="1" ht="10.5" customHeight="1">
      <c r="A2358" s="41">
        <v>542305</v>
      </c>
      <c r="B2358" s="42" t="s">
        <v>664</v>
      </c>
      <c r="C2358" s="106">
        <v>824505000</v>
      </c>
      <c r="D2358" s="107" t="s">
        <v>703</v>
      </c>
      <c r="E2358" s="50">
        <v>0</v>
      </c>
      <c r="F2358" s="50">
        <v>421886</v>
      </c>
    </row>
    <row r="2359" spans="1:6" s="51" customFormat="1" ht="10.5" customHeight="1">
      <c r="A2359" s="41">
        <v>542305</v>
      </c>
      <c r="B2359" s="42" t="s">
        <v>664</v>
      </c>
      <c r="C2359" s="106">
        <v>826076000</v>
      </c>
      <c r="D2359" s="107" t="s">
        <v>704</v>
      </c>
      <c r="E2359" s="50">
        <v>0</v>
      </c>
      <c r="F2359" s="50">
        <v>1264338</v>
      </c>
    </row>
    <row r="2360" spans="1:6" s="51" customFormat="1" ht="11.25" customHeight="1">
      <c r="A2360" s="98">
        <v>572080</v>
      </c>
      <c r="B2360" s="104" t="s">
        <v>705</v>
      </c>
      <c r="C2360" s="114"/>
      <c r="D2360" s="101"/>
      <c r="E2360" s="115"/>
      <c r="F2360" s="105">
        <f>+F2361</f>
        <v>199957</v>
      </c>
    </row>
    <row r="2361" spans="1:6" s="51" customFormat="1" ht="11.25" customHeight="1">
      <c r="A2361" s="41">
        <v>572080</v>
      </c>
      <c r="B2361" s="42" t="s">
        <v>706</v>
      </c>
      <c r="C2361" s="106">
        <v>11500000</v>
      </c>
      <c r="D2361" s="107" t="s">
        <v>3030</v>
      </c>
      <c r="E2361" s="50">
        <v>0</v>
      </c>
      <c r="F2361" s="50">
        <v>199957</v>
      </c>
    </row>
    <row r="2367" spans="1:5" ht="12.75">
      <c r="A2367" s="139" t="s">
        <v>3000</v>
      </c>
      <c r="B2367" s="139"/>
      <c r="C2367" s="139"/>
      <c r="D2367" s="139" t="s">
        <v>3001</v>
      </c>
      <c r="E2367" s="139"/>
    </row>
    <row r="2368" spans="1:5" ht="12.75">
      <c r="A2368" s="140" t="s">
        <v>3002</v>
      </c>
      <c r="B2368" s="140"/>
      <c r="C2368" s="140"/>
      <c r="D2368" s="140" t="s">
        <v>3003</v>
      </c>
      <c r="E2368" s="140"/>
    </row>
    <row r="2369" spans="1:5" ht="12.75">
      <c r="A2369" s="120"/>
      <c r="B2369" s="120"/>
      <c r="C2369" s="120"/>
      <c r="D2369" s="120"/>
      <c r="E2369" s="120"/>
    </row>
    <row r="2370" spans="1:5" ht="12.75">
      <c r="A2370" s="120"/>
      <c r="B2370" s="120"/>
      <c r="C2370" s="120"/>
      <c r="D2370" s="120"/>
      <c r="E2370" s="120"/>
    </row>
    <row r="2371" spans="1:5" ht="12.75">
      <c r="A2371" s="120"/>
      <c r="B2371" s="120"/>
      <c r="C2371" s="120"/>
      <c r="D2371" s="120"/>
      <c r="E2371" s="120"/>
    </row>
    <row r="2372" spans="1:5" ht="12.75">
      <c r="A2372" s="120"/>
      <c r="B2372" s="120"/>
      <c r="C2372" s="120"/>
      <c r="D2372" s="120"/>
      <c r="E2372" s="120"/>
    </row>
    <row r="2373" spans="1:5" ht="12.75">
      <c r="A2373" s="139" t="s">
        <v>3004</v>
      </c>
      <c r="B2373" s="139"/>
      <c r="C2373" s="139"/>
      <c r="D2373" s="120"/>
      <c r="E2373" s="120"/>
    </row>
    <row r="2374" spans="1:5" ht="12.75">
      <c r="A2374" s="140" t="s">
        <v>3005</v>
      </c>
      <c r="B2374" s="140"/>
      <c r="C2374" s="140"/>
      <c r="D2374" s="120"/>
      <c r="E2374" s="120"/>
    </row>
    <row r="2375" spans="1:5" ht="12.75">
      <c r="A2375" s="140" t="s">
        <v>3006</v>
      </c>
      <c r="B2375" s="140"/>
      <c r="C2375" s="140"/>
      <c r="D2375" s="120"/>
      <c r="E2375" s="120"/>
    </row>
  </sheetData>
  <sheetProtection password="8D25" sheet="1" formatCells="0" formatColumns="0" formatRows="0" insertColumns="0" insertRows="0" insertHyperlinks="0" deleteColumns="0" deleteRows="0" sort="0" autoFilter="0" pivotTables="0"/>
  <mergeCells count="10">
    <mergeCell ref="A2375:C2375"/>
    <mergeCell ref="A2368:C2368"/>
    <mergeCell ref="D2368:E2368"/>
    <mergeCell ref="A2373:C2373"/>
    <mergeCell ref="A2374:C2374"/>
    <mergeCell ref="D1:F1"/>
    <mergeCell ref="D2:F2"/>
    <mergeCell ref="D6:F6"/>
    <mergeCell ref="A2367:C2367"/>
    <mergeCell ref="D2367:E236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907"/>
  <sheetViews>
    <sheetView workbookViewId="0" topLeftCell="A1">
      <selection activeCell="D29" sqref="D29"/>
    </sheetView>
  </sheetViews>
  <sheetFormatPr defaultColWidth="11.421875" defaultRowHeight="12.75"/>
  <cols>
    <col min="1" max="1" width="11.140625" style="89" customWidth="1"/>
    <col min="2" max="2" width="39.140625" style="89" customWidth="1"/>
    <col min="3" max="3" width="15.28125" style="90" bestFit="1" customWidth="1"/>
    <col min="4" max="5" width="14.140625" style="90" bestFit="1" customWidth="1"/>
    <col min="6" max="6" width="14.8515625" style="90" bestFit="1" customWidth="1"/>
    <col min="7" max="7" width="12.140625" style="90" bestFit="1" customWidth="1"/>
    <col min="8" max="8" width="15.421875" style="90" bestFit="1" customWidth="1"/>
    <col min="9" max="16384" width="11.421875" style="70" customWidth="1"/>
  </cols>
  <sheetData>
    <row r="1" spans="1:8" s="68" customFormat="1" ht="15.75">
      <c r="A1" s="124" t="s">
        <v>1884</v>
      </c>
      <c r="B1" s="125"/>
      <c r="C1" s="125"/>
      <c r="D1" s="125"/>
      <c r="E1" s="125"/>
      <c r="F1" s="125"/>
      <c r="G1" s="125"/>
      <c r="H1" s="125"/>
    </row>
    <row r="2" spans="1:8" s="68" customFormat="1" ht="15" customHeight="1">
      <c r="A2" s="141" t="s">
        <v>707</v>
      </c>
      <c r="B2" s="142"/>
      <c r="C2" s="142"/>
      <c r="D2" s="143"/>
      <c r="E2" s="69"/>
      <c r="F2" s="4"/>
      <c r="G2" s="1"/>
      <c r="H2" s="1"/>
    </row>
    <row r="3" spans="1:8" s="68" customFormat="1" ht="14.25">
      <c r="A3" s="141" t="s">
        <v>708</v>
      </c>
      <c r="B3" s="142"/>
      <c r="C3" s="142"/>
      <c r="D3" s="143"/>
      <c r="E3" s="69"/>
      <c r="F3" s="4"/>
      <c r="G3" s="4"/>
      <c r="H3" s="4"/>
    </row>
    <row r="4" spans="1:8" s="68" customFormat="1" ht="14.25">
      <c r="A4" s="141" t="s">
        <v>709</v>
      </c>
      <c r="B4" s="142"/>
      <c r="C4" s="142"/>
      <c r="D4" s="143"/>
      <c r="E4" s="69"/>
      <c r="F4" s="4"/>
      <c r="G4" s="4"/>
      <c r="H4" s="4"/>
    </row>
    <row r="5" spans="1:8" s="68" customFormat="1" ht="14.25">
      <c r="A5" s="141" t="s">
        <v>710</v>
      </c>
      <c r="B5" s="142"/>
      <c r="C5" s="142"/>
      <c r="D5" s="142"/>
      <c r="E5" s="142"/>
      <c r="F5" s="5"/>
      <c r="G5" s="6"/>
      <c r="H5" s="4"/>
    </row>
    <row r="6" spans="1:8" s="68" customFormat="1" ht="14.25">
      <c r="A6" s="141" t="s">
        <v>711</v>
      </c>
      <c r="B6" s="142"/>
      <c r="C6" s="142"/>
      <c r="D6" s="142"/>
      <c r="E6" s="142"/>
      <c r="F6" s="4"/>
      <c r="G6" s="129" t="s">
        <v>712</v>
      </c>
      <c r="H6" s="129"/>
    </row>
    <row r="7" spans="1:8" ht="12.75">
      <c r="A7" s="141" t="s">
        <v>713</v>
      </c>
      <c r="B7" s="142"/>
      <c r="C7" s="142"/>
      <c r="D7" s="142"/>
      <c r="E7" s="142"/>
      <c r="F7" s="7"/>
      <c r="G7" s="130" t="s">
        <v>1892</v>
      </c>
      <c r="H7" s="130"/>
    </row>
    <row r="8" spans="1:8" ht="15" customHeight="1">
      <c r="A8" s="3"/>
      <c r="B8" s="3"/>
      <c r="C8" s="3"/>
      <c r="D8" s="3"/>
      <c r="E8" s="3"/>
      <c r="F8" s="71"/>
      <c r="G8" s="8"/>
      <c r="H8" s="8"/>
    </row>
    <row r="9" spans="1:8" s="73" customFormat="1" ht="12.75">
      <c r="A9" s="145" t="s">
        <v>1893</v>
      </c>
      <c r="B9" s="147" t="s">
        <v>1894</v>
      </c>
      <c r="C9" s="144" t="s">
        <v>714</v>
      </c>
      <c r="D9" s="144" t="s">
        <v>1896</v>
      </c>
      <c r="E9" s="144"/>
      <c r="F9" s="144" t="s">
        <v>1897</v>
      </c>
      <c r="G9" s="144" t="s">
        <v>1898</v>
      </c>
      <c r="H9" s="144" t="s">
        <v>1899</v>
      </c>
    </row>
    <row r="10" spans="1:8" s="73" customFormat="1" ht="18" customHeight="1">
      <c r="A10" s="146"/>
      <c r="B10" s="147"/>
      <c r="C10" s="144"/>
      <c r="D10" s="72" t="s">
        <v>1900</v>
      </c>
      <c r="E10" s="72" t="s">
        <v>1901</v>
      </c>
      <c r="F10" s="144"/>
      <c r="G10" s="144"/>
      <c r="H10" s="144"/>
    </row>
    <row r="11" spans="1:8" s="74" customFormat="1" ht="12">
      <c r="A11" s="98">
        <v>1</v>
      </c>
      <c r="B11" s="92" t="s">
        <v>1903</v>
      </c>
      <c r="C11" s="122">
        <v>682464119</v>
      </c>
      <c r="D11" s="122">
        <v>382779897</v>
      </c>
      <c r="E11" s="122">
        <v>352540577</v>
      </c>
      <c r="F11" s="122">
        <v>712703439</v>
      </c>
      <c r="G11" s="122">
        <v>503688611</v>
      </c>
      <c r="H11" s="122">
        <v>209014828</v>
      </c>
    </row>
    <row r="12" spans="1:8" s="74" customFormat="1" ht="12">
      <c r="A12" s="98">
        <v>1.1</v>
      </c>
      <c r="B12" s="92" t="s">
        <v>1905</v>
      </c>
      <c r="C12" s="122">
        <v>25287247</v>
      </c>
      <c r="D12" s="122">
        <v>119136510</v>
      </c>
      <c r="E12" s="122">
        <v>105275889</v>
      </c>
      <c r="F12" s="122">
        <v>39147868</v>
      </c>
      <c r="G12" s="122">
        <v>39147868</v>
      </c>
      <c r="H12" s="122">
        <v>0</v>
      </c>
    </row>
    <row r="13" spans="1:8" s="74" customFormat="1" ht="12">
      <c r="A13" s="98" t="s">
        <v>1906</v>
      </c>
      <c r="B13" s="92" t="s">
        <v>1907</v>
      </c>
      <c r="C13" s="122">
        <v>0</v>
      </c>
      <c r="D13" s="122">
        <v>122262</v>
      </c>
      <c r="E13" s="122">
        <v>0</v>
      </c>
      <c r="F13" s="122">
        <v>122262</v>
      </c>
      <c r="G13" s="122">
        <v>122262</v>
      </c>
      <c r="H13" s="122">
        <v>0</v>
      </c>
    </row>
    <row r="14" spans="1:8" s="76" customFormat="1" ht="12">
      <c r="A14" s="41" t="s">
        <v>1908</v>
      </c>
      <c r="B14" s="17" t="s">
        <v>1909</v>
      </c>
      <c r="C14" s="75">
        <v>0</v>
      </c>
      <c r="D14" s="75">
        <v>122262</v>
      </c>
      <c r="E14" s="75">
        <v>0</v>
      </c>
      <c r="F14" s="75">
        <v>122262</v>
      </c>
      <c r="G14" s="75">
        <v>122262</v>
      </c>
      <c r="H14" s="75">
        <v>0</v>
      </c>
    </row>
    <row r="15" spans="1:8" s="74" customFormat="1" ht="12">
      <c r="A15" s="98" t="s">
        <v>1910</v>
      </c>
      <c r="B15" s="92" t="s">
        <v>1911</v>
      </c>
      <c r="C15" s="122">
        <v>25287247</v>
      </c>
      <c r="D15" s="122">
        <v>119014248</v>
      </c>
      <c r="E15" s="122">
        <v>105275889</v>
      </c>
      <c r="F15" s="122">
        <v>39025606</v>
      </c>
      <c r="G15" s="122">
        <v>39025606</v>
      </c>
      <c r="H15" s="122">
        <v>0</v>
      </c>
    </row>
    <row r="16" spans="1:8" s="76" customFormat="1" ht="12">
      <c r="A16" s="41" t="s">
        <v>1912</v>
      </c>
      <c r="B16" s="17" t="s">
        <v>1913</v>
      </c>
      <c r="C16" s="75">
        <v>23248230</v>
      </c>
      <c r="D16" s="75">
        <v>103006770</v>
      </c>
      <c r="E16" s="75">
        <v>105275889</v>
      </c>
      <c r="F16" s="75">
        <v>20979111</v>
      </c>
      <c r="G16" s="75">
        <v>20979111</v>
      </c>
      <c r="H16" s="75">
        <v>0</v>
      </c>
    </row>
    <row r="17" spans="1:8" s="76" customFormat="1" ht="12">
      <c r="A17" s="41" t="s">
        <v>1914</v>
      </c>
      <c r="B17" s="17" t="s">
        <v>1915</v>
      </c>
      <c r="C17" s="75">
        <v>2039017</v>
      </c>
      <c r="D17" s="75">
        <v>16007478</v>
      </c>
      <c r="E17" s="75">
        <v>0</v>
      </c>
      <c r="F17" s="75">
        <v>18046495</v>
      </c>
      <c r="G17" s="75">
        <v>18046495</v>
      </c>
      <c r="H17" s="75">
        <v>0</v>
      </c>
    </row>
    <row r="18" spans="1:8" s="74" customFormat="1" ht="12">
      <c r="A18" s="98">
        <v>1.2</v>
      </c>
      <c r="B18" s="92" t="s">
        <v>1917</v>
      </c>
      <c r="C18" s="122">
        <v>223394663</v>
      </c>
      <c r="D18" s="122">
        <v>90515433</v>
      </c>
      <c r="E18" s="122">
        <v>64720882</v>
      </c>
      <c r="F18" s="122">
        <v>249189214</v>
      </c>
      <c r="G18" s="122">
        <v>249189214</v>
      </c>
      <c r="H18" s="122">
        <v>0</v>
      </c>
    </row>
    <row r="19" spans="1:8" s="74" customFormat="1" ht="18">
      <c r="A19" s="98" t="s">
        <v>1918</v>
      </c>
      <c r="B19" s="95" t="s">
        <v>1919</v>
      </c>
      <c r="C19" s="122">
        <v>223394663</v>
      </c>
      <c r="D19" s="122">
        <v>90515433</v>
      </c>
      <c r="E19" s="122">
        <v>64720882</v>
      </c>
      <c r="F19" s="122">
        <v>249189214</v>
      </c>
      <c r="G19" s="122">
        <v>249189214</v>
      </c>
      <c r="H19" s="122">
        <v>0</v>
      </c>
    </row>
    <row r="20" spans="1:8" s="76" customFormat="1" ht="12">
      <c r="A20" s="41" t="s">
        <v>1920</v>
      </c>
      <c r="B20" s="17" t="s">
        <v>1921</v>
      </c>
      <c r="C20" s="75">
        <v>69603813</v>
      </c>
      <c r="D20" s="75">
        <v>68140511</v>
      </c>
      <c r="E20" s="75">
        <v>0</v>
      </c>
      <c r="F20" s="75">
        <v>137744324</v>
      </c>
      <c r="G20" s="75">
        <v>137744324</v>
      </c>
      <c r="H20" s="75">
        <v>0</v>
      </c>
    </row>
    <row r="21" spans="1:8" s="76" customFormat="1" ht="12">
      <c r="A21" s="41" t="s">
        <v>1922</v>
      </c>
      <c r="B21" s="17" t="s">
        <v>1923</v>
      </c>
      <c r="C21" s="75">
        <v>148291384</v>
      </c>
      <c r="D21" s="75">
        <v>10340441</v>
      </c>
      <c r="E21" s="75">
        <v>64332502</v>
      </c>
      <c r="F21" s="75">
        <v>94299323</v>
      </c>
      <c r="G21" s="75">
        <v>94299323</v>
      </c>
      <c r="H21" s="75">
        <v>0</v>
      </c>
    </row>
    <row r="22" spans="1:8" s="76" customFormat="1" ht="12">
      <c r="A22" s="41" t="s">
        <v>1924</v>
      </c>
      <c r="B22" s="17" t="s">
        <v>1925</v>
      </c>
      <c r="C22" s="75">
        <v>5111086</v>
      </c>
      <c r="D22" s="75">
        <v>12034481</v>
      </c>
      <c r="E22" s="75">
        <v>0</v>
      </c>
      <c r="F22" s="75">
        <v>17145567</v>
      </c>
      <c r="G22" s="75">
        <v>17145567</v>
      </c>
      <c r="H22" s="75">
        <v>0</v>
      </c>
    </row>
    <row r="23" spans="1:8" s="76" customFormat="1" ht="12">
      <c r="A23" s="41" t="s">
        <v>1926</v>
      </c>
      <c r="B23" s="17" t="s">
        <v>1927</v>
      </c>
      <c r="C23" s="75">
        <v>388380</v>
      </c>
      <c r="D23" s="75">
        <v>0</v>
      </c>
      <c r="E23" s="75">
        <v>388380</v>
      </c>
      <c r="F23" s="75">
        <v>0</v>
      </c>
      <c r="G23" s="75">
        <v>0</v>
      </c>
      <c r="H23" s="75">
        <v>0</v>
      </c>
    </row>
    <row r="24" spans="1:8" s="74" customFormat="1" ht="12">
      <c r="A24" s="98">
        <v>1.4</v>
      </c>
      <c r="B24" s="92" t="s">
        <v>1929</v>
      </c>
      <c r="C24" s="122">
        <v>238437249</v>
      </c>
      <c r="D24" s="122">
        <v>132844384</v>
      </c>
      <c r="E24" s="122">
        <v>156124210</v>
      </c>
      <c r="F24" s="122">
        <v>215157423</v>
      </c>
      <c r="G24" s="122">
        <v>215157423</v>
      </c>
      <c r="H24" s="122">
        <v>0</v>
      </c>
    </row>
    <row r="25" spans="1:8" s="74" customFormat="1" ht="12">
      <c r="A25" s="98" t="s">
        <v>1930</v>
      </c>
      <c r="B25" s="92" t="s">
        <v>1931</v>
      </c>
      <c r="C25" s="122">
        <v>2758852</v>
      </c>
      <c r="D25" s="122">
        <v>0</v>
      </c>
      <c r="E25" s="122">
        <v>373641</v>
      </c>
      <c r="F25" s="122">
        <v>2385211</v>
      </c>
      <c r="G25" s="122">
        <v>2385211</v>
      </c>
      <c r="H25" s="122">
        <v>0</v>
      </c>
    </row>
    <row r="26" spans="1:8" s="76" customFormat="1" ht="12">
      <c r="A26" s="41" t="s">
        <v>1932</v>
      </c>
      <c r="B26" s="17" t="s">
        <v>1933</v>
      </c>
      <c r="C26" s="75">
        <v>2758852</v>
      </c>
      <c r="D26" s="75">
        <v>0</v>
      </c>
      <c r="E26" s="75">
        <v>373641</v>
      </c>
      <c r="F26" s="75">
        <v>2385211</v>
      </c>
      <c r="G26" s="75">
        <v>2385211</v>
      </c>
      <c r="H26" s="75">
        <v>0</v>
      </c>
    </row>
    <row r="27" spans="1:8" s="74" customFormat="1" ht="12">
      <c r="A27" s="98" t="s">
        <v>1934</v>
      </c>
      <c r="B27" s="92" t="s">
        <v>1935</v>
      </c>
      <c r="C27" s="122">
        <v>20422232</v>
      </c>
      <c r="D27" s="122">
        <v>16137067</v>
      </c>
      <c r="E27" s="122">
        <v>16517812</v>
      </c>
      <c r="F27" s="122">
        <v>20041487</v>
      </c>
      <c r="G27" s="122">
        <v>20041487</v>
      </c>
      <c r="H27" s="122">
        <v>0</v>
      </c>
    </row>
    <row r="28" spans="1:8" s="76" customFormat="1" ht="12">
      <c r="A28" s="41" t="s">
        <v>1936</v>
      </c>
      <c r="B28" s="17" t="s">
        <v>1937</v>
      </c>
      <c r="C28" s="75">
        <v>20422232</v>
      </c>
      <c r="D28" s="75">
        <v>16137067</v>
      </c>
      <c r="E28" s="75">
        <v>16517812</v>
      </c>
      <c r="F28" s="75">
        <v>20041487</v>
      </c>
      <c r="G28" s="75">
        <v>20041487</v>
      </c>
      <c r="H28" s="75">
        <v>0</v>
      </c>
    </row>
    <row r="29" spans="1:8" s="74" customFormat="1" ht="12">
      <c r="A29" s="98" t="s">
        <v>1938</v>
      </c>
      <c r="B29" s="92" t="s">
        <v>1939</v>
      </c>
      <c r="C29" s="122">
        <v>115757141</v>
      </c>
      <c r="D29" s="122">
        <v>113670374</v>
      </c>
      <c r="E29" s="122">
        <v>138211689</v>
      </c>
      <c r="F29" s="122">
        <v>91215826</v>
      </c>
      <c r="G29" s="122">
        <v>91215826</v>
      </c>
      <c r="H29" s="122">
        <v>0</v>
      </c>
    </row>
    <row r="30" spans="1:8" s="76" customFormat="1" ht="12">
      <c r="A30" s="41" t="s">
        <v>1940</v>
      </c>
      <c r="B30" s="17" t="s">
        <v>1941</v>
      </c>
      <c r="C30" s="75">
        <v>0</v>
      </c>
      <c r="D30" s="75">
        <v>113670374</v>
      </c>
      <c r="E30" s="75">
        <v>112414871</v>
      </c>
      <c r="F30" s="75">
        <v>1255503</v>
      </c>
      <c r="G30" s="75">
        <v>1255503</v>
      </c>
      <c r="H30" s="75">
        <v>0</v>
      </c>
    </row>
    <row r="31" spans="1:8" s="76" customFormat="1" ht="12">
      <c r="A31" s="41" t="s">
        <v>1942</v>
      </c>
      <c r="B31" s="17" t="s">
        <v>1943</v>
      </c>
      <c r="C31" s="75">
        <v>115757141</v>
      </c>
      <c r="D31" s="75">
        <v>0</v>
      </c>
      <c r="E31" s="75">
        <v>25796818</v>
      </c>
      <c r="F31" s="75">
        <v>89960323</v>
      </c>
      <c r="G31" s="75">
        <v>89960323</v>
      </c>
      <c r="H31" s="75">
        <v>0</v>
      </c>
    </row>
    <row r="32" spans="1:8" s="74" customFormat="1" ht="12">
      <c r="A32" s="98" t="s">
        <v>1944</v>
      </c>
      <c r="B32" s="92" t="s">
        <v>1945</v>
      </c>
      <c r="C32" s="122">
        <v>93978660</v>
      </c>
      <c r="D32" s="122">
        <v>3018018</v>
      </c>
      <c r="E32" s="122">
        <v>1004784</v>
      </c>
      <c r="F32" s="122">
        <v>95991894</v>
      </c>
      <c r="G32" s="122">
        <v>95991894</v>
      </c>
      <c r="H32" s="122">
        <v>0</v>
      </c>
    </row>
    <row r="33" spans="1:8" s="76" customFormat="1" ht="12">
      <c r="A33" s="41" t="s">
        <v>1946</v>
      </c>
      <c r="B33" s="17" t="s">
        <v>1947</v>
      </c>
      <c r="C33" s="75">
        <v>93949195</v>
      </c>
      <c r="D33" s="75">
        <v>3017740</v>
      </c>
      <c r="E33" s="75">
        <v>1004784</v>
      </c>
      <c r="F33" s="75">
        <v>95962151</v>
      </c>
      <c r="G33" s="75">
        <v>95962151</v>
      </c>
      <c r="H33" s="75">
        <v>0</v>
      </c>
    </row>
    <row r="34" spans="1:8" s="76" customFormat="1" ht="12">
      <c r="A34" s="41" t="s">
        <v>715</v>
      </c>
      <c r="B34" s="17" t="s">
        <v>716</v>
      </c>
      <c r="C34" s="75">
        <v>29465</v>
      </c>
      <c r="D34" s="75">
        <v>278</v>
      </c>
      <c r="E34" s="75">
        <v>0</v>
      </c>
      <c r="F34" s="75">
        <v>29743</v>
      </c>
      <c r="G34" s="75">
        <v>29743</v>
      </c>
      <c r="H34" s="75">
        <v>0</v>
      </c>
    </row>
    <row r="35" spans="1:8" s="74" customFormat="1" ht="12">
      <c r="A35" s="98" t="s">
        <v>1948</v>
      </c>
      <c r="B35" s="92" t="s">
        <v>1949</v>
      </c>
      <c r="C35" s="122">
        <v>5520364</v>
      </c>
      <c r="D35" s="122">
        <v>18925</v>
      </c>
      <c r="E35" s="122">
        <v>16284</v>
      </c>
      <c r="F35" s="122">
        <v>5523005</v>
      </c>
      <c r="G35" s="122">
        <v>5523005</v>
      </c>
      <c r="H35" s="122">
        <v>0</v>
      </c>
    </row>
    <row r="36" spans="1:8" s="76" customFormat="1" ht="12">
      <c r="A36" s="41" t="s">
        <v>717</v>
      </c>
      <c r="B36" s="77" t="s">
        <v>2107</v>
      </c>
      <c r="C36" s="75">
        <v>100246</v>
      </c>
      <c r="D36" s="75">
        <v>0</v>
      </c>
      <c r="E36" s="75">
        <v>0</v>
      </c>
      <c r="F36" s="75">
        <v>100246</v>
      </c>
      <c r="G36" s="75">
        <v>100246</v>
      </c>
      <c r="H36" s="75">
        <v>0</v>
      </c>
    </row>
    <row r="37" spans="1:8" s="76" customFormat="1" ht="12">
      <c r="A37" s="41" t="s">
        <v>718</v>
      </c>
      <c r="B37" s="77" t="s">
        <v>719</v>
      </c>
      <c r="C37" s="75">
        <v>3546</v>
      </c>
      <c r="D37" s="75">
        <v>482</v>
      </c>
      <c r="E37" s="75">
        <v>0</v>
      </c>
      <c r="F37" s="75">
        <v>4028</v>
      </c>
      <c r="G37" s="75">
        <v>4028</v>
      </c>
      <c r="H37" s="75">
        <v>0</v>
      </c>
    </row>
    <row r="38" spans="1:8" s="76" customFormat="1" ht="12">
      <c r="A38" s="41" t="s">
        <v>1950</v>
      </c>
      <c r="B38" s="17" t="s">
        <v>1951</v>
      </c>
      <c r="C38" s="75">
        <v>102</v>
      </c>
      <c r="D38" s="75">
        <v>0</v>
      </c>
      <c r="E38" s="75">
        <v>102</v>
      </c>
      <c r="F38" s="75">
        <v>0</v>
      </c>
      <c r="G38" s="75">
        <v>0</v>
      </c>
      <c r="H38" s="75">
        <v>0</v>
      </c>
    </row>
    <row r="39" spans="1:8" s="76" customFormat="1" ht="12">
      <c r="A39" s="41" t="s">
        <v>720</v>
      </c>
      <c r="B39" s="77" t="s">
        <v>721</v>
      </c>
      <c r="C39" s="75">
        <v>92155</v>
      </c>
      <c r="D39" s="75">
        <v>18443</v>
      </c>
      <c r="E39" s="75">
        <v>16182</v>
      </c>
      <c r="F39" s="75">
        <v>94416</v>
      </c>
      <c r="G39" s="75">
        <v>94416</v>
      </c>
      <c r="H39" s="75">
        <v>0</v>
      </c>
    </row>
    <row r="40" spans="1:8" s="76" customFormat="1" ht="12">
      <c r="A40" s="41" t="s">
        <v>1952</v>
      </c>
      <c r="B40" s="17" t="s">
        <v>1953</v>
      </c>
      <c r="C40" s="75">
        <v>36026</v>
      </c>
      <c r="D40" s="75">
        <v>0</v>
      </c>
      <c r="E40" s="75">
        <v>0</v>
      </c>
      <c r="F40" s="75">
        <v>36026</v>
      </c>
      <c r="G40" s="75">
        <v>36026</v>
      </c>
      <c r="H40" s="75">
        <v>0</v>
      </c>
    </row>
    <row r="41" spans="1:8" s="76" customFormat="1" ht="12">
      <c r="A41" s="41" t="s">
        <v>1954</v>
      </c>
      <c r="B41" s="17" t="s">
        <v>1955</v>
      </c>
      <c r="C41" s="75">
        <v>5288289</v>
      </c>
      <c r="D41" s="75">
        <v>0</v>
      </c>
      <c r="E41" s="75">
        <v>0</v>
      </c>
      <c r="F41" s="75">
        <v>5288289</v>
      </c>
      <c r="G41" s="75">
        <v>5288289</v>
      </c>
      <c r="H41" s="75">
        <v>0</v>
      </c>
    </row>
    <row r="42" spans="1:8" s="74" customFormat="1" ht="12">
      <c r="A42" s="98">
        <v>1.5</v>
      </c>
      <c r="B42" s="92" t="s">
        <v>1957</v>
      </c>
      <c r="C42" s="122">
        <v>0</v>
      </c>
      <c r="D42" s="122">
        <v>194106</v>
      </c>
      <c r="E42" s="122">
        <v>0</v>
      </c>
      <c r="F42" s="122">
        <v>194106</v>
      </c>
      <c r="G42" s="122">
        <v>194106</v>
      </c>
      <c r="H42" s="122">
        <v>0</v>
      </c>
    </row>
    <row r="43" spans="1:8" s="74" customFormat="1" ht="12">
      <c r="A43" s="98" t="s">
        <v>1958</v>
      </c>
      <c r="B43" s="92" t="s">
        <v>1959</v>
      </c>
      <c r="C43" s="122">
        <v>0</v>
      </c>
      <c r="D43" s="122">
        <v>194106</v>
      </c>
      <c r="E43" s="122">
        <v>0</v>
      </c>
      <c r="F43" s="122">
        <v>194106</v>
      </c>
      <c r="G43" s="122">
        <v>194106</v>
      </c>
      <c r="H43" s="122">
        <v>0</v>
      </c>
    </row>
    <row r="44" spans="1:8" s="76" customFormat="1" ht="12">
      <c r="A44" s="41" t="s">
        <v>1960</v>
      </c>
      <c r="B44" s="17" t="s">
        <v>1961</v>
      </c>
      <c r="C44" s="75">
        <v>0</v>
      </c>
      <c r="D44" s="75">
        <v>194106</v>
      </c>
      <c r="E44" s="75">
        <v>0</v>
      </c>
      <c r="F44" s="75">
        <v>194106</v>
      </c>
      <c r="G44" s="75">
        <v>194106</v>
      </c>
      <c r="H44" s="75">
        <v>0</v>
      </c>
    </row>
    <row r="45" spans="1:8" s="74" customFormat="1" ht="12">
      <c r="A45" s="98">
        <v>1.6</v>
      </c>
      <c r="B45" s="92" t="s">
        <v>1963</v>
      </c>
      <c r="C45" s="122">
        <v>25804831</v>
      </c>
      <c r="D45" s="122">
        <v>13679323</v>
      </c>
      <c r="E45" s="122">
        <v>13684623</v>
      </c>
      <c r="F45" s="122">
        <v>25799531</v>
      </c>
      <c r="G45" s="122">
        <v>0</v>
      </c>
      <c r="H45" s="122">
        <v>25799531</v>
      </c>
    </row>
    <row r="46" spans="1:8" s="74" customFormat="1" ht="12">
      <c r="A46" s="98" t="s">
        <v>1964</v>
      </c>
      <c r="B46" s="92" t="s">
        <v>1965</v>
      </c>
      <c r="C46" s="122">
        <v>16133182</v>
      </c>
      <c r="D46" s="122">
        <v>0</v>
      </c>
      <c r="E46" s="122">
        <v>0</v>
      </c>
      <c r="F46" s="122">
        <v>16133182</v>
      </c>
      <c r="G46" s="122">
        <v>0</v>
      </c>
      <c r="H46" s="122">
        <v>16133182</v>
      </c>
    </row>
    <row r="47" spans="1:8" s="76" customFormat="1" ht="12">
      <c r="A47" s="41" t="s">
        <v>1966</v>
      </c>
      <c r="B47" s="17" t="s">
        <v>1967</v>
      </c>
      <c r="C47" s="75">
        <v>16133182</v>
      </c>
      <c r="D47" s="75">
        <v>0</v>
      </c>
      <c r="E47" s="75">
        <v>0</v>
      </c>
      <c r="F47" s="75">
        <v>16133182</v>
      </c>
      <c r="G47" s="75">
        <v>0</v>
      </c>
      <c r="H47" s="75">
        <v>16133182</v>
      </c>
    </row>
    <row r="48" spans="1:8" s="74" customFormat="1" ht="12">
      <c r="A48" s="98" t="s">
        <v>1968</v>
      </c>
      <c r="B48" s="92" t="s">
        <v>1969</v>
      </c>
      <c r="C48" s="122">
        <v>1934331</v>
      </c>
      <c r="D48" s="122">
        <v>0</v>
      </c>
      <c r="E48" s="122">
        <v>0</v>
      </c>
      <c r="F48" s="122">
        <v>1934331</v>
      </c>
      <c r="G48" s="122">
        <v>0</v>
      </c>
      <c r="H48" s="122">
        <v>1934331</v>
      </c>
    </row>
    <row r="49" spans="1:8" s="76" customFormat="1" ht="12">
      <c r="A49" s="41" t="s">
        <v>1970</v>
      </c>
      <c r="B49" s="17" t="s">
        <v>1971</v>
      </c>
      <c r="C49" s="75">
        <v>1934331</v>
      </c>
      <c r="D49" s="75">
        <v>0</v>
      </c>
      <c r="E49" s="75">
        <v>0</v>
      </c>
      <c r="F49" s="75">
        <v>1934331</v>
      </c>
      <c r="G49" s="75">
        <v>0</v>
      </c>
      <c r="H49" s="75">
        <v>1934331</v>
      </c>
    </row>
    <row r="50" spans="1:8" s="74" customFormat="1" ht="12">
      <c r="A50" s="98" t="s">
        <v>1972</v>
      </c>
      <c r="B50" s="92" t="s">
        <v>1973</v>
      </c>
      <c r="C50" s="122">
        <v>1195155</v>
      </c>
      <c r="D50" s="122">
        <v>387804</v>
      </c>
      <c r="E50" s="122">
        <v>350352</v>
      </c>
      <c r="F50" s="122">
        <v>1232607</v>
      </c>
      <c r="G50" s="122">
        <v>0</v>
      </c>
      <c r="H50" s="122">
        <v>1232607</v>
      </c>
    </row>
    <row r="51" spans="1:8" s="76" customFormat="1" ht="12">
      <c r="A51" s="41" t="s">
        <v>1974</v>
      </c>
      <c r="B51" s="17" t="s">
        <v>1975</v>
      </c>
      <c r="C51" s="75">
        <v>0</v>
      </c>
      <c r="D51" s="75">
        <v>540</v>
      </c>
      <c r="E51" s="75">
        <v>0</v>
      </c>
      <c r="F51" s="75">
        <v>540</v>
      </c>
      <c r="G51" s="75">
        <v>0</v>
      </c>
      <c r="H51" s="75">
        <v>540</v>
      </c>
    </row>
    <row r="52" spans="1:8" s="76" customFormat="1" ht="12">
      <c r="A52" s="41" t="s">
        <v>1976</v>
      </c>
      <c r="B52" s="17" t="s">
        <v>1977</v>
      </c>
      <c r="C52" s="75">
        <v>15743</v>
      </c>
      <c r="D52" s="75">
        <v>24696</v>
      </c>
      <c r="E52" s="75">
        <v>266</v>
      </c>
      <c r="F52" s="75">
        <v>40173</v>
      </c>
      <c r="G52" s="75">
        <v>0</v>
      </c>
      <c r="H52" s="75">
        <v>40173</v>
      </c>
    </row>
    <row r="53" spans="1:8" s="76" customFormat="1" ht="12">
      <c r="A53" s="41" t="s">
        <v>1978</v>
      </c>
      <c r="B53" s="17" t="s">
        <v>1979</v>
      </c>
      <c r="C53" s="75">
        <v>1149542</v>
      </c>
      <c r="D53" s="75">
        <v>362563</v>
      </c>
      <c r="E53" s="75">
        <v>350086</v>
      </c>
      <c r="F53" s="75">
        <v>1162019</v>
      </c>
      <c r="G53" s="75">
        <v>0</v>
      </c>
      <c r="H53" s="75">
        <v>1162019</v>
      </c>
    </row>
    <row r="54" spans="1:8" s="76" customFormat="1" ht="12">
      <c r="A54" s="41" t="s">
        <v>1980</v>
      </c>
      <c r="B54" s="17" t="s">
        <v>1981</v>
      </c>
      <c r="C54" s="75">
        <v>29120</v>
      </c>
      <c r="D54" s="75">
        <v>0</v>
      </c>
      <c r="E54" s="75">
        <v>0</v>
      </c>
      <c r="F54" s="75">
        <v>29120</v>
      </c>
      <c r="G54" s="75">
        <v>0</v>
      </c>
      <c r="H54" s="75">
        <v>29120</v>
      </c>
    </row>
    <row r="55" spans="1:8" s="76" customFormat="1" ht="12">
      <c r="A55" s="41" t="s">
        <v>1982</v>
      </c>
      <c r="B55" s="17" t="s">
        <v>1983</v>
      </c>
      <c r="C55" s="75">
        <v>750</v>
      </c>
      <c r="D55" s="75">
        <v>5</v>
      </c>
      <c r="E55" s="75">
        <v>0</v>
      </c>
      <c r="F55" s="75">
        <v>755</v>
      </c>
      <c r="G55" s="75">
        <v>0</v>
      </c>
      <c r="H55" s="75">
        <v>755</v>
      </c>
    </row>
    <row r="56" spans="1:8" s="74" customFormat="1" ht="12">
      <c r="A56" s="98" t="s">
        <v>1984</v>
      </c>
      <c r="B56" s="92" t="s">
        <v>1985</v>
      </c>
      <c r="C56" s="122">
        <v>7633800</v>
      </c>
      <c r="D56" s="122">
        <v>12908019</v>
      </c>
      <c r="E56" s="122">
        <v>12908019</v>
      </c>
      <c r="F56" s="122">
        <v>7633800</v>
      </c>
      <c r="G56" s="122">
        <v>0</v>
      </c>
      <c r="H56" s="122">
        <v>7633800</v>
      </c>
    </row>
    <row r="57" spans="1:8" s="76" customFormat="1" ht="12">
      <c r="A57" s="41" t="s">
        <v>1986</v>
      </c>
      <c r="B57" s="17" t="s">
        <v>1987</v>
      </c>
      <c r="C57" s="75">
        <v>7633800</v>
      </c>
      <c r="D57" s="75">
        <v>1345419</v>
      </c>
      <c r="E57" s="75">
        <v>1345419</v>
      </c>
      <c r="F57" s="75">
        <v>7633800</v>
      </c>
      <c r="G57" s="75">
        <v>0</v>
      </c>
      <c r="H57" s="75">
        <v>7633800</v>
      </c>
    </row>
    <row r="58" spans="1:8" s="76" customFormat="1" ht="12">
      <c r="A58" s="41" t="s">
        <v>1988</v>
      </c>
      <c r="B58" s="17" t="s">
        <v>1989</v>
      </c>
      <c r="C58" s="75">
        <v>0</v>
      </c>
      <c r="D58" s="75">
        <v>11562600</v>
      </c>
      <c r="E58" s="75">
        <v>11562600</v>
      </c>
      <c r="F58" s="75">
        <v>0</v>
      </c>
      <c r="G58" s="75">
        <v>0</v>
      </c>
      <c r="H58" s="75">
        <v>0</v>
      </c>
    </row>
    <row r="59" spans="1:8" s="74" customFormat="1" ht="12">
      <c r="A59" s="98" t="s">
        <v>1990</v>
      </c>
      <c r="B59" s="92" t="s">
        <v>1991</v>
      </c>
      <c r="C59" s="122">
        <v>23319</v>
      </c>
      <c r="D59" s="122">
        <v>0</v>
      </c>
      <c r="E59" s="122">
        <v>540</v>
      </c>
      <c r="F59" s="122">
        <v>22779</v>
      </c>
      <c r="G59" s="122">
        <v>0</v>
      </c>
      <c r="H59" s="122">
        <v>22779</v>
      </c>
    </row>
    <row r="60" spans="1:8" s="76" customFormat="1" ht="12">
      <c r="A60" s="41" t="s">
        <v>1992</v>
      </c>
      <c r="B60" s="17" t="s">
        <v>1993</v>
      </c>
      <c r="C60" s="75">
        <v>1788</v>
      </c>
      <c r="D60" s="75">
        <v>0</v>
      </c>
      <c r="E60" s="75">
        <v>540</v>
      </c>
      <c r="F60" s="75">
        <v>1248</v>
      </c>
      <c r="G60" s="75">
        <v>0</v>
      </c>
      <c r="H60" s="75">
        <v>1248</v>
      </c>
    </row>
    <row r="61" spans="1:8" s="76" customFormat="1" ht="12">
      <c r="A61" s="41" t="s">
        <v>1994</v>
      </c>
      <c r="B61" s="17" t="s">
        <v>1995</v>
      </c>
      <c r="C61" s="75">
        <v>3812</v>
      </c>
      <c r="D61" s="75">
        <v>0</v>
      </c>
      <c r="E61" s="75">
        <v>0</v>
      </c>
      <c r="F61" s="75">
        <v>3812</v>
      </c>
      <c r="G61" s="75">
        <v>0</v>
      </c>
      <c r="H61" s="75">
        <v>3812</v>
      </c>
    </row>
    <row r="62" spans="1:8" s="76" customFormat="1" ht="12">
      <c r="A62" s="41" t="s">
        <v>1996</v>
      </c>
      <c r="B62" s="17" t="s">
        <v>1997</v>
      </c>
      <c r="C62" s="75">
        <v>5498</v>
      </c>
      <c r="D62" s="75">
        <v>0</v>
      </c>
      <c r="E62" s="75">
        <v>0</v>
      </c>
      <c r="F62" s="75">
        <v>5498</v>
      </c>
      <c r="G62" s="75">
        <v>0</v>
      </c>
      <c r="H62" s="75">
        <v>5498</v>
      </c>
    </row>
    <row r="63" spans="1:8" s="76" customFormat="1" ht="12">
      <c r="A63" s="41" t="s">
        <v>1998</v>
      </c>
      <c r="B63" s="17" t="s">
        <v>1999</v>
      </c>
      <c r="C63" s="75">
        <v>5516</v>
      </c>
      <c r="D63" s="75">
        <v>0</v>
      </c>
      <c r="E63" s="75">
        <v>0</v>
      </c>
      <c r="F63" s="75">
        <v>5516</v>
      </c>
      <c r="G63" s="75">
        <v>0</v>
      </c>
      <c r="H63" s="75">
        <v>5516</v>
      </c>
    </row>
    <row r="64" spans="1:8" s="76" customFormat="1" ht="12">
      <c r="A64" s="41" t="s">
        <v>722</v>
      </c>
      <c r="B64" s="17" t="s">
        <v>723</v>
      </c>
      <c r="C64" s="75">
        <v>6705</v>
      </c>
      <c r="D64" s="75">
        <v>0</v>
      </c>
      <c r="E64" s="75">
        <v>0</v>
      </c>
      <c r="F64" s="75">
        <v>6705</v>
      </c>
      <c r="G64" s="75">
        <v>0</v>
      </c>
      <c r="H64" s="75">
        <v>6705</v>
      </c>
    </row>
    <row r="65" spans="1:8" s="74" customFormat="1" ht="12">
      <c r="A65" s="98" t="s">
        <v>2000</v>
      </c>
      <c r="B65" s="92" t="s">
        <v>2001</v>
      </c>
      <c r="C65" s="122">
        <v>1035189</v>
      </c>
      <c r="D65" s="122">
        <v>266</v>
      </c>
      <c r="E65" s="122">
        <v>4846</v>
      </c>
      <c r="F65" s="122">
        <v>1030609</v>
      </c>
      <c r="G65" s="122">
        <v>0</v>
      </c>
      <c r="H65" s="122">
        <v>1030609</v>
      </c>
    </row>
    <row r="66" spans="1:8" s="76" customFormat="1" ht="12">
      <c r="A66" s="41" t="s">
        <v>2002</v>
      </c>
      <c r="B66" s="17" t="s">
        <v>2003</v>
      </c>
      <c r="C66" s="75">
        <v>898785</v>
      </c>
      <c r="D66" s="75">
        <v>241</v>
      </c>
      <c r="E66" s="75">
        <v>4347</v>
      </c>
      <c r="F66" s="75">
        <v>894679</v>
      </c>
      <c r="G66" s="75">
        <v>0</v>
      </c>
      <c r="H66" s="75">
        <v>894679</v>
      </c>
    </row>
    <row r="67" spans="1:8" s="76" customFormat="1" ht="12">
      <c r="A67" s="41" t="s">
        <v>2004</v>
      </c>
      <c r="B67" s="17" t="s">
        <v>2005</v>
      </c>
      <c r="C67" s="75">
        <v>136404</v>
      </c>
      <c r="D67" s="75">
        <v>25</v>
      </c>
      <c r="E67" s="75">
        <v>499</v>
      </c>
      <c r="F67" s="75">
        <v>135930</v>
      </c>
      <c r="G67" s="75">
        <v>0</v>
      </c>
      <c r="H67" s="75">
        <v>135930</v>
      </c>
    </row>
    <row r="68" spans="1:8" s="74" customFormat="1" ht="12">
      <c r="A68" s="98" t="s">
        <v>2006</v>
      </c>
      <c r="B68" s="92" t="s">
        <v>2007</v>
      </c>
      <c r="C68" s="122">
        <v>2651034</v>
      </c>
      <c r="D68" s="122">
        <v>383234</v>
      </c>
      <c r="E68" s="122">
        <v>102701</v>
      </c>
      <c r="F68" s="122">
        <v>2931567</v>
      </c>
      <c r="G68" s="122">
        <v>0</v>
      </c>
      <c r="H68" s="122">
        <v>2931567</v>
      </c>
    </row>
    <row r="69" spans="1:8" s="76" customFormat="1" ht="12">
      <c r="A69" s="41" t="s">
        <v>2008</v>
      </c>
      <c r="B69" s="17" t="s">
        <v>2009</v>
      </c>
      <c r="C69" s="75">
        <v>204388</v>
      </c>
      <c r="D69" s="75">
        <v>4452</v>
      </c>
      <c r="E69" s="75">
        <v>2080</v>
      </c>
      <c r="F69" s="75">
        <v>206760</v>
      </c>
      <c r="G69" s="75">
        <v>0</v>
      </c>
      <c r="H69" s="75">
        <v>206760</v>
      </c>
    </row>
    <row r="70" spans="1:8" s="76" customFormat="1" ht="12">
      <c r="A70" s="41" t="s">
        <v>2010</v>
      </c>
      <c r="B70" s="17" t="s">
        <v>2011</v>
      </c>
      <c r="C70" s="75">
        <v>2446646</v>
      </c>
      <c r="D70" s="75">
        <v>378782</v>
      </c>
      <c r="E70" s="75">
        <v>100621</v>
      </c>
      <c r="F70" s="75">
        <v>2724807</v>
      </c>
      <c r="G70" s="75">
        <v>0</v>
      </c>
      <c r="H70" s="75">
        <v>2724807</v>
      </c>
    </row>
    <row r="71" spans="1:8" s="74" customFormat="1" ht="11.25" customHeight="1">
      <c r="A71" s="98" t="s">
        <v>2012</v>
      </c>
      <c r="B71" s="92" t="s">
        <v>2013</v>
      </c>
      <c r="C71" s="122">
        <v>471590</v>
      </c>
      <c r="D71" s="122">
        <v>0</v>
      </c>
      <c r="E71" s="122">
        <v>0</v>
      </c>
      <c r="F71" s="122">
        <v>471590</v>
      </c>
      <c r="G71" s="122">
        <v>0</v>
      </c>
      <c r="H71" s="122">
        <v>471590</v>
      </c>
    </row>
    <row r="72" spans="1:8" s="76" customFormat="1" ht="12">
      <c r="A72" s="41" t="s">
        <v>2014</v>
      </c>
      <c r="B72" s="17" t="s">
        <v>2015</v>
      </c>
      <c r="C72" s="75">
        <v>471590</v>
      </c>
      <c r="D72" s="75">
        <v>0</v>
      </c>
      <c r="E72" s="75">
        <v>0</v>
      </c>
      <c r="F72" s="75">
        <v>471590</v>
      </c>
      <c r="G72" s="75">
        <v>0</v>
      </c>
      <c r="H72" s="75">
        <v>471590</v>
      </c>
    </row>
    <row r="73" spans="1:8" s="74" customFormat="1" ht="12">
      <c r="A73" s="98" t="s">
        <v>2016</v>
      </c>
      <c r="B73" s="94" t="s">
        <v>2017</v>
      </c>
      <c r="C73" s="122">
        <v>8587</v>
      </c>
      <c r="D73" s="122">
        <v>0</v>
      </c>
      <c r="E73" s="122">
        <v>5</v>
      </c>
      <c r="F73" s="122">
        <v>8582</v>
      </c>
      <c r="G73" s="122">
        <v>0</v>
      </c>
      <c r="H73" s="122">
        <v>8582</v>
      </c>
    </row>
    <row r="74" spans="1:8" s="76" customFormat="1" ht="12">
      <c r="A74" s="41" t="s">
        <v>2018</v>
      </c>
      <c r="B74" s="17" t="s">
        <v>2019</v>
      </c>
      <c r="C74" s="75">
        <v>8587</v>
      </c>
      <c r="D74" s="75">
        <v>0</v>
      </c>
      <c r="E74" s="75">
        <v>5</v>
      </c>
      <c r="F74" s="75">
        <v>8582</v>
      </c>
      <c r="G74" s="75">
        <v>0</v>
      </c>
      <c r="H74" s="75">
        <v>8582</v>
      </c>
    </row>
    <row r="75" spans="1:8" s="74" customFormat="1" ht="12">
      <c r="A75" s="98" t="s">
        <v>2020</v>
      </c>
      <c r="B75" s="92" t="s">
        <v>2021</v>
      </c>
      <c r="C75" s="122">
        <v>-5281356</v>
      </c>
      <c r="D75" s="122">
        <v>0</v>
      </c>
      <c r="E75" s="122">
        <v>318160</v>
      </c>
      <c r="F75" s="122">
        <v>-5599516</v>
      </c>
      <c r="G75" s="122">
        <v>0</v>
      </c>
      <c r="H75" s="122">
        <v>-5599516</v>
      </c>
    </row>
    <row r="76" spans="1:8" s="76" customFormat="1" ht="12">
      <c r="A76" s="41" t="s">
        <v>2022</v>
      </c>
      <c r="B76" s="17" t="s">
        <v>1971</v>
      </c>
      <c r="C76" s="75">
        <v>-2060573</v>
      </c>
      <c r="D76" s="75">
        <v>0</v>
      </c>
      <c r="E76" s="75">
        <v>41227</v>
      </c>
      <c r="F76" s="75">
        <v>-2101800</v>
      </c>
      <c r="G76" s="75">
        <v>0</v>
      </c>
      <c r="H76" s="75">
        <v>-2101800</v>
      </c>
    </row>
    <row r="77" spans="1:8" s="76" customFormat="1" ht="12">
      <c r="A77" s="41" t="s">
        <v>2023</v>
      </c>
      <c r="B77" s="17" t="s">
        <v>1975</v>
      </c>
      <c r="C77" s="75">
        <v>-17813</v>
      </c>
      <c r="D77" s="75">
        <v>0</v>
      </c>
      <c r="E77" s="75">
        <v>279</v>
      </c>
      <c r="F77" s="75">
        <v>-18092</v>
      </c>
      <c r="G77" s="75">
        <v>0</v>
      </c>
      <c r="H77" s="75">
        <v>-18092</v>
      </c>
    </row>
    <row r="78" spans="1:8" s="76" customFormat="1" ht="12">
      <c r="A78" s="41" t="s">
        <v>2024</v>
      </c>
      <c r="B78" s="17" t="s">
        <v>2025</v>
      </c>
      <c r="C78" s="75">
        <v>-963845</v>
      </c>
      <c r="D78" s="75">
        <v>0</v>
      </c>
      <c r="E78" s="75">
        <v>1126</v>
      </c>
      <c r="F78" s="75">
        <v>-964971</v>
      </c>
      <c r="G78" s="75">
        <v>0</v>
      </c>
      <c r="H78" s="75">
        <v>-964971</v>
      </c>
    </row>
    <row r="79" spans="1:8" s="76" customFormat="1" ht="12">
      <c r="A79" s="41" t="s">
        <v>2026</v>
      </c>
      <c r="B79" s="17" t="s">
        <v>1979</v>
      </c>
      <c r="C79" s="75">
        <v>-1991914</v>
      </c>
      <c r="D79" s="75">
        <v>0</v>
      </c>
      <c r="E79" s="75">
        <v>259357</v>
      </c>
      <c r="F79" s="75">
        <v>-2251271</v>
      </c>
      <c r="G79" s="75">
        <v>0</v>
      </c>
      <c r="H79" s="75">
        <v>-2251271</v>
      </c>
    </row>
    <row r="80" spans="1:8" s="76" customFormat="1" ht="12">
      <c r="A80" s="41" t="s">
        <v>2027</v>
      </c>
      <c r="B80" s="17" t="s">
        <v>1981</v>
      </c>
      <c r="C80" s="75">
        <v>-238879</v>
      </c>
      <c r="D80" s="75">
        <v>0</v>
      </c>
      <c r="E80" s="75">
        <v>16171</v>
      </c>
      <c r="F80" s="75">
        <v>-255050</v>
      </c>
      <c r="G80" s="75">
        <v>0</v>
      </c>
      <c r="H80" s="75">
        <v>-255050</v>
      </c>
    </row>
    <row r="81" spans="1:8" s="76" customFormat="1" ht="12">
      <c r="A81" s="41" t="s">
        <v>2028</v>
      </c>
      <c r="B81" s="17" t="s">
        <v>2029</v>
      </c>
      <c r="C81" s="75">
        <v>-8332</v>
      </c>
      <c r="D81" s="75">
        <v>0</v>
      </c>
      <c r="E81" s="75">
        <v>0</v>
      </c>
      <c r="F81" s="75">
        <v>-8332</v>
      </c>
      <c r="G81" s="75">
        <v>0</v>
      </c>
      <c r="H81" s="75">
        <v>-8332</v>
      </c>
    </row>
    <row r="82" spans="1:8" s="74" customFormat="1" ht="12">
      <c r="A82" s="98">
        <v>1.9</v>
      </c>
      <c r="B82" s="92" t="s">
        <v>2031</v>
      </c>
      <c r="C82" s="122">
        <v>169540129</v>
      </c>
      <c r="D82" s="122">
        <v>26410141</v>
      </c>
      <c r="E82" s="122">
        <v>12734973</v>
      </c>
      <c r="F82" s="122">
        <v>183215297</v>
      </c>
      <c r="G82" s="122">
        <v>0</v>
      </c>
      <c r="H82" s="122">
        <v>183215297</v>
      </c>
    </row>
    <row r="83" spans="1:8" s="74" customFormat="1" ht="12">
      <c r="A83" s="98" t="s">
        <v>2032</v>
      </c>
      <c r="B83" s="92" t="s">
        <v>2033</v>
      </c>
      <c r="C83" s="122">
        <v>157562345</v>
      </c>
      <c r="D83" s="122">
        <v>8496777</v>
      </c>
      <c r="E83" s="122">
        <v>6228207</v>
      </c>
      <c r="F83" s="122">
        <v>159830915</v>
      </c>
      <c r="G83" s="122">
        <v>0</v>
      </c>
      <c r="H83" s="122">
        <v>159830915</v>
      </c>
    </row>
    <row r="84" spans="1:8" s="76" customFormat="1" ht="12">
      <c r="A84" s="41" t="s">
        <v>2034</v>
      </c>
      <c r="B84" s="17" t="s">
        <v>2035</v>
      </c>
      <c r="C84" s="75">
        <v>38615</v>
      </c>
      <c r="D84" s="75">
        <v>65255</v>
      </c>
      <c r="E84" s="75">
        <v>36560</v>
      </c>
      <c r="F84" s="75">
        <v>67310</v>
      </c>
      <c r="G84" s="75">
        <v>0</v>
      </c>
      <c r="H84" s="75">
        <v>67310</v>
      </c>
    </row>
    <row r="85" spans="1:8" s="76" customFormat="1" ht="12">
      <c r="A85" s="41" t="s">
        <v>2036</v>
      </c>
      <c r="B85" s="17" t="s">
        <v>2037</v>
      </c>
      <c r="C85" s="75">
        <v>10389</v>
      </c>
      <c r="D85" s="75">
        <v>0</v>
      </c>
      <c r="E85" s="75">
        <v>1958</v>
      </c>
      <c r="F85" s="75">
        <v>8431</v>
      </c>
      <c r="G85" s="75">
        <v>0</v>
      </c>
      <c r="H85" s="75">
        <v>8431</v>
      </c>
    </row>
    <row r="86" spans="1:8" s="76" customFormat="1" ht="12">
      <c r="A86" s="41" t="s">
        <v>2038</v>
      </c>
      <c r="B86" s="17" t="s">
        <v>2039</v>
      </c>
      <c r="C86" s="75">
        <v>157513341</v>
      </c>
      <c r="D86" s="75">
        <v>8431522</v>
      </c>
      <c r="E86" s="75">
        <v>6189689</v>
      </c>
      <c r="F86" s="75">
        <v>159755174</v>
      </c>
      <c r="G86" s="75">
        <v>0</v>
      </c>
      <c r="H86" s="75">
        <v>159755174</v>
      </c>
    </row>
    <row r="87" spans="1:8" s="74" customFormat="1" ht="12">
      <c r="A87" s="98" t="s">
        <v>2040</v>
      </c>
      <c r="B87" s="92" t="s">
        <v>2041</v>
      </c>
      <c r="C87" s="122">
        <v>78387</v>
      </c>
      <c r="D87" s="122">
        <v>8684530</v>
      </c>
      <c r="E87" s="122">
        <v>4997392</v>
      </c>
      <c r="F87" s="122">
        <v>3765525</v>
      </c>
      <c r="G87" s="122">
        <v>0</v>
      </c>
      <c r="H87" s="122">
        <v>3765525</v>
      </c>
    </row>
    <row r="88" spans="1:8" s="76" customFormat="1" ht="12">
      <c r="A88" s="41" t="s">
        <v>2042</v>
      </c>
      <c r="B88" s="17" t="s">
        <v>2043</v>
      </c>
      <c r="C88" s="75">
        <v>77060</v>
      </c>
      <c r="D88" s="75">
        <v>43080</v>
      </c>
      <c r="E88" s="75">
        <v>28850</v>
      </c>
      <c r="F88" s="75">
        <v>91290</v>
      </c>
      <c r="G88" s="75">
        <v>0</v>
      </c>
      <c r="H88" s="75">
        <v>91290</v>
      </c>
    </row>
    <row r="89" spans="1:8" s="76" customFormat="1" ht="12">
      <c r="A89" s="41" t="s">
        <v>2044</v>
      </c>
      <c r="B89" s="17" t="s">
        <v>2039</v>
      </c>
      <c r="C89" s="75">
        <v>0</v>
      </c>
      <c r="D89" s="75">
        <v>8637252</v>
      </c>
      <c r="E89" s="75">
        <v>4967762</v>
      </c>
      <c r="F89" s="75">
        <v>3669490</v>
      </c>
      <c r="G89" s="75">
        <v>0</v>
      </c>
      <c r="H89" s="75">
        <v>3669490</v>
      </c>
    </row>
    <row r="90" spans="1:8" s="76" customFormat="1" ht="12">
      <c r="A90" s="41" t="s">
        <v>724</v>
      </c>
      <c r="B90" s="17" t="s">
        <v>2581</v>
      </c>
      <c r="C90" s="75">
        <v>0</v>
      </c>
      <c r="D90" s="75">
        <v>3198</v>
      </c>
      <c r="E90" s="75">
        <v>0</v>
      </c>
      <c r="F90" s="75">
        <v>3198</v>
      </c>
      <c r="G90" s="75">
        <v>0</v>
      </c>
      <c r="H90" s="75">
        <v>3198</v>
      </c>
    </row>
    <row r="91" spans="1:8" s="76" customFormat="1" ht="12">
      <c r="A91" s="41" t="s">
        <v>725</v>
      </c>
      <c r="B91" s="17" t="s">
        <v>726</v>
      </c>
      <c r="C91" s="75">
        <v>1327</v>
      </c>
      <c r="D91" s="75">
        <v>1000</v>
      </c>
      <c r="E91" s="75">
        <v>780</v>
      </c>
      <c r="F91" s="75">
        <v>1547</v>
      </c>
      <c r="G91" s="75">
        <v>0</v>
      </c>
      <c r="H91" s="75">
        <v>1547</v>
      </c>
    </row>
    <row r="92" spans="1:8" s="74" customFormat="1" ht="12">
      <c r="A92" s="98" t="s">
        <v>2045</v>
      </c>
      <c r="B92" s="92" t="s">
        <v>2046</v>
      </c>
      <c r="C92" s="122">
        <v>8428334</v>
      </c>
      <c r="D92" s="122">
        <v>0</v>
      </c>
      <c r="E92" s="122">
        <v>1345419</v>
      </c>
      <c r="F92" s="122">
        <v>7082915</v>
      </c>
      <c r="G92" s="122">
        <v>0</v>
      </c>
      <c r="H92" s="122">
        <v>7082915</v>
      </c>
    </row>
    <row r="93" spans="1:8" s="76" customFormat="1" ht="12">
      <c r="A93" s="41" t="s">
        <v>2047</v>
      </c>
      <c r="B93" s="17" t="s">
        <v>2048</v>
      </c>
      <c r="C93" s="75">
        <v>8300682</v>
      </c>
      <c r="D93" s="75">
        <v>0</v>
      </c>
      <c r="E93" s="75">
        <v>1345419</v>
      </c>
      <c r="F93" s="75">
        <v>6955263</v>
      </c>
      <c r="G93" s="75">
        <v>0</v>
      </c>
      <c r="H93" s="75">
        <v>6955263</v>
      </c>
    </row>
    <row r="94" spans="1:8" s="76" customFormat="1" ht="12">
      <c r="A94" s="41" t="s">
        <v>2049</v>
      </c>
      <c r="B94" s="17" t="s">
        <v>2050</v>
      </c>
      <c r="C94" s="75">
        <v>127652</v>
      </c>
      <c r="D94" s="75">
        <v>0</v>
      </c>
      <c r="E94" s="75">
        <v>0</v>
      </c>
      <c r="F94" s="75">
        <v>127652</v>
      </c>
      <c r="G94" s="75">
        <v>0</v>
      </c>
      <c r="H94" s="75">
        <v>127652</v>
      </c>
    </row>
    <row r="95" spans="1:8" s="74" customFormat="1" ht="18">
      <c r="A95" s="98" t="s">
        <v>2051</v>
      </c>
      <c r="B95" s="95" t="s">
        <v>2052</v>
      </c>
      <c r="C95" s="122">
        <v>-10006</v>
      </c>
      <c r="D95" s="122">
        <v>0</v>
      </c>
      <c r="E95" s="122">
        <v>0</v>
      </c>
      <c r="F95" s="122">
        <v>-10006</v>
      </c>
      <c r="G95" s="122">
        <v>0</v>
      </c>
      <c r="H95" s="122">
        <v>-10006</v>
      </c>
    </row>
    <row r="96" spans="1:8" s="76" customFormat="1" ht="12">
      <c r="A96" s="41" t="s">
        <v>2053</v>
      </c>
      <c r="B96" s="17" t="s">
        <v>2050</v>
      </c>
      <c r="C96" s="75">
        <v>-10006</v>
      </c>
      <c r="D96" s="75">
        <v>0</v>
      </c>
      <c r="E96" s="75">
        <v>0</v>
      </c>
      <c r="F96" s="75">
        <v>-10006</v>
      </c>
      <c r="G96" s="75">
        <v>0</v>
      </c>
      <c r="H96" s="75">
        <v>-10006</v>
      </c>
    </row>
    <row r="97" spans="1:8" s="74" customFormat="1" ht="12">
      <c r="A97" s="98" t="s">
        <v>2054</v>
      </c>
      <c r="B97" s="92" t="s">
        <v>2055</v>
      </c>
      <c r="C97" s="122">
        <v>8159894</v>
      </c>
      <c r="D97" s="122">
        <v>57102</v>
      </c>
      <c r="E97" s="122">
        <v>57102</v>
      </c>
      <c r="F97" s="122">
        <v>8159894</v>
      </c>
      <c r="G97" s="122">
        <v>0</v>
      </c>
      <c r="H97" s="122">
        <v>8159894</v>
      </c>
    </row>
    <row r="98" spans="1:8" s="76" customFormat="1" ht="12">
      <c r="A98" s="41" t="s">
        <v>2056</v>
      </c>
      <c r="B98" s="17" t="s">
        <v>2057</v>
      </c>
      <c r="C98" s="75">
        <v>8159894</v>
      </c>
      <c r="D98" s="75">
        <v>57102</v>
      </c>
      <c r="E98" s="75">
        <v>57102</v>
      </c>
      <c r="F98" s="75">
        <v>8159894</v>
      </c>
      <c r="G98" s="75">
        <v>0</v>
      </c>
      <c r="H98" s="75">
        <v>8159894</v>
      </c>
    </row>
    <row r="99" spans="1:8" s="74" customFormat="1" ht="12">
      <c r="A99" s="98" t="s">
        <v>2058</v>
      </c>
      <c r="B99" s="96" t="s">
        <v>2059</v>
      </c>
      <c r="C99" s="122">
        <v>-7840712</v>
      </c>
      <c r="D99" s="122">
        <v>29307</v>
      </c>
      <c r="E99" s="122">
        <v>106853</v>
      </c>
      <c r="F99" s="122">
        <v>-7918258</v>
      </c>
      <c r="G99" s="122">
        <v>0</v>
      </c>
      <c r="H99" s="122">
        <v>-7918258</v>
      </c>
    </row>
    <row r="100" spans="1:8" s="76" customFormat="1" ht="12">
      <c r="A100" s="41" t="s">
        <v>2060</v>
      </c>
      <c r="B100" s="17" t="s">
        <v>2057</v>
      </c>
      <c r="C100" s="75">
        <v>-7840712</v>
      </c>
      <c r="D100" s="75">
        <v>29307</v>
      </c>
      <c r="E100" s="75">
        <v>106853</v>
      </c>
      <c r="F100" s="75">
        <v>-7918258</v>
      </c>
      <c r="G100" s="75">
        <v>0</v>
      </c>
      <c r="H100" s="75">
        <v>-7918258</v>
      </c>
    </row>
    <row r="101" spans="1:8" s="74" customFormat="1" ht="12">
      <c r="A101" s="98" t="s">
        <v>2061</v>
      </c>
      <c r="B101" s="92" t="s">
        <v>2062</v>
      </c>
      <c r="C101" s="122">
        <v>3161887</v>
      </c>
      <c r="D101" s="122">
        <v>9142425</v>
      </c>
      <c r="E101" s="122">
        <v>0</v>
      </c>
      <c r="F101" s="122">
        <v>12304312</v>
      </c>
      <c r="G101" s="122">
        <v>0</v>
      </c>
      <c r="H101" s="122">
        <v>12304312</v>
      </c>
    </row>
    <row r="102" spans="1:8" s="76" customFormat="1" ht="12">
      <c r="A102" s="41" t="s">
        <v>2063</v>
      </c>
      <c r="B102" s="17" t="s">
        <v>2064</v>
      </c>
      <c r="C102" s="75">
        <v>1119290</v>
      </c>
      <c r="D102" s="75">
        <v>0</v>
      </c>
      <c r="E102" s="75">
        <v>0</v>
      </c>
      <c r="F102" s="75">
        <v>1119290</v>
      </c>
      <c r="G102" s="75">
        <v>0</v>
      </c>
      <c r="H102" s="75">
        <v>1119290</v>
      </c>
    </row>
    <row r="103" spans="1:8" s="76" customFormat="1" ht="12">
      <c r="A103" s="41" t="s">
        <v>2065</v>
      </c>
      <c r="B103" s="17" t="s">
        <v>1971</v>
      </c>
      <c r="C103" s="75">
        <v>2042597</v>
      </c>
      <c r="D103" s="75">
        <v>9142425</v>
      </c>
      <c r="E103" s="75">
        <v>0</v>
      </c>
      <c r="F103" s="75">
        <v>11185022</v>
      </c>
      <c r="G103" s="75">
        <v>0</v>
      </c>
      <c r="H103" s="75">
        <v>11185022</v>
      </c>
    </row>
    <row r="104" spans="1:8" s="74" customFormat="1" ht="12">
      <c r="A104" s="98">
        <v>2</v>
      </c>
      <c r="B104" s="92" t="s">
        <v>2067</v>
      </c>
      <c r="C104" s="122">
        <v>790281856</v>
      </c>
      <c r="D104" s="122">
        <v>3870228656</v>
      </c>
      <c r="E104" s="122">
        <v>3952507100</v>
      </c>
      <c r="F104" s="122">
        <v>872560300</v>
      </c>
      <c r="G104" s="122">
        <v>872560300</v>
      </c>
      <c r="H104" s="122">
        <v>0</v>
      </c>
    </row>
    <row r="105" spans="1:8" s="74" customFormat="1" ht="18">
      <c r="A105" s="98">
        <v>2.3</v>
      </c>
      <c r="B105" s="95" t="s">
        <v>2069</v>
      </c>
      <c r="C105" s="122">
        <v>16600966</v>
      </c>
      <c r="D105" s="122">
        <v>0</v>
      </c>
      <c r="E105" s="122">
        <v>0</v>
      </c>
      <c r="F105" s="122">
        <v>16600966</v>
      </c>
      <c r="G105" s="122">
        <v>16600966</v>
      </c>
      <c r="H105" s="122">
        <v>0</v>
      </c>
    </row>
    <row r="106" spans="1:8" s="74" customFormat="1" ht="18">
      <c r="A106" s="98" t="s">
        <v>2070</v>
      </c>
      <c r="B106" s="95" t="s">
        <v>2071</v>
      </c>
      <c r="C106" s="122">
        <v>16600966</v>
      </c>
      <c r="D106" s="122">
        <v>0</v>
      </c>
      <c r="E106" s="122">
        <v>0</v>
      </c>
      <c r="F106" s="122">
        <v>16600966</v>
      </c>
      <c r="G106" s="122">
        <v>16600966</v>
      </c>
      <c r="H106" s="122">
        <v>0</v>
      </c>
    </row>
    <row r="107" spans="1:8" s="76" customFormat="1" ht="12">
      <c r="A107" s="41" t="s">
        <v>2072</v>
      </c>
      <c r="B107" s="17" t="s">
        <v>2073</v>
      </c>
      <c r="C107" s="75">
        <v>16600966</v>
      </c>
      <c r="D107" s="75">
        <v>0</v>
      </c>
      <c r="E107" s="75">
        <v>0</v>
      </c>
      <c r="F107" s="75">
        <v>16600966</v>
      </c>
      <c r="G107" s="75">
        <v>16600966</v>
      </c>
      <c r="H107" s="75">
        <v>0</v>
      </c>
    </row>
    <row r="108" spans="1:8" s="74" customFormat="1" ht="12">
      <c r="A108" s="98">
        <v>2.4</v>
      </c>
      <c r="B108" s="92" t="s">
        <v>2075</v>
      </c>
      <c r="C108" s="122">
        <v>772540641</v>
      </c>
      <c r="D108" s="122">
        <v>3867220766</v>
      </c>
      <c r="E108" s="122">
        <v>3949153139</v>
      </c>
      <c r="F108" s="122">
        <v>854473014</v>
      </c>
      <c r="G108" s="122">
        <v>854473014</v>
      </c>
      <c r="H108" s="122">
        <v>0</v>
      </c>
    </row>
    <row r="109" spans="1:8" s="74" customFormat="1" ht="11.25" customHeight="1">
      <c r="A109" s="98" t="s">
        <v>2076</v>
      </c>
      <c r="B109" s="92" t="s">
        <v>2077</v>
      </c>
      <c r="C109" s="122">
        <v>2264309</v>
      </c>
      <c r="D109" s="122">
        <v>97866426</v>
      </c>
      <c r="E109" s="122">
        <v>98330250</v>
      </c>
      <c r="F109" s="122">
        <v>2728133</v>
      </c>
      <c r="G109" s="122">
        <v>2728133</v>
      </c>
      <c r="H109" s="122">
        <v>0</v>
      </c>
    </row>
    <row r="110" spans="1:8" s="76" customFormat="1" ht="12">
      <c r="A110" s="41" t="s">
        <v>2078</v>
      </c>
      <c r="B110" s="17" t="s">
        <v>2079</v>
      </c>
      <c r="C110" s="75">
        <v>21677</v>
      </c>
      <c r="D110" s="75">
        <v>581008</v>
      </c>
      <c r="E110" s="75">
        <v>574099</v>
      </c>
      <c r="F110" s="75">
        <v>14768</v>
      </c>
      <c r="G110" s="75">
        <v>14768</v>
      </c>
      <c r="H110" s="75">
        <v>0</v>
      </c>
    </row>
    <row r="111" spans="1:8" s="76" customFormat="1" ht="12">
      <c r="A111" s="41" t="s">
        <v>2080</v>
      </c>
      <c r="B111" s="17" t="s">
        <v>2081</v>
      </c>
      <c r="C111" s="75">
        <v>2242632</v>
      </c>
      <c r="D111" s="75">
        <v>97285418</v>
      </c>
      <c r="E111" s="75">
        <v>97756151</v>
      </c>
      <c r="F111" s="75">
        <v>2713365</v>
      </c>
      <c r="G111" s="75">
        <v>2713365</v>
      </c>
      <c r="H111" s="75">
        <v>0</v>
      </c>
    </row>
    <row r="112" spans="1:8" s="74" customFormat="1" ht="12">
      <c r="A112" s="98" t="s">
        <v>2082</v>
      </c>
      <c r="B112" s="92" t="s">
        <v>2083</v>
      </c>
      <c r="C112" s="122">
        <v>768395611</v>
      </c>
      <c r="D112" s="122">
        <v>3757763931</v>
      </c>
      <c r="E112" s="122">
        <v>3839312930</v>
      </c>
      <c r="F112" s="122">
        <v>849944610</v>
      </c>
      <c r="G112" s="122">
        <v>849944610</v>
      </c>
      <c r="H112" s="122">
        <v>0</v>
      </c>
    </row>
    <row r="113" spans="1:8" s="76" customFormat="1" ht="12">
      <c r="A113" s="41" t="s">
        <v>2084</v>
      </c>
      <c r="B113" s="17" t="s">
        <v>2085</v>
      </c>
      <c r="C113" s="75">
        <v>0</v>
      </c>
      <c r="D113" s="75">
        <v>100456</v>
      </c>
      <c r="E113" s="75">
        <v>107748</v>
      </c>
      <c r="F113" s="75">
        <v>7292</v>
      </c>
      <c r="G113" s="75">
        <v>7292</v>
      </c>
      <c r="H113" s="75">
        <v>0</v>
      </c>
    </row>
    <row r="114" spans="1:8" s="76" customFormat="1" ht="12">
      <c r="A114" s="41" t="s">
        <v>2086</v>
      </c>
      <c r="B114" s="17" t="s">
        <v>2087</v>
      </c>
      <c r="C114" s="75">
        <v>767593275</v>
      </c>
      <c r="D114" s="75">
        <v>3114002543</v>
      </c>
      <c r="E114" s="75">
        <v>3111222976</v>
      </c>
      <c r="F114" s="75">
        <v>764813708</v>
      </c>
      <c r="G114" s="75">
        <v>764813708</v>
      </c>
      <c r="H114" s="75">
        <v>0</v>
      </c>
    </row>
    <row r="115" spans="1:8" s="76" customFormat="1" ht="12">
      <c r="A115" s="41" t="s">
        <v>2088</v>
      </c>
      <c r="B115" s="17" t="s">
        <v>2089</v>
      </c>
      <c r="C115" s="75">
        <v>802336</v>
      </c>
      <c r="D115" s="75">
        <v>643660932</v>
      </c>
      <c r="E115" s="75">
        <v>727982206</v>
      </c>
      <c r="F115" s="75">
        <v>85123610</v>
      </c>
      <c r="G115" s="75">
        <v>85123610</v>
      </c>
      <c r="H115" s="75">
        <v>0</v>
      </c>
    </row>
    <row r="116" spans="1:8" s="74" customFormat="1" ht="12">
      <c r="A116" s="98" t="s">
        <v>2090</v>
      </c>
      <c r="B116" s="92" t="s">
        <v>2091</v>
      </c>
      <c r="C116" s="122">
        <v>747033</v>
      </c>
      <c r="D116" s="122">
        <v>1581416</v>
      </c>
      <c r="E116" s="122">
        <v>1737140</v>
      </c>
      <c r="F116" s="122">
        <v>902757</v>
      </c>
      <c r="G116" s="122">
        <v>902757</v>
      </c>
      <c r="H116" s="122">
        <v>0</v>
      </c>
    </row>
    <row r="117" spans="1:8" s="76" customFormat="1" ht="12">
      <c r="A117" s="41" t="s">
        <v>2092</v>
      </c>
      <c r="B117" s="17" t="s">
        <v>2093</v>
      </c>
      <c r="C117" s="75">
        <v>17310</v>
      </c>
      <c r="D117" s="75">
        <v>132905</v>
      </c>
      <c r="E117" s="75">
        <v>115819</v>
      </c>
      <c r="F117" s="75">
        <v>224</v>
      </c>
      <c r="G117" s="75">
        <v>224</v>
      </c>
      <c r="H117" s="75">
        <v>0</v>
      </c>
    </row>
    <row r="118" spans="1:8" s="76" customFormat="1" ht="12">
      <c r="A118" s="41" t="s">
        <v>727</v>
      </c>
      <c r="B118" s="77" t="s">
        <v>2489</v>
      </c>
      <c r="C118" s="75">
        <v>927</v>
      </c>
      <c r="D118" s="75">
        <v>10402</v>
      </c>
      <c r="E118" s="75">
        <v>9475</v>
      </c>
      <c r="F118" s="75">
        <v>0</v>
      </c>
      <c r="G118" s="75">
        <v>0</v>
      </c>
      <c r="H118" s="75">
        <v>0</v>
      </c>
    </row>
    <row r="119" spans="1:8" s="76" customFormat="1" ht="12">
      <c r="A119" s="41" t="s">
        <v>2094</v>
      </c>
      <c r="B119" s="17" t="s">
        <v>2095</v>
      </c>
      <c r="C119" s="75">
        <v>57</v>
      </c>
      <c r="D119" s="75">
        <v>441405</v>
      </c>
      <c r="E119" s="75">
        <v>470967</v>
      </c>
      <c r="F119" s="75">
        <v>29619</v>
      </c>
      <c r="G119" s="75">
        <v>29619</v>
      </c>
      <c r="H119" s="75">
        <v>0</v>
      </c>
    </row>
    <row r="120" spans="1:8" s="76" customFormat="1" ht="12">
      <c r="A120" s="41" t="s">
        <v>2096</v>
      </c>
      <c r="B120" s="17" t="s">
        <v>2097</v>
      </c>
      <c r="C120" s="75">
        <v>97</v>
      </c>
      <c r="D120" s="75">
        <v>340673</v>
      </c>
      <c r="E120" s="75">
        <v>340576</v>
      </c>
      <c r="F120" s="75">
        <v>0</v>
      </c>
      <c r="G120" s="75">
        <v>0</v>
      </c>
      <c r="H120" s="75">
        <v>0</v>
      </c>
    </row>
    <row r="121" spans="1:8" s="76" customFormat="1" ht="12">
      <c r="A121" s="41" t="s">
        <v>2098</v>
      </c>
      <c r="B121" s="17" t="s">
        <v>2099</v>
      </c>
      <c r="C121" s="75">
        <v>0</v>
      </c>
      <c r="D121" s="75">
        <v>120070</v>
      </c>
      <c r="E121" s="75">
        <v>178712</v>
      </c>
      <c r="F121" s="75">
        <v>58642</v>
      </c>
      <c r="G121" s="75">
        <v>58642</v>
      </c>
      <c r="H121" s="75">
        <v>0</v>
      </c>
    </row>
    <row r="122" spans="1:8" s="76" customFormat="1" ht="12">
      <c r="A122" s="41" t="s">
        <v>2100</v>
      </c>
      <c r="B122" s="17" t="s">
        <v>2101</v>
      </c>
      <c r="C122" s="75">
        <v>0</v>
      </c>
      <c r="D122" s="75">
        <v>475</v>
      </c>
      <c r="E122" s="75">
        <v>475</v>
      </c>
      <c r="F122" s="75">
        <v>0</v>
      </c>
      <c r="G122" s="75">
        <v>0</v>
      </c>
      <c r="H122" s="75">
        <v>0</v>
      </c>
    </row>
    <row r="123" spans="1:8" s="76" customFormat="1" ht="12">
      <c r="A123" s="41" t="s">
        <v>2102</v>
      </c>
      <c r="B123" s="17" t="s">
        <v>2103</v>
      </c>
      <c r="C123" s="75">
        <v>0</v>
      </c>
      <c r="D123" s="75">
        <v>49400</v>
      </c>
      <c r="E123" s="75">
        <v>49400</v>
      </c>
      <c r="F123" s="75">
        <v>0</v>
      </c>
      <c r="G123" s="75">
        <v>0</v>
      </c>
      <c r="H123" s="75">
        <v>0</v>
      </c>
    </row>
    <row r="124" spans="1:8" s="76" customFormat="1" ht="12">
      <c r="A124" s="41" t="s">
        <v>2104</v>
      </c>
      <c r="B124" s="17" t="s">
        <v>2105</v>
      </c>
      <c r="C124" s="75">
        <v>0</v>
      </c>
      <c r="D124" s="75">
        <v>67938</v>
      </c>
      <c r="E124" s="75">
        <v>67938</v>
      </c>
      <c r="F124" s="75">
        <v>0</v>
      </c>
      <c r="G124" s="75">
        <v>0</v>
      </c>
      <c r="H124" s="75">
        <v>0</v>
      </c>
    </row>
    <row r="125" spans="1:8" s="76" customFormat="1" ht="12">
      <c r="A125" s="41" t="s">
        <v>2106</v>
      </c>
      <c r="B125" s="17" t="s">
        <v>2107</v>
      </c>
      <c r="C125" s="75">
        <v>0</v>
      </c>
      <c r="D125" s="75">
        <v>6886</v>
      </c>
      <c r="E125" s="75">
        <v>83435</v>
      </c>
      <c r="F125" s="75">
        <v>76549</v>
      </c>
      <c r="G125" s="75">
        <v>76549</v>
      </c>
      <c r="H125" s="75">
        <v>0</v>
      </c>
    </row>
    <row r="126" spans="1:8" s="76" customFormat="1" ht="12">
      <c r="A126" s="41" t="s">
        <v>2108</v>
      </c>
      <c r="B126" s="17" t="s">
        <v>2109</v>
      </c>
      <c r="C126" s="75">
        <v>210</v>
      </c>
      <c r="D126" s="75">
        <v>9994</v>
      </c>
      <c r="E126" s="75">
        <v>10027</v>
      </c>
      <c r="F126" s="75">
        <v>243</v>
      </c>
      <c r="G126" s="75">
        <v>243</v>
      </c>
      <c r="H126" s="75">
        <v>0</v>
      </c>
    </row>
    <row r="127" spans="1:8" s="76" customFormat="1" ht="12">
      <c r="A127" s="41" t="s">
        <v>2110</v>
      </c>
      <c r="B127" s="17" t="s">
        <v>2111</v>
      </c>
      <c r="C127" s="75">
        <v>0</v>
      </c>
      <c r="D127" s="75">
        <v>57236</v>
      </c>
      <c r="E127" s="75">
        <v>57236</v>
      </c>
      <c r="F127" s="75">
        <v>0</v>
      </c>
      <c r="G127" s="75">
        <v>0</v>
      </c>
      <c r="H127" s="75">
        <v>0</v>
      </c>
    </row>
    <row r="128" spans="1:8" s="76" customFormat="1" ht="12">
      <c r="A128" s="41" t="s">
        <v>2112</v>
      </c>
      <c r="B128" s="24" t="s">
        <v>2113</v>
      </c>
      <c r="C128" s="75">
        <v>721677</v>
      </c>
      <c r="D128" s="75">
        <v>36264</v>
      </c>
      <c r="E128" s="75">
        <v>34556</v>
      </c>
      <c r="F128" s="75">
        <v>719969</v>
      </c>
      <c r="G128" s="75">
        <v>719969</v>
      </c>
      <c r="H128" s="75">
        <v>0</v>
      </c>
    </row>
    <row r="129" spans="1:8" s="76" customFormat="1" ht="12">
      <c r="A129" s="41" t="s">
        <v>2114</v>
      </c>
      <c r="B129" s="17" t="s">
        <v>2115</v>
      </c>
      <c r="C129" s="75">
        <v>0</v>
      </c>
      <c r="D129" s="75">
        <v>12300</v>
      </c>
      <c r="E129" s="75">
        <v>12300</v>
      </c>
      <c r="F129" s="75">
        <v>0</v>
      </c>
      <c r="G129" s="75">
        <v>0</v>
      </c>
      <c r="H129" s="75">
        <v>0</v>
      </c>
    </row>
    <row r="130" spans="1:8" s="76" customFormat="1" ht="12">
      <c r="A130" s="41" t="s">
        <v>2116</v>
      </c>
      <c r="B130" s="17" t="s">
        <v>2117</v>
      </c>
      <c r="C130" s="75">
        <v>6755</v>
      </c>
      <c r="D130" s="75">
        <v>48618</v>
      </c>
      <c r="E130" s="75">
        <v>56996</v>
      </c>
      <c r="F130" s="75">
        <v>15133</v>
      </c>
      <c r="G130" s="75">
        <v>15133</v>
      </c>
      <c r="H130" s="75">
        <v>0</v>
      </c>
    </row>
    <row r="131" spans="1:8" s="76" customFormat="1" ht="12">
      <c r="A131" s="41" t="s">
        <v>2118</v>
      </c>
      <c r="B131" s="17" t="s">
        <v>2119</v>
      </c>
      <c r="C131" s="75">
        <v>0</v>
      </c>
      <c r="D131" s="75">
        <v>240930</v>
      </c>
      <c r="E131" s="75">
        <v>243308</v>
      </c>
      <c r="F131" s="75">
        <v>2378</v>
      </c>
      <c r="G131" s="75">
        <v>2378</v>
      </c>
      <c r="H131" s="75">
        <v>0</v>
      </c>
    </row>
    <row r="132" spans="1:8" s="76" customFormat="1" ht="12">
      <c r="A132" s="41" t="s">
        <v>2120</v>
      </c>
      <c r="B132" s="17" t="s">
        <v>2121</v>
      </c>
      <c r="C132" s="75">
        <v>0</v>
      </c>
      <c r="D132" s="75">
        <v>5920</v>
      </c>
      <c r="E132" s="75">
        <v>5920</v>
      </c>
      <c r="F132" s="75">
        <v>0</v>
      </c>
      <c r="G132" s="75">
        <v>0</v>
      </c>
      <c r="H132" s="75">
        <v>0</v>
      </c>
    </row>
    <row r="133" spans="1:8" s="74" customFormat="1" ht="12">
      <c r="A133" s="98" t="s">
        <v>2122</v>
      </c>
      <c r="B133" s="92" t="s">
        <v>2123</v>
      </c>
      <c r="C133" s="122">
        <v>904983</v>
      </c>
      <c r="D133" s="122">
        <v>1507643</v>
      </c>
      <c r="E133" s="122">
        <v>1090213</v>
      </c>
      <c r="F133" s="122">
        <v>487553</v>
      </c>
      <c r="G133" s="122">
        <v>487553</v>
      </c>
      <c r="H133" s="122">
        <v>0</v>
      </c>
    </row>
    <row r="134" spans="1:8" s="76" customFormat="1" ht="12">
      <c r="A134" s="41" t="s">
        <v>2124</v>
      </c>
      <c r="B134" s="17" t="s">
        <v>2125</v>
      </c>
      <c r="C134" s="75">
        <v>60928</v>
      </c>
      <c r="D134" s="75">
        <v>107168</v>
      </c>
      <c r="E134" s="75">
        <v>66247</v>
      </c>
      <c r="F134" s="75">
        <v>20007</v>
      </c>
      <c r="G134" s="75">
        <v>20007</v>
      </c>
      <c r="H134" s="75">
        <v>0</v>
      </c>
    </row>
    <row r="135" spans="1:8" s="76" customFormat="1" ht="12">
      <c r="A135" s="41" t="s">
        <v>2126</v>
      </c>
      <c r="B135" s="17" t="s">
        <v>2117</v>
      </c>
      <c r="C135" s="75">
        <v>259390</v>
      </c>
      <c r="D135" s="75">
        <v>349940</v>
      </c>
      <c r="E135" s="75">
        <v>272211</v>
      </c>
      <c r="F135" s="75">
        <v>181661</v>
      </c>
      <c r="G135" s="75">
        <v>181661</v>
      </c>
      <c r="H135" s="75">
        <v>0</v>
      </c>
    </row>
    <row r="136" spans="1:8" s="76" customFormat="1" ht="12">
      <c r="A136" s="41" t="s">
        <v>2127</v>
      </c>
      <c r="B136" s="17" t="s">
        <v>2119</v>
      </c>
      <c r="C136" s="75">
        <v>76284</v>
      </c>
      <c r="D136" s="75">
        <v>101298</v>
      </c>
      <c r="E136" s="75">
        <v>46889</v>
      </c>
      <c r="F136" s="75">
        <v>21875</v>
      </c>
      <c r="G136" s="75">
        <v>21875</v>
      </c>
      <c r="H136" s="75">
        <v>0</v>
      </c>
    </row>
    <row r="137" spans="1:8" s="76" customFormat="1" ht="12">
      <c r="A137" s="41" t="s">
        <v>728</v>
      </c>
      <c r="B137" s="77" t="s">
        <v>2489</v>
      </c>
      <c r="C137" s="75">
        <v>0</v>
      </c>
      <c r="D137" s="75">
        <v>402</v>
      </c>
      <c r="E137" s="75">
        <v>500</v>
      </c>
      <c r="F137" s="75">
        <v>98</v>
      </c>
      <c r="G137" s="75">
        <v>98</v>
      </c>
      <c r="H137" s="75">
        <v>0</v>
      </c>
    </row>
    <row r="138" spans="1:8" s="76" customFormat="1" ht="12">
      <c r="A138" s="41" t="s">
        <v>2128</v>
      </c>
      <c r="B138" s="17" t="s">
        <v>2129</v>
      </c>
      <c r="C138" s="75">
        <v>752</v>
      </c>
      <c r="D138" s="75">
        <v>752</v>
      </c>
      <c r="E138" s="75">
        <v>0</v>
      </c>
      <c r="F138" s="75">
        <v>0</v>
      </c>
      <c r="G138" s="75">
        <v>0</v>
      </c>
      <c r="H138" s="75">
        <v>0</v>
      </c>
    </row>
    <row r="139" spans="1:8" s="76" customFormat="1" ht="12">
      <c r="A139" s="41" t="s">
        <v>2130</v>
      </c>
      <c r="B139" s="17" t="s">
        <v>2131</v>
      </c>
      <c r="C139" s="75">
        <v>10215</v>
      </c>
      <c r="D139" s="75">
        <v>11813</v>
      </c>
      <c r="E139" s="75">
        <v>6943</v>
      </c>
      <c r="F139" s="75">
        <v>5345</v>
      </c>
      <c r="G139" s="75">
        <v>5345</v>
      </c>
      <c r="H139" s="75">
        <v>0</v>
      </c>
    </row>
    <row r="140" spans="1:9" s="76" customFormat="1" ht="12">
      <c r="A140" s="41" t="s">
        <v>2132</v>
      </c>
      <c r="B140" s="17" t="s">
        <v>2133</v>
      </c>
      <c r="C140" s="75">
        <v>341852</v>
      </c>
      <c r="D140" s="75">
        <v>401394</v>
      </c>
      <c r="E140" s="75">
        <v>242591</v>
      </c>
      <c r="F140" s="75">
        <v>183049</v>
      </c>
      <c r="G140" s="75">
        <v>183049</v>
      </c>
      <c r="H140" s="75">
        <v>0</v>
      </c>
      <c r="I140" s="76">
        <f>339267-341852+730</f>
        <v>-1855</v>
      </c>
    </row>
    <row r="141" spans="1:8" s="76" customFormat="1" ht="12">
      <c r="A141" s="41" t="s">
        <v>2134</v>
      </c>
      <c r="B141" s="24" t="s">
        <v>2135</v>
      </c>
      <c r="C141" s="75">
        <v>61083</v>
      </c>
      <c r="D141" s="75">
        <v>74664</v>
      </c>
      <c r="E141" s="75">
        <v>35597</v>
      </c>
      <c r="F141" s="75">
        <v>22016</v>
      </c>
      <c r="G141" s="75">
        <v>22016</v>
      </c>
      <c r="H141" s="75">
        <v>0</v>
      </c>
    </row>
    <row r="142" spans="1:8" s="76" customFormat="1" ht="12">
      <c r="A142" s="41" t="s">
        <v>2136</v>
      </c>
      <c r="B142" s="17" t="s">
        <v>2137</v>
      </c>
      <c r="C142" s="75">
        <v>94479</v>
      </c>
      <c r="D142" s="75">
        <v>460212</v>
      </c>
      <c r="E142" s="75">
        <v>419235</v>
      </c>
      <c r="F142" s="75">
        <v>53502</v>
      </c>
      <c r="G142" s="75">
        <v>53502</v>
      </c>
      <c r="H142" s="75">
        <v>0</v>
      </c>
    </row>
    <row r="143" spans="1:8" s="74" customFormat="1" ht="12">
      <c r="A143" s="98" t="s">
        <v>2138</v>
      </c>
      <c r="B143" s="96" t="s">
        <v>2139</v>
      </c>
      <c r="C143" s="122">
        <v>184423</v>
      </c>
      <c r="D143" s="122">
        <v>8453067</v>
      </c>
      <c r="E143" s="122">
        <v>8678551</v>
      </c>
      <c r="F143" s="122">
        <v>409907</v>
      </c>
      <c r="G143" s="122">
        <v>409907</v>
      </c>
      <c r="H143" s="122">
        <v>0</v>
      </c>
    </row>
    <row r="144" spans="1:8" s="76" customFormat="1" ht="12">
      <c r="A144" s="41" t="s">
        <v>2140</v>
      </c>
      <c r="B144" s="17" t="s">
        <v>2141</v>
      </c>
      <c r="C144" s="75">
        <v>92049</v>
      </c>
      <c r="D144" s="75">
        <v>92049</v>
      </c>
      <c r="E144" s="75">
        <v>0</v>
      </c>
      <c r="F144" s="75">
        <v>0</v>
      </c>
      <c r="G144" s="75">
        <v>0</v>
      </c>
      <c r="H144" s="75">
        <v>0</v>
      </c>
    </row>
    <row r="145" spans="1:8" s="76" customFormat="1" ht="12">
      <c r="A145" s="41" t="s">
        <v>2142</v>
      </c>
      <c r="B145" s="17" t="s">
        <v>2143</v>
      </c>
      <c r="C145" s="75">
        <v>0</v>
      </c>
      <c r="D145" s="75">
        <v>717996</v>
      </c>
      <c r="E145" s="75">
        <v>717996</v>
      </c>
      <c r="F145" s="75">
        <v>0</v>
      </c>
      <c r="G145" s="75">
        <v>0</v>
      </c>
      <c r="H145" s="75">
        <v>0</v>
      </c>
    </row>
    <row r="146" spans="1:8" s="76" customFormat="1" ht="12">
      <c r="A146" s="41" t="s">
        <v>2144</v>
      </c>
      <c r="B146" s="17" t="s">
        <v>2145</v>
      </c>
      <c r="C146" s="75">
        <v>92374</v>
      </c>
      <c r="D146" s="75">
        <v>7643022</v>
      </c>
      <c r="E146" s="75">
        <v>7960555</v>
      </c>
      <c r="F146" s="75">
        <v>409907</v>
      </c>
      <c r="G146" s="75">
        <v>409907</v>
      </c>
      <c r="H146" s="75">
        <v>0</v>
      </c>
    </row>
    <row r="147" spans="1:8" s="74" customFormat="1" ht="12">
      <c r="A147" s="98" t="s">
        <v>729</v>
      </c>
      <c r="B147" s="123" t="s">
        <v>730</v>
      </c>
      <c r="C147" s="122">
        <v>54</v>
      </c>
      <c r="D147" s="122">
        <v>0</v>
      </c>
      <c r="E147" s="122">
        <v>0</v>
      </c>
      <c r="F147" s="122">
        <v>54</v>
      </c>
      <c r="G147" s="122">
        <v>54</v>
      </c>
      <c r="H147" s="122">
        <v>0</v>
      </c>
    </row>
    <row r="148" spans="1:8" s="76" customFormat="1" ht="12">
      <c r="A148" s="41" t="s">
        <v>731</v>
      </c>
      <c r="B148" s="77" t="s">
        <v>732</v>
      </c>
      <c r="C148" s="75">
        <v>54</v>
      </c>
      <c r="D148" s="75">
        <v>0</v>
      </c>
      <c r="E148" s="75">
        <v>0</v>
      </c>
      <c r="F148" s="75">
        <v>54</v>
      </c>
      <c r="G148" s="75">
        <v>54</v>
      </c>
      <c r="H148" s="75">
        <v>0</v>
      </c>
    </row>
    <row r="149" spans="1:8" s="74" customFormat="1" ht="12">
      <c r="A149" s="98" t="s">
        <v>2146</v>
      </c>
      <c r="B149" s="92" t="s">
        <v>2147</v>
      </c>
      <c r="C149" s="122">
        <v>44228</v>
      </c>
      <c r="D149" s="122">
        <v>48283</v>
      </c>
      <c r="E149" s="122">
        <v>4055</v>
      </c>
      <c r="F149" s="122">
        <v>0</v>
      </c>
      <c r="G149" s="122">
        <v>0</v>
      </c>
      <c r="H149" s="122">
        <v>0</v>
      </c>
    </row>
    <row r="150" spans="1:8" s="76" customFormat="1" ht="12">
      <c r="A150" s="41" t="s">
        <v>2148</v>
      </c>
      <c r="B150" s="17" t="s">
        <v>2149</v>
      </c>
      <c r="C150" s="75">
        <v>44228</v>
      </c>
      <c r="D150" s="75">
        <v>48283</v>
      </c>
      <c r="E150" s="75">
        <v>4055</v>
      </c>
      <c r="F150" s="75">
        <v>0</v>
      </c>
      <c r="G150" s="75">
        <v>0</v>
      </c>
      <c r="H150" s="75">
        <v>0</v>
      </c>
    </row>
    <row r="151" spans="1:8" s="74" customFormat="1" ht="18">
      <c r="A151" s="98">
        <v>2.5</v>
      </c>
      <c r="B151" s="95" t="s">
        <v>2151</v>
      </c>
      <c r="C151" s="122">
        <v>942080</v>
      </c>
      <c r="D151" s="122">
        <v>2951726</v>
      </c>
      <c r="E151" s="122">
        <v>2828902</v>
      </c>
      <c r="F151" s="122">
        <v>819256</v>
      </c>
      <c r="G151" s="122">
        <v>819256</v>
      </c>
      <c r="H151" s="122">
        <v>0</v>
      </c>
    </row>
    <row r="152" spans="1:8" s="74" customFormat="1" ht="12">
      <c r="A152" s="98" t="s">
        <v>2152</v>
      </c>
      <c r="B152" s="92" t="s">
        <v>2153</v>
      </c>
      <c r="C152" s="122">
        <v>942080</v>
      </c>
      <c r="D152" s="122">
        <v>2951726</v>
      </c>
      <c r="E152" s="122">
        <v>2828902</v>
      </c>
      <c r="F152" s="122">
        <v>819256</v>
      </c>
      <c r="G152" s="122">
        <v>819256</v>
      </c>
      <c r="H152" s="122">
        <v>0</v>
      </c>
    </row>
    <row r="153" spans="1:8" s="76" customFormat="1" ht="12">
      <c r="A153" s="41" t="s">
        <v>2154</v>
      </c>
      <c r="B153" s="17" t="s">
        <v>2155</v>
      </c>
      <c r="C153" s="75">
        <v>33</v>
      </c>
      <c r="D153" s="75">
        <v>2586955</v>
      </c>
      <c r="E153" s="75">
        <v>2589140</v>
      </c>
      <c r="F153" s="75">
        <v>2218</v>
      </c>
      <c r="G153" s="75">
        <v>2218</v>
      </c>
      <c r="H153" s="75">
        <v>0</v>
      </c>
    </row>
    <row r="154" spans="1:8" s="76" customFormat="1" ht="12">
      <c r="A154" s="41" t="s">
        <v>2156</v>
      </c>
      <c r="B154" s="17" t="s">
        <v>2157</v>
      </c>
      <c r="C154" s="75">
        <v>36702</v>
      </c>
      <c r="D154" s="75">
        <v>188834</v>
      </c>
      <c r="E154" s="75">
        <v>188834</v>
      </c>
      <c r="F154" s="75">
        <v>36702</v>
      </c>
      <c r="G154" s="75">
        <v>36702</v>
      </c>
      <c r="H154" s="75">
        <v>0</v>
      </c>
    </row>
    <row r="155" spans="1:8" s="76" customFormat="1" ht="12">
      <c r="A155" s="41" t="s">
        <v>2158</v>
      </c>
      <c r="B155" s="17" t="s">
        <v>2159</v>
      </c>
      <c r="C155" s="75">
        <v>412157</v>
      </c>
      <c r="D155" s="75">
        <v>58584</v>
      </c>
      <c r="E155" s="75">
        <v>1329</v>
      </c>
      <c r="F155" s="75">
        <v>354902</v>
      </c>
      <c r="G155" s="75">
        <v>354902</v>
      </c>
      <c r="H155" s="75">
        <v>0</v>
      </c>
    </row>
    <row r="156" spans="1:8" s="76" customFormat="1" ht="12">
      <c r="A156" s="41" t="s">
        <v>2160</v>
      </c>
      <c r="B156" s="17" t="s">
        <v>2161</v>
      </c>
      <c r="C156" s="75">
        <v>293291</v>
      </c>
      <c r="D156" s="75">
        <v>37429</v>
      </c>
      <c r="E156" s="75">
        <v>717</v>
      </c>
      <c r="F156" s="75">
        <v>256579</v>
      </c>
      <c r="G156" s="75">
        <v>256579</v>
      </c>
      <c r="H156" s="75">
        <v>0</v>
      </c>
    </row>
    <row r="157" spans="1:8" s="76" customFormat="1" ht="12">
      <c r="A157" s="41" t="s">
        <v>2162</v>
      </c>
      <c r="B157" s="17" t="s">
        <v>2411</v>
      </c>
      <c r="C157" s="75">
        <v>163684</v>
      </c>
      <c r="D157" s="75">
        <v>6222</v>
      </c>
      <c r="E157" s="75">
        <v>430</v>
      </c>
      <c r="F157" s="75">
        <v>157892</v>
      </c>
      <c r="G157" s="75">
        <v>157892</v>
      </c>
      <c r="H157" s="75">
        <v>0</v>
      </c>
    </row>
    <row r="158" spans="1:8" s="76" customFormat="1" ht="12">
      <c r="A158" s="41" t="s">
        <v>2412</v>
      </c>
      <c r="B158" s="17" t="s">
        <v>2413</v>
      </c>
      <c r="C158" s="75">
        <v>0</v>
      </c>
      <c r="D158" s="75">
        <v>1902</v>
      </c>
      <c r="E158" s="75">
        <v>2026</v>
      </c>
      <c r="F158" s="75">
        <v>124</v>
      </c>
      <c r="G158" s="75">
        <v>124</v>
      </c>
      <c r="H158" s="75">
        <v>0</v>
      </c>
    </row>
    <row r="159" spans="1:8" s="76" customFormat="1" ht="12">
      <c r="A159" s="41" t="s">
        <v>2414</v>
      </c>
      <c r="B159" s="17" t="s">
        <v>2415</v>
      </c>
      <c r="C159" s="75">
        <v>36213</v>
      </c>
      <c r="D159" s="75">
        <v>71800</v>
      </c>
      <c r="E159" s="75">
        <v>46426</v>
      </c>
      <c r="F159" s="75">
        <v>10839</v>
      </c>
      <c r="G159" s="75">
        <v>10839</v>
      </c>
      <c r="H159" s="75">
        <v>0</v>
      </c>
    </row>
    <row r="160" spans="1:8" s="74" customFormat="1" ht="12">
      <c r="A160" s="98">
        <v>2.7</v>
      </c>
      <c r="B160" s="92" t="s">
        <v>2417</v>
      </c>
      <c r="C160" s="75">
        <v>0</v>
      </c>
      <c r="D160" s="122">
        <v>56164</v>
      </c>
      <c r="E160" s="122">
        <v>482766</v>
      </c>
      <c r="F160" s="122">
        <v>426602</v>
      </c>
      <c r="G160" s="122">
        <v>426602</v>
      </c>
      <c r="H160" s="122">
        <v>0</v>
      </c>
    </row>
    <row r="161" spans="1:8" s="74" customFormat="1" ht="12">
      <c r="A161" s="98" t="s">
        <v>2418</v>
      </c>
      <c r="B161" s="92" t="s">
        <v>2419</v>
      </c>
      <c r="C161" s="75">
        <v>0</v>
      </c>
      <c r="D161" s="122">
        <v>4055</v>
      </c>
      <c r="E161" s="122">
        <v>4055</v>
      </c>
      <c r="F161" s="122">
        <v>0</v>
      </c>
      <c r="G161" s="122">
        <v>0</v>
      </c>
      <c r="H161" s="122">
        <v>0</v>
      </c>
    </row>
    <row r="162" spans="1:8" s="76" customFormat="1" ht="12">
      <c r="A162" s="41" t="s">
        <v>2420</v>
      </c>
      <c r="B162" s="17" t="s">
        <v>2421</v>
      </c>
      <c r="C162" s="75">
        <v>0</v>
      </c>
      <c r="D162" s="75">
        <v>4055</v>
      </c>
      <c r="E162" s="75">
        <v>4055</v>
      </c>
      <c r="F162" s="75">
        <v>0</v>
      </c>
      <c r="G162" s="75">
        <v>0</v>
      </c>
      <c r="H162" s="75">
        <v>0</v>
      </c>
    </row>
    <row r="163" spans="1:8" s="74" customFormat="1" ht="12">
      <c r="A163" s="98" t="s">
        <v>2422</v>
      </c>
      <c r="B163" s="92" t="s">
        <v>2423</v>
      </c>
      <c r="C163" s="122">
        <v>0</v>
      </c>
      <c r="D163" s="122">
        <v>52109</v>
      </c>
      <c r="E163" s="122">
        <v>478711</v>
      </c>
      <c r="F163" s="122">
        <v>426602</v>
      </c>
      <c r="G163" s="122">
        <v>426602</v>
      </c>
      <c r="H163" s="122">
        <v>0</v>
      </c>
    </row>
    <row r="164" spans="1:8" s="76" customFormat="1" ht="12">
      <c r="A164" s="41" t="s">
        <v>2424</v>
      </c>
      <c r="B164" s="17" t="s">
        <v>2157</v>
      </c>
      <c r="C164" s="75">
        <v>0</v>
      </c>
      <c r="D164" s="75">
        <v>1500</v>
      </c>
      <c r="E164" s="75">
        <v>1500</v>
      </c>
      <c r="F164" s="75">
        <v>0</v>
      </c>
      <c r="G164" s="75">
        <v>0</v>
      </c>
      <c r="H164" s="75">
        <v>0</v>
      </c>
    </row>
    <row r="165" spans="1:8" s="76" customFormat="1" ht="12">
      <c r="A165" s="41" t="s">
        <v>2425</v>
      </c>
      <c r="B165" s="17" t="s">
        <v>2411</v>
      </c>
      <c r="C165" s="75">
        <v>0</v>
      </c>
      <c r="D165" s="75">
        <v>430</v>
      </c>
      <c r="E165" s="75">
        <v>81147</v>
      </c>
      <c r="F165" s="75">
        <v>80717</v>
      </c>
      <c r="G165" s="75">
        <v>80717</v>
      </c>
      <c r="H165" s="75">
        <v>0</v>
      </c>
    </row>
    <row r="166" spans="1:8" s="76" customFormat="1" ht="12">
      <c r="A166" s="41" t="s">
        <v>2426</v>
      </c>
      <c r="B166" s="17" t="s">
        <v>2161</v>
      </c>
      <c r="C166" s="75">
        <v>0</v>
      </c>
      <c r="D166" s="75">
        <v>1191</v>
      </c>
      <c r="E166" s="75">
        <v>86440</v>
      </c>
      <c r="F166" s="75">
        <v>85249</v>
      </c>
      <c r="G166" s="75">
        <v>85249</v>
      </c>
      <c r="H166" s="75">
        <v>0</v>
      </c>
    </row>
    <row r="167" spans="1:8" s="76" customFormat="1" ht="12">
      <c r="A167" s="41" t="s">
        <v>2427</v>
      </c>
      <c r="B167" s="17" t="s">
        <v>2415</v>
      </c>
      <c r="C167" s="75">
        <v>0</v>
      </c>
      <c r="D167" s="75">
        <v>46479</v>
      </c>
      <c r="E167" s="75">
        <v>145914</v>
      </c>
      <c r="F167" s="75">
        <v>99435</v>
      </c>
      <c r="G167" s="75">
        <v>99435</v>
      </c>
      <c r="H167" s="75">
        <v>0</v>
      </c>
    </row>
    <row r="168" spans="1:8" s="76" customFormat="1" ht="12">
      <c r="A168" s="41" t="s">
        <v>2428</v>
      </c>
      <c r="B168" s="17" t="s">
        <v>2413</v>
      </c>
      <c r="C168" s="75">
        <v>0</v>
      </c>
      <c r="D168" s="75">
        <v>2509</v>
      </c>
      <c r="E168" s="75">
        <v>163710</v>
      </c>
      <c r="F168" s="75">
        <v>161201</v>
      </c>
      <c r="G168" s="75">
        <v>161201</v>
      </c>
      <c r="H168" s="75">
        <v>0</v>
      </c>
    </row>
    <row r="169" spans="1:8" s="74" customFormat="1" ht="12">
      <c r="A169" s="98">
        <v>2.9</v>
      </c>
      <c r="B169" s="92" t="s">
        <v>733</v>
      </c>
      <c r="C169" s="122">
        <v>198169</v>
      </c>
      <c r="D169" s="122">
        <v>0</v>
      </c>
      <c r="E169" s="122">
        <v>42293</v>
      </c>
      <c r="F169" s="122">
        <v>240462</v>
      </c>
      <c r="G169" s="122">
        <v>240462</v>
      </c>
      <c r="H169" s="122">
        <v>0</v>
      </c>
    </row>
    <row r="170" spans="1:8" s="74" customFormat="1" ht="12">
      <c r="A170" s="98" t="s">
        <v>734</v>
      </c>
      <c r="B170" s="92" t="s">
        <v>735</v>
      </c>
      <c r="C170" s="122">
        <v>198169</v>
      </c>
      <c r="D170" s="122">
        <v>0</v>
      </c>
      <c r="E170" s="122">
        <v>42293</v>
      </c>
      <c r="F170" s="122">
        <v>240462</v>
      </c>
      <c r="G170" s="122">
        <v>240462</v>
      </c>
      <c r="H170" s="122">
        <v>0</v>
      </c>
    </row>
    <row r="171" spans="1:8" s="76" customFormat="1" ht="12">
      <c r="A171" s="41" t="s">
        <v>736</v>
      </c>
      <c r="B171" s="24" t="s">
        <v>737</v>
      </c>
      <c r="C171" s="75">
        <v>198169</v>
      </c>
      <c r="D171" s="75">
        <v>0</v>
      </c>
      <c r="E171" s="75">
        <v>42293</v>
      </c>
      <c r="F171" s="75">
        <v>240462</v>
      </c>
      <c r="G171" s="75">
        <v>240462</v>
      </c>
      <c r="H171" s="75">
        <v>0</v>
      </c>
    </row>
    <row r="172" spans="1:8" s="74" customFormat="1" ht="12">
      <c r="A172" s="98">
        <v>3</v>
      </c>
      <c r="B172" s="92" t="s">
        <v>2430</v>
      </c>
      <c r="C172" s="122">
        <v>-107815878</v>
      </c>
      <c r="D172" s="122">
        <v>104129751</v>
      </c>
      <c r="E172" s="122">
        <v>106857372</v>
      </c>
      <c r="F172" s="122">
        <v>-105088257</v>
      </c>
      <c r="G172" s="122">
        <v>0</v>
      </c>
      <c r="H172" s="122">
        <v>-105088257</v>
      </c>
    </row>
    <row r="173" spans="1:8" s="74" customFormat="1" ht="12">
      <c r="A173" s="98">
        <v>3.1</v>
      </c>
      <c r="B173" s="92" t="s">
        <v>2432</v>
      </c>
      <c r="C173" s="122">
        <v>-107815878</v>
      </c>
      <c r="D173" s="122">
        <v>104129751</v>
      </c>
      <c r="E173" s="122">
        <v>106857372</v>
      </c>
      <c r="F173" s="122">
        <v>-105088257</v>
      </c>
      <c r="G173" s="122">
        <v>0</v>
      </c>
      <c r="H173" s="122">
        <v>-105088257</v>
      </c>
    </row>
    <row r="174" spans="1:8" s="74" customFormat="1" ht="12">
      <c r="A174" s="98" t="s">
        <v>2433</v>
      </c>
      <c r="B174" s="92" t="s">
        <v>2434</v>
      </c>
      <c r="C174" s="122">
        <v>-56333327</v>
      </c>
      <c r="D174" s="122">
        <v>95800176</v>
      </c>
      <c r="E174" s="122">
        <v>8877937</v>
      </c>
      <c r="F174" s="122">
        <v>-143255566</v>
      </c>
      <c r="G174" s="122">
        <v>0</v>
      </c>
      <c r="H174" s="122">
        <v>-143255566</v>
      </c>
    </row>
    <row r="175" spans="1:8" s="76" customFormat="1" ht="12">
      <c r="A175" s="41" t="s">
        <v>2435</v>
      </c>
      <c r="B175" s="17" t="s">
        <v>2436</v>
      </c>
      <c r="C175" s="75">
        <v>-56333327</v>
      </c>
      <c r="D175" s="75">
        <v>95800176</v>
      </c>
      <c r="E175" s="75">
        <v>8877937</v>
      </c>
      <c r="F175" s="75">
        <v>-143255566</v>
      </c>
      <c r="G175" s="75">
        <v>0</v>
      </c>
      <c r="H175" s="75">
        <v>-143255566</v>
      </c>
    </row>
    <row r="176" spans="1:8" s="74" customFormat="1" ht="12">
      <c r="A176" s="98" t="s">
        <v>2437</v>
      </c>
      <c r="B176" s="92" t="s">
        <v>2438</v>
      </c>
      <c r="C176" s="122">
        <v>-81852855</v>
      </c>
      <c r="D176" s="122">
        <v>8329575</v>
      </c>
      <c r="E176" s="122">
        <v>90182430</v>
      </c>
      <c r="F176" s="122">
        <v>0</v>
      </c>
      <c r="G176" s="122">
        <v>0</v>
      </c>
      <c r="H176" s="122">
        <v>0</v>
      </c>
    </row>
    <row r="177" spans="1:8" s="76" customFormat="1" ht="12">
      <c r="A177" s="41" t="s">
        <v>738</v>
      </c>
      <c r="B177" s="77" t="s">
        <v>739</v>
      </c>
      <c r="C177" s="75">
        <v>1254033</v>
      </c>
      <c r="D177" s="75">
        <v>1254033</v>
      </c>
      <c r="E177" s="75">
        <v>0</v>
      </c>
      <c r="F177" s="75">
        <v>0</v>
      </c>
      <c r="G177" s="75">
        <v>0</v>
      </c>
      <c r="H177" s="75">
        <v>0</v>
      </c>
    </row>
    <row r="178" spans="1:8" s="76" customFormat="1" ht="12">
      <c r="A178" s="41" t="s">
        <v>2439</v>
      </c>
      <c r="B178" s="17" t="s">
        <v>2440</v>
      </c>
      <c r="C178" s="75">
        <v>-83106888</v>
      </c>
      <c r="D178" s="75">
        <v>7075542</v>
      </c>
      <c r="E178" s="75">
        <v>90182430</v>
      </c>
      <c r="F178" s="75">
        <v>0</v>
      </c>
      <c r="G178" s="75">
        <v>0</v>
      </c>
      <c r="H178" s="75">
        <v>0</v>
      </c>
    </row>
    <row r="179" spans="1:8" s="74" customFormat="1" ht="12">
      <c r="A179" s="98" t="s">
        <v>2441</v>
      </c>
      <c r="B179" s="92" t="s">
        <v>2442</v>
      </c>
      <c r="C179" s="122">
        <v>3161887</v>
      </c>
      <c r="D179" s="122">
        <v>0</v>
      </c>
      <c r="E179" s="122">
        <v>7797005</v>
      </c>
      <c r="F179" s="122">
        <v>10958892</v>
      </c>
      <c r="G179" s="122">
        <v>0</v>
      </c>
      <c r="H179" s="122">
        <v>10958892</v>
      </c>
    </row>
    <row r="180" spans="1:8" s="76" customFormat="1" ht="12">
      <c r="A180" s="41" t="s">
        <v>2443</v>
      </c>
      <c r="B180" s="17" t="s">
        <v>2064</v>
      </c>
      <c r="C180" s="75">
        <v>1119290</v>
      </c>
      <c r="D180" s="75">
        <v>0</v>
      </c>
      <c r="E180" s="75">
        <v>0</v>
      </c>
      <c r="F180" s="75">
        <v>1119290</v>
      </c>
      <c r="G180" s="75">
        <v>0</v>
      </c>
      <c r="H180" s="75">
        <v>1119290</v>
      </c>
    </row>
    <row r="181" spans="1:8" s="76" customFormat="1" ht="12">
      <c r="A181" s="41" t="s">
        <v>2444</v>
      </c>
      <c r="B181" s="17" t="s">
        <v>1971</v>
      </c>
      <c r="C181" s="75">
        <v>2042597</v>
      </c>
      <c r="D181" s="75">
        <v>0</v>
      </c>
      <c r="E181" s="75">
        <v>7797005</v>
      </c>
      <c r="F181" s="75">
        <v>9839602</v>
      </c>
      <c r="G181" s="75">
        <v>0</v>
      </c>
      <c r="H181" s="75">
        <v>9839602</v>
      </c>
    </row>
    <row r="182" spans="1:8" s="74" customFormat="1" ht="12">
      <c r="A182" s="98" t="s">
        <v>2445</v>
      </c>
      <c r="B182" s="92" t="s">
        <v>2446</v>
      </c>
      <c r="C182" s="122">
        <v>879893</v>
      </c>
      <c r="D182" s="122">
        <v>0</v>
      </c>
      <c r="E182" s="122">
        <v>0</v>
      </c>
      <c r="F182" s="122">
        <v>879893</v>
      </c>
      <c r="G182" s="122">
        <v>0</v>
      </c>
      <c r="H182" s="122">
        <v>879893</v>
      </c>
    </row>
    <row r="183" spans="1:8" s="76" customFormat="1" ht="12">
      <c r="A183" s="41" t="s">
        <v>2447</v>
      </c>
      <c r="B183" s="17" t="s">
        <v>2448</v>
      </c>
      <c r="C183" s="75">
        <v>879893</v>
      </c>
      <c r="D183" s="75">
        <v>0</v>
      </c>
      <c r="E183" s="75">
        <v>0</v>
      </c>
      <c r="F183" s="75">
        <v>879893</v>
      </c>
      <c r="G183" s="75">
        <v>0</v>
      </c>
      <c r="H183" s="75">
        <v>879893</v>
      </c>
    </row>
    <row r="184" spans="1:8" s="74" customFormat="1" ht="12">
      <c r="A184" s="98" t="s">
        <v>2449</v>
      </c>
      <c r="B184" s="92" t="s">
        <v>2450</v>
      </c>
      <c r="C184" s="122">
        <v>26328524</v>
      </c>
      <c r="D184" s="122">
        <v>0</v>
      </c>
      <c r="E184" s="122">
        <v>0</v>
      </c>
      <c r="F184" s="122">
        <v>26328524</v>
      </c>
      <c r="G184" s="122">
        <v>0</v>
      </c>
      <c r="H184" s="122">
        <v>26328524</v>
      </c>
    </row>
    <row r="185" spans="1:8" s="76" customFormat="1" ht="12">
      <c r="A185" s="41" t="s">
        <v>2451</v>
      </c>
      <c r="B185" s="17" t="s">
        <v>2452</v>
      </c>
      <c r="C185" s="75">
        <v>26328524</v>
      </c>
      <c r="D185" s="75">
        <v>0</v>
      </c>
      <c r="E185" s="75">
        <v>0</v>
      </c>
      <c r="F185" s="75">
        <v>26328524</v>
      </c>
      <c r="G185" s="75">
        <v>0</v>
      </c>
      <c r="H185" s="75">
        <v>26328524</v>
      </c>
    </row>
    <row r="186" spans="1:8" s="74" customFormat="1" ht="12">
      <c r="A186" s="98">
        <v>4</v>
      </c>
      <c r="B186" s="92" t="s">
        <v>2454</v>
      </c>
      <c r="C186" s="122">
        <v>0</v>
      </c>
      <c r="D186" s="122">
        <v>717996</v>
      </c>
      <c r="E186" s="122">
        <v>3124908656</v>
      </c>
      <c r="F186" s="122">
        <v>3124190660</v>
      </c>
      <c r="G186" s="122">
        <v>0</v>
      </c>
      <c r="H186" s="122">
        <v>3124190660</v>
      </c>
    </row>
    <row r="187" spans="1:8" s="74" customFormat="1" ht="12">
      <c r="A187" s="98">
        <v>4.1</v>
      </c>
      <c r="B187" s="92" t="s">
        <v>2456</v>
      </c>
      <c r="C187" s="122">
        <v>0</v>
      </c>
      <c r="D187" s="122">
        <v>0</v>
      </c>
      <c r="E187" s="122">
        <v>41301412</v>
      </c>
      <c r="F187" s="122">
        <v>41301412</v>
      </c>
      <c r="G187" s="122">
        <v>0</v>
      </c>
      <c r="H187" s="122">
        <v>41301412</v>
      </c>
    </row>
    <row r="188" spans="1:8" s="74" customFormat="1" ht="12">
      <c r="A188" s="98" t="s">
        <v>2457</v>
      </c>
      <c r="B188" s="92" t="s">
        <v>2458</v>
      </c>
      <c r="C188" s="122">
        <v>0</v>
      </c>
      <c r="D188" s="122">
        <v>0</v>
      </c>
      <c r="E188" s="122">
        <v>41301412</v>
      </c>
      <c r="F188" s="122">
        <v>41301412</v>
      </c>
      <c r="G188" s="122">
        <v>0</v>
      </c>
      <c r="H188" s="122">
        <v>41301412</v>
      </c>
    </row>
    <row r="189" spans="1:8" s="76" customFormat="1" ht="12">
      <c r="A189" s="41" t="s">
        <v>2459</v>
      </c>
      <c r="B189" s="17" t="s">
        <v>1933</v>
      </c>
      <c r="C189" s="75">
        <v>0</v>
      </c>
      <c r="D189" s="75">
        <v>0</v>
      </c>
      <c r="E189" s="75">
        <v>41301412</v>
      </c>
      <c r="F189" s="75">
        <v>41301412</v>
      </c>
      <c r="G189" s="75">
        <v>0</v>
      </c>
      <c r="H189" s="75">
        <v>41301412</v>
      </c>
    </row>
    <row r="190" spans="1:8" s="74" customFormat="1" ht="12">
      <c r="A190" s="98">
        <v>4.3</v>
      </c>
      <c r="B190" s="92" t="s">
        <v>740</v>
      </c>
      <c r="C190" s="122">
        <v>0</v>
      </c>
      <c r="D190" s="122">
        <v>0</v>
      </c>
      <c r="E190" s="122">
        <v>673416</v>
      </c>
      <c r="F190" s="122">
        <v>673416</v>
      </c>
      <c r="G190" s="122">
        <v>0</v>
      </c>
      <c r="H190" s="122">
        <v>673416</v>
      </c>
    </row>
    <row r="191" spans="1:8" s="74" customFormat="1" ht="12">
      <c r="A191" s="98" t="s">
        <v>741</v>
      </c>
      <c r="B191" s="92" t="s">
        <v>742</v>
      </c>
      <c r="C191" s="122">
        <v>0</v>
      </c>
      <c r="D191" s="122">
        <v>0</v>
      </c>
      <c r="E191" s="122">
        <v>673416</v>
      </c>
      <c r="F191" s="122">
        <v>673416</v>
      </c>
      <c r="G191" s="122">
        <v>0</v>
      </c>
      <c r="H191" s="122">
        <v>673416</v>
      </c>
    </row>
    <row r="192" spans="1:8" s="76" customFormat="1" ht="12">
      <c r="A192" s="41" t="s">
        <v>743</v>
      </c>
      <c r="B192" s="17" t="s">
        <v>744</v>
      </c>
      <c r="C192" s="75">
        <v>0</v>
      </c>
      <c r="D192" s="75">
        <v>0</v>
      </c>
      <c r="E192" s="75">
        <v>358024</v>
      </c>
      <c r="F192" s="75">
        <v>358024</v>
      </c>
      <c r="G192" s="75">
        <v>0</v>
      </c>
      <c r="H192" s="75">
        <v>358024</v>
      </c>
    </row>
    <row r="193" spans="1:8" s="76" customFormat="1" ht="12">
      <c r="A193" s="41" t="s">
        <v>745</v>
      </c>
      <c r="B193" s="17" t="s">
        <v>746</v>
      </c>
      <c r="C193" s="75">
        <v>0</v>
      </c>
      <c r="D193" s="75">
        <v>0</v>
      </c>
      <c r="E193" s="75">
        <v>315392</v>
      </c>
      <c r="F193" s="75">
        <v>315392</v>
      </c>
      <c r="G193" s="75">
        <v>0</v>
      </c>
      <c r="H193" s="75">
        <v>315392</v>
      </c>
    </row>
    <row r="194" spans="1:8" s="74" customFormat="1" ht="12">
      <c r="A194" s="98">
        <v>4.7</v>
      </c>
      <c r="B194" s="92" t="s">
        <v>2461</v>
      </c>
      <c r="C194" s="122">
        <v>0</v>
      </c>
      <c r="D194" s="122">
        <v>717996</v>
      </c>
      <c r="E194" s="122">
        <v>3082161147</v>
      </c>
      <c r="F194" s="122">
        <v>3081443151</v>
      </c>
      <c r="G194" s="122">
        <v>0</v>
      </c>
      <c r="H194" s="122">
        <v>3081443151</v>
      </c>
    </row>
    <row r="195" spans="1:8" s="74" customFormat="1" ht="12">
      <c r="A195" s="98" t="s">
        <v>2462</v>
      </c>
      <c r="B195" s="92" t="s">
        <v>2463</v>
      </c>
      <c r="C195" s="122">
        <v>0</v>
      </c>
      <c r="D195" s="122">
        <v>0</v>
      </c>
      <c r="E195" s="122">
        <v>3080725155</v>
      </c>
      <c r="F195" s="122">
        <v>3080725155</v>
      </c>
      <c r="G195" s="122">
        <v>0</v>
      </c>
      <c r="H195" s="122">
        <v>3080725155</v>
      </c>
    </row>
    <row r="196" spans="1:8" s="76" customFormat="1" ht="12">
      <c r="A196" s="41" t="s">
        <v>2464</v>
      </c>
      <c r="B196" s="17" t="s">
        <v>2465</v>
      </c>
      <c r="C196" s="75">
        <v>0</v>
      </c>
      <c r="D196" s="75">
        <v>0</v>
      </c>
      <c r="E196" s="75">
        <v>2993434365</v>
      </c>
      <c r="F196" s="75">
        <v>2993434365</v>
      </c>
      <c r="G196" s="75">
        <v>0</v>
      </c>
      <c r="H196" s="75">
        <v>2993434365</v>
      </c>
    </row>
    <row r="197" spans="1:8" s="76" customFormat="1" ht="12">
      <c r="A197" s="41" t="s">
        <v>2466</v>
      </c>
      <c r="B197" s="17" t="s">
        <v>2467</v>
      </c>
      <c r="C197" s="75">
        <v>0</v>
      </c>
      <c r="D197" s="75">
        <v>0</v>
      </c>
      <c r="E197" s="75">
        <v>87290790</v>
      </c>
      <c r="F197" s="75">
        <v>87290790</v>
      </c>
      <c r="G197" s="75">
        <v>0</v>
      </c>
      <c r="H197" s="75">
        <v>87290790</v>
      </c>
    </row>
    <row r="198" spans="1:8" s="74" customFormat="1" ht="12">
      <c r="A198" s="98" t="s">
        <v>2468</v>
      </c>
      <c r="B198" s="92" t="s">
        <v>2469</v>
      </c>
      <c r="C198" s="122">
        <v>0</v>
      </c>
      <c r="D198" s="122">
        <v>717996</v>
      </c>
      <c r="E198" s="122">
        <v>1435992</v>
      </c>
      <c r="F198" s="122">
        <v>717996</v>
      </c>
      <c r="G198" s="122">
        <v>0</v>
      </c>
      <c r="H198" s="122">
        <v>717996</v>
      </c>
    </row>
    <row r="199" spans="1:8" s="76" customFormat="1" ht="12">
      <c r="A199" s="41" t="s">
        <v>2470</v>
      </c>
      <c r="B199" s="17" t="s">
        <v>2471</v>
      </c>
      <c r="C199" s="75">
        <v>0</v>
      </c>
      <c r="D199" s="75">
        <v>717996</v>
      </c>
      <c r="E199" s="75">
        <v>717996</v>
      </c>
      <c r="F199" s="75">
        <v>0</v>
      </c>
      <c r="G199" s="75">
        <v>0</v>
      </c>
      <c r="H199" s="75">
        <v>0</v>
      </c>
    </row>
    <row r="200" spans="1:8" s="76" customFormat="1" ht="12">
      <c r="A200" s="41" t="s">
        <v>2472</v>
      </c>
      <c r="B200" s="17" t="s">
        <v>2473</v>
      </c>
      <c r="C200" s="75">
        <v>0</v>
      </c>
      <c r="D200" s="75">
        <v>0</v>
      </c>
      <c r="E200" s="75">
        <v>717996</v>
      </c>
      <c r="F200" s="75">
        <v>717996</v>
      </c>
      <c r="G200" s="75">
        <v>0</v>
      </c>
      <c r="H200" s="75">
        <v>717996</v>
      </c>
    </row>
    <row r="201" spans="1:8" s="74" customFormat="1" ht="12">
      <c r="A201" s="98">
        <v>4.8</v>
      </c>
      <c r="B201" s="92" t="s">
        <v>2475</v>
      </c>
      <c r="C201" s="122">
        <v>0</v>
      </c>
      <c r="D201" s="122">
        <v>0</v>
      </c>
      <c r="E201" s="122">
        <v>772681</v>
      </c>
      <c r="F201" s="122">
        <v>772681</v>
      </c>
      <c r="G201" s="122">
        <v>0</v>
      </c>
      <c r="H201" s="122">
        <v>772681</v>
      </c>
    </row>
    <row r="202" spans="1:8" s="74" customFormat="1" ht="12">
      <c r="A202" s="98" t="s">
        <v>2476</v>
      </c>
      <c r="B202" s="92" t="s">
        <v>2477</v>
      </c>
      <c r="C202" s="122">
        <v>0</v>
      </c>
      <c r="D202" s="122">
        <v>0</v>
      </c>
      <c r="E202" s="122">
        <v>336662</v>
      </c>
      <c r="F202" s="122">
        <v>336662</v>
      </c>
      <c r="G202" s="122">
        <v>0</v>
      </c>
      <c r="H202" s="122">
        <v>336662</v>
      </c>
    </row>
    <row r="203" spans="1:8" s="76" customFormat="1" ht="12">
      <c r="A203" s="41" t="s">
        <v>747</v>
      </c>
      <c r="B203" s="77" t="s">
        <v>748</v>
      </c>
      <c r="C203" s="75">
        <v>0</v>
      </c>
      <c r="D203" s="75">
        <v>0</v>
      </c>
      <c r="E203" s="75">
        <v>68895</v>
      </c>
      <c r="F203" s="75">
        <v>68895</v>
      </c>
      <c r="G203" s="75">
        <v>0</v>
      </c>
      <c r="H203" s="75">
        <v>68895</v>
      </c>
    </row>
    <row r="204" spans="1:8" s="76" customFormat="1" ht="12">
      <c r="A204" s="41" t="s">
        <v>2478</v>
      </c>
      <c r="B204" s="17" t="s">
        <v>2479</v>
      </c>
      <c r="C204" s="75">
        <v>0</v>
      </c>
      <c r="D204" s="75">
        <v>0</v>
      </c>
      <c r="E204" s="75">
        <v>0</v>
      </c>
      <c r="F204" s="75">
        <v>0</v>
      </c>
      <c r="G204" s="75">
        <v>0</v>
      </c>
      <c r="H204" s="75">
        <v>0</v>
      </c>
    </row>
    <row r="205" spans="1:8" s="76" customFormat="1" ht="22.5">
      <c r="A205" s="41" t="s">
        <v>2480</v>
      </c>
      <c r="B205" s="17" t="s">
        <v>2481</v>
      </c>
      <c r="C205" s="75">
        <v>0</v>
      </c>
      <c r="D205" s="75">
        <v>0</v>
      </c>
      <c r="E205" s="75">
        <v>267767</v>
      </c>
      <c r="F205" s="75">
        <v>267767</v>
      </c>
      <c r="G205" s="75">
        <v>0</v>
      </c>
      <c r="H205" s="75">
        <v>267767</v>
      </c>
    </row>
    <row r="206" spans="1:8" s="74" customFormat="1" ht="12">
      <c r="A206" s="98" t="s">
        <v>2482</v>
      </c>
      <c r="B206" s="92" t="s">
        <v>2483</v>
      </c>
      <c r="C206" s="122">
        <v>0</v>
      </c>
      <c r="D206" s="122">
        <v>0</v>
      </c>
      <c r="E206" s="122">
        <v>412040</v>
      </c>
      <c r="F206" s="122">
        <v>412040</v>
      </c>
      <c r="G206" s="122">
        <v>0</v>
      </c>
      <c r="H206" s="122">
        <v>412040</v>
      </c>
    </row>
    <row r="207" spans="1:8" s="76" customFormat="1" ht="12">
      <c r="A207" s="41" t="s">
        <v>2484</v>
      </c>
      <c r="B207" s="17" t="s">
        <v>2485</v>
      </c>
      <c r="C207" s="75">
        <v>0</v>
      </c>
      <c r="D207" s="75">
        <v>0</v>
      </c>
      <c r="E207" s="75">
        <v>379237</v>
      </c>
      <c r="F207" s="75">
        <v>379237</v>
      </c>
      <c r="G207" s="75">
        <v>0</v>
      </c>
      <c r="H207" s="75">
        <v>379237</v>
      </c>
    </row>
    <row r="208" spans="1:8" s="76" customFormat="1" ht="12">
      <c r="A208" s="41" t="s">
        <v>2486</v>
      </c>
      <c r="B208" s="17" t="s">
        <v>2487</v>
      </c>
      <c r="C208" s="75">
        <v>0</v>
      </c>
      <c r="D208" s="75">
        <v>0</v>
      </c>
      <c r="E208" s="75">
        <v>7</v>
      </c>
      <c r="F208" s="75">
        <v>7</v>
      </c>
      <c r="G208" s="75">
        <v>0</v>
      </c>
      <c r="H208" s="75">
        <v>7</v>
      </c>
    </row>
    <row r="209" spans="1:8" s="76" customFormat="1" ht="12">
      <c r="A209" s="41" t="s">
        <v>2488</v>
      </c>
      <c r="B209" s="17" t="s">
        <v>2489</v>
      </c>
      <c r="C209" s="75">
        <v>0</v>
      </c>
      <c r="D209" s="75">
        <v>0</v>
      </c>
      <c r="E209" s="75">
        <v>21714</v>
      </c>
      <c r="F209" s="75">
        <v>21714</v>
      </c>
      <c r="G209" s="75">
        <v>0</v>
      </c>
      <c r="H209" s="75">
        <v>21714</v>
      </c>
    </row>
    <row r="210" spans="1:8" s="76" customFormat="1" ht="12">
      <c r="A210" s="41" t="s">
        <v>2490</v>
      </c>
      <c r="B210" s="17" t="s">
        <v>2491</v>
      </c>
      <c r="C210" s="75">
        <v>0</v>
      </c>
      <c r="D210" s="75">
        <v>0</v>
      </c>
      <c r="E210" s="75">
        <v>11082</v>
      </c>
      <c r="F210" s="75">
        <v>11082</v>
      </c>
      <c r="G210" s="75">
        <v>0</v>
      </c>
      <c r="H210" s="75">
        <v>11082</v>
      </c>
    </row>
    <row r="211" spans="1:8" s="74" customFormat="1" ht="12">
      <c r="A211" s="98" t="s">
        <v>2492</v>
      </c>
      <c r="B211" s="92" t="s">
        <v>2493</v>
      </c>
      <c r="C211" s="122">
        <v>0</v>
      </c>
      <c r="D211" s="122">
        <v>0</v>
      </c>
      <c r="E211" s="122">
        <v>23979</v>
      </c>
      <c r="F211" s="122">
        <v>23979</v>
      </c>
      <c r="G211" s="122">
        <v>0</v>
      </c>
      <c r="H211" s="122">
        <v>23979</v>
      </c>
    </row>
    <row r="212" spans="1:8" s="76" customFormat="1" ht="12">
      <c r="A212" s="41" t="s">
        <v>2494</v>
      </c>
      <c r="B212" s="17" t="s">
        <v>2495</v>
      </c>
      <c r="C212" s="75">
        <v>0</v>
      </c>
      <c r="D212" s="75">
        <v>0</v>
      </c>
      <c r="E212" s="75">
        <v>11782</v>
      </c>
      <c r="F212" s="75">
        <v>11782</v>
      </c>
      <c r="G212" s="75">
        <v>0</v>
      </c>
      <c r="H212" s="75">
        <v>11782</v>
      </c>
    </row>
    <row r="213" spans="1:8" s="76" customFormat="1" ht="12">
      <c r="A213" s="41" t="s">
        <v>749</v>
      </c>
      <c r="B213" s="77" t="s">
        <v>750</v>
      </c>
      <c r="C213" s="75">
        <v>0</v>
      </c>
      <c r="D213" s="75">
        <v>0</v>
      </c>
      <c r="E213" s="75">
        <v>11482</v>
      </c>
      <c r="F213" s="75">
        <v>11482</v>
      </c>
      <c r="G213" s="75">
        <v>0</v>
      </c>
      <c r="H213" s="75">
        <v>11482</v>
      </c>
    </row>
    <row r="214" spans="1:8" s="76" customFormat="1" ht="12">
      <c r="A214" s="41" t="s">
        <v>2496</v>
      </c>
      <c r="B214" s="17" t="s">
        <v>2497</v>
      </c>
      <c r="C214" s="75">
        <v>0</v>
      </c>
      <c r="D214" s="75">
        <v>0</v>
      </c>
      <c r="E214" s="75">
        <v>715</v>
      </c>
      <c r="F214" s="75">
        <v>715</v>
      </c>
      <c r="G214" s="75">
        <v>0</v>
      </c>
      <c r="H214" s="75">
        <v>715</v>
      </c>
    </row>
    <row r="215" spans="1:8" s="74" customFormat="1" ht="12">
      <c r="A215" s="98">
        <v>5</v>
      </c>
      <c r="B215" s="92" t="s">
        <v>2499</v>
      </c>
      <c r="C215" s="122">
        <v>0</v>
      </c>
      <c r="D215" s="122">
        <v>4326558006</v>
      </c>
      <c r="E215" s="122">
        <v>1147598742</v>
      </c>
      <c r="F215" s="122">
        <v>3178959264</v>
      </c>
      <c r="G215" s="122">
        <v>0</v>
      </c>
      <c r="H215" s="122">
        <v>3178959264</v>
      </c>
    </row>
    <row r="216" spans="1:8" s="74" customFormat="1" ht="12">
      <c r="A216" s="98">
        <v>5.1</v>
      </c>
      <c r="B216" s="92" t="s">
        <v>2501</v>
      </c>
      <c r="C216" s="122">
        <v>0</v>
      </c>
      <c r="D216" s="122">
        <v>83062386</v>
      </c>
      <c r="E216" s="122">
        <v>78015825</v>
      </c>
      <c r="F216" s="122">
        <v>5046561</v>
      </c>
      <c r="G216" s="122">
        <v>0</v>
      </c>
      <c r="H216" s="122">
        <v>5046561</v>
      </c>
    </row>
    <row r="217" spans="1:8" s="74" customFormat="1" ht="12">
      <c r="A217" s="98" t="s">
        <v>2502</v>
      </c>
      <c r="B217" s="92" t="s">
        <v>2503</v>
      </c>
      <c r="C217" s="122">
        <v>0</v>
      </c>
      <c r="D217" s="122">
        <v>3323112</v>
      </c>
      <c r="E217" s="122">
        <v>69729</v>
      </c>
      <c r="F217" s="122">
        <v>3253383</v>
      </c>
      <c r="G217" s="122">
        <v>0</v>
      </c>
      <c r="H217" s="122">
        <v>3253383</v>
      </c>
    </row>
    <row r="218" spans="1:8" s="76" customFormat="1" ht="12">
      <c r="A218" s="41" t="s">
        <v>2504</v>
      </c>
      <c r="B218" s="17" t="s">
        <v>2505</v>
      </c>
      <c r="C218" s="75">
        <v>0</v>
      </c>
      <c r="D218" s="75">
        <v>1833652</v>
      </c>
      <c r="E218" s="75">
        <v>0</v>
      </c>
      <c r="F218" s="75">
        <v>1833652</v>
      </c>
      <c r="G218" s="75">
        <v>0</v>
      </c>
      <c r="H218" s="75">
        <v>1833652</v>
      </c>
    </row>
    <row r="219" spans="1:8" s="76" customFormat="1" ht="12">
      <c r="A219" s="41" t="s">
        <v>2506</v>
      </c>
      <c r="B219" s="17" t="s">
        <v>2507</v>
      </c>
      <c r="C219" s="75">
        <v>0</v>
      </c>
      <c r="D219" s="75">
        <v>19029</v>
      </c>
      <c r="E219" s="75">
        <v>0</v>
      </c>
      <c r="F219" s="75">
        <v>19029</v>
      </c>
      <c r="G219" s="75">
        <v>0</v>
      </c>
      <c r="H219" s="75">
        <v>19029</v>
      </c>
    </row>
    <row r="220" spans="1:8" s="76" customFormat="1" ht="12">
      <c r="A220" s="41" t="s">
        <v>2508</v>
      </c>
      <c r="B220" s="17" t="s">
        <v>2509</v>
      </c>
      <c r="C220" s="75">
        <v>0</v>
      </c>
      <c r="D220" s="75">
        <v>35093</v>
      </c>
      <c r="E220" s="75">
        <v>0</v>
      </c>
      <c r="F220" s="75">
        <v>35093</v>
      </c>
      <c r="G220" s="75">
        <v>0</v>
      </c>
      <c r="H220" s="75">
        <v>35093</v>
      </c>
    </row>
    <row r="221" spans="1:8" s="76" customFormat="1" ht="12">
      <c r="A221" s="41" t="s">
        <v>2510</v>
      </c>
      <c r="B221" s="17" t="s">
        <v>2511</v>
      </c>
      <c r="C221" s="75">
        <v>0</v>
      </c>
      <c r="D221" s="75">
        <v>242903</v>
      </c>
      <c r="E221" s="75">
        <v>69666</v>
      </c>
      <c r="F221" s="75">
        <v>173237</v>
      </c>
      <c r="G221" s="75">
        <v>0</v>
      </c>
      <c r="H221" s="75">
        <v>173237</v>
      </c>
    </row>
    <row r="222" spans="1:8" s="76" customFormat="1" ht="12">
      <c r="A222" s="41" t="s">
        <v>2512</v>
      </c>
      <c r="B222" s="17" t="s">
        <v>2117</v>
      </c>
      <c r="C222" s="75">
        <v>0</v>
      </c>
      <c r="D222" s="75">
        <v>56554</v>
      </c>
      <c r="E222" s="75">
        <v>0</v>
      </c>
      <c r="F222" s="75">
        <v>56554</v>
      </c>
      <c r="G222" s="75">
        <v>0</v>
      </c>
      <c r="H222" s="75">
        <v>56554</v>
      </c>
    </row>
    <row r="223" spans="1:8" s="76" customFormat="1" ht="12">
      <c r="A223" s="41" t="s">
        <v>2513</v>
      </c>
      <c r="B223" s="17" t="s">
        <v>2161</v>
      </c>
      <c r="C223" s="75">
        <v>0</v>
      </c>
      <c r="D223" s="75">
        <v>86439</v>
      </c>
      <c r="E223" s="75">
        <v>0</v>
      </c>
      <c r="F223" s="75">
        <v>86439</v>
      </c>
      <c r="G223" s="75">
        <v>0</v>
      </c>
      <c r="H223" s="75">
        <v>86439</v>
      </c>
    </row>
    <row r="224" spans="1:8" s="76" customFormat="1" ht="12">
      <c r="A224" s="41" t="s">
        <v>2514</v>
      </c>
      <c r="B224" s="17" t="s">
        <v>2413</v>
      </c>
      <c r="C224" s="75">
        <v>0</v>
      </c>
      <c r="D224" s="75">
        <v>163710</v>
      </c>
      <c r="E224" s="75">
        <v>0</v>
      </c>
      <c r="F224" s="75">
        <v>163710</v>
      </c>
      <c r="G224" s="75">
        <v>0</v>
      </c>
      <c r="H224" s="75">
        <v>163710</v>
      </c>
    </row>
    <row r="225" spans="1:8" s="76" customFormat="1" ht="12">
      <c r="A225" s="41" t="s">
        <v>751</v>
      </c>
      <c r="B225" s="77" t="s">
        <v>2159</v>
      </c>
      <c r="C225" s="75">
        <v>0</v>
      </c>
      <c r="D225" s="75">
        <v>2027</v>
      </c>
      <c r="E225" s="75">
        <v>0</v>
      </c>
      <c r="F225" s="75">
        <v>2027</v>
      </c>
      <c r="G225" s="75">
        <v>0</v>
      </c>
      <c r="H225" s="75">
        <v>2027</v>
      </c>
    </row>
    <row r="226" spans="1:8" s="76" customFormat="1" ht="12">
      <c r="A226" s="41" t="s">
        <v>2515</v>
      </c>
      <c r="B226" s="17" t="s">
        <v>2516</v>
      </c>
      <c r="C226" s="75">
        <v>0</v>
      </c>
      <c r="D226" s="75">
        <v>17344</v>
      </c>
      <c r="E226" s="75">
        <v>0</v>
      </c>
      <c r="F226" s="75">
        <v>17344</v>
      </c>
      <c r="G226" s="75">
        <v>0</v>
      </c>
      <c r="H226" s="75">
        <v>17344</v>
      </c>
    </row>
    <row r="227" spans="1:8" s="76" customFormat="1" ht="12">
      <c r="A227" s="41" t="s">
        <v>2517</v>
      </c>
      <c r="B227" s="17" t="s">
        <v>2415</v>
      </c>
      <c r="C227" s="75">
        <v>0</v>
      </c>
      <c r="D227" s="75">
        <v>3239</v>
      </c>
      <c r="E227" s="75">
        <v>0</v>
      </c>
      <c r="F227" s="75">
        <v>3239</v>
      </c>
      <c r="G227" s="75">
        <v>0</v>
      </c>
      <c r="H227" s="75">
        <v>3239</v>
      </c>
    </row>
    <row r="228" spans="1:8" s="76" customFormat="1" ht="12">
      <c r="A228" s="41" t="s">
        <v>2518</v>
      </c>
      <c r="B228" s="17" t="s">
        <v>2519</v>
      </c>
      <c r="C228" s="75">
        <v>0</v>
      </c>
      <c r="D228" s="75">
        <v>4251</v>
      </c>
      <c r="E228" s="75">
        <v>0</v>
      </c>
      <c r="F228" s="75">
        <v>4251</v>
      </c>
      <c r="G228" s="75">
        <v>0</v>
      </c>
      <c r="H228" s="75">
        <v>4251</v>
      </c>
    </row>
    <row r="229" spans="1:8" s="76" customFormat="1" ht="12">
      <c r="A229" s="41" t="s">
        <v>2520</v>
      </c>
      <c r="B229" s="17" t="s">
        <v>2157</v>
      </c>
      <c r="C229" s="75">
        <v>0</v>
      </c>
      <c r="D229" s="75">
        <v>188885</v>
      </c>
      <c r="E229" s="75">
        <v>63</v>
      </c>
      <c r="F229" s="75">
        <v>188822</v>
      </c>
      <c r="G229" s="75">
        <v>0</v>
      </c>
      <c r="H229" s="75">
        <v>188822</v>
      </c>
    </row>
    <row r="230" spans="1:8" s="76" customFormat="1" ht="12">
      <c r="A230" s="41" t="s">
        <v>2521</v>
      </c>
      <c r="B230" s="17" t="s">
        <v>2522</v>
      </c>
      <c r="C230" s="75">
        <v>0</v>
      </c>
      <c r="D230" s="75">
        <v>52546</v>
      </c>
      <c r="E230" s="75">
        <v>0</v>
      </c>
      <c r="F230" s="75">
        <v>52546</v>
      </c>
      <c r="G230" s="75">
        <v>0</v>
      </c>
      <c r="H230" s="75">
        <v>52546</v>
      </c>
    </row>
    <row r="231" spans="1:8" s="76" customFormat="1" ht="12">
      <c r="A231" s="41" t="s">
        <v>752</v>
      </c>
      <c r="B231" s="17" t="s">
        <v>753</v>
      </c>
      <c r="C231" s="75">
        <v>0</v>
      </c>
      <c r="D231" s="75">
        <v>1819</v>
      </c>
      <c r="E231" s="75">
        <v>0</v>
      </c>
      <c r="F231" s="75">
        <v>1819</v>
      </c>
      <c r="G231" s="75">
        <v>0</v>
      </c>
      <c r="H231" s="75">
        <v>1819</v>
      </c>
    </row>
    <row r="232" spans="1:8" s="76" customFormat="1" ht="12">
      <c r="A232" s="41" t="s">
        <v>2523</v>
      </c>
      <c r="B232" s="17" t="s">
        <v>2524</v>
      </c>
      <c r="C232" s="75">
        <v>0</v>
      </c>
      <c r="D232" s="75">
        <v>127238</v>
      </c>
      <c r="E232" s="75">
        <v>0</v>
      </c>
      <c r="F232" s="75">
        <v>127238</v>
      </c>
      <c r="G232" s="75">
        <v>0</v>
      </c>
      <c r="H232" s="75">
        <v>127238</v>
      </c>
    </row>
    <row r="233" spans="1:8" s="76" customFormat="1" ht="12">
      <c r="A233" s="41" t="s">
        <v>2525</v>
      </c>
      <c r="B233" s="17" t="s">
        <v>2411</v>
      </c>
      <c r="C233" s="75">
        <v>0</v>
      </c>
      <c r="D233" s="75">
        <v>81148</v>
      </c>
      <c r="E233" s="75">
        <v>0</v>
      </c>
      <c r="F233" s="75">
        <v>81148</v>
      </c>
      <c r="G233" s="75">
        <v>0</v>
      </c>
      <c r="H233" s="75">
        <v>81148</v>
      </c>
    </row>
    <row r="234" spans="1:8" s="76" customFormat="1" ht="12">
      <c r="A234" s="41" t="s">
        <v>2526</v>
      </c>
      <c r="B234" s="17" t="s">
        <v>2527</v>
      </c>
      <c r="C234" s="75">
        <v>0</v>
      </c>
      <c r="D234" s="75">
        <v>4759</v>
      </c>
      <c r="E234" s="75">
        <v>0</v>
      </c>
      <c r="F234" s="75">
        <v>4759</v>
      </c>
      <c r="G234" s="75">
        <v>0</v>
      </c>
      <c r="H234" s="75">
        <v>4759</v>
      </c>
    </row>
    <row r="235" spans="1:8" s="76" customFormat="1" ht="12">
      <c r="A235" s="41" t="s">
        <v>2528</v>
      </c>
      <c r="B235" s="17" t="s">
        <v>2529</v>
      </c>
      <c r="C235" s="75">
        <v>0</v>
      </c>
      <c r="D235" s="75">
        <v>402476</v>
      </c>
      <c r="E235" s="75">
        <v>0</v>
      </c>
      <c r="F235" s="75">
        <v>402476</v>
      </c>
      <c r="G235" s="75">
        <v>0</v>
      </c>
      <c r="H235" s="75">
        <v>402476</v>
      </c>
    </row>
    <row r="236" spans="1:8" s="74" customFormat="1" ht="12">
      <c r="A236" s="98" t="s">
        <v>2530</v>
      </c>
      <c r="B236" s="92" t="s">
        <v>2531</v>
      </c>
      <c r="C236" s="122">
        <v>0</v>
      </c>
      <c r="D236" s="122">
        <v>77904934</v>
      </c>
      <c r="E236" s="122">
        <v>77899294</v>
      </c>
      <c r="F236" s="122">
        <v>5640</v>
      </c>
      <c r="G236" s="122">
        <v>0</v>
      </c>
      <c r="H236" s="122">
        <v>5640</v>
      </c>
    </row>
    <row r="237" spans="1:8" s="76" customFormat="1" ht="12">
      <c r="A237" s="41" t="s">
        <v>2532</v>
      </c>
      <c r="B237" s="17" t="s">
        <v>2533</v>
      </c>
      <c r="C237" s="75">
        <v>0</v>
      </c>
      <c r="D237" s="75">
        <v>5640</v>
      </c>
      <c r="E237" s="75">
        <v>0</v>
      </c>
      <c r="F237" s="75">
        <v>5640</v>
      </c>
      <c r="G237" s="75">
        <v>0</v>
      </c>
      <c r="H237" s="75">
        <v>5640</v>
      </c>
    </row>
    <row r="238" spans="1:8" s="76" customFormat="1" ht="12">
      <c r="A238" s="41" t="s">
        <v>2534</v>
      </c>
      <c r="B238" s="17" t="s">
        <v>2535</v>
      </c>
      <c r="C238" s="75">
        <v>0</v>
      </c>
      <c r="D238" s="75">
        <v>77899294</v>
      </c>
      <c r="E238" s="75">
        <v>77899294</v>
      </c>
      <c r="F238" s="75">
        <v>0</v>
      </c>
      <c r="G238" s="75">
        <v>0</v>
      </c>
      <c r="H238" s="75">
        <v>0</v>
      </c>
    </row>
    <row r="239" spans="1:8" s="74" customFormat="1" ht="12">
      <c r="A239" s="98" t="s">
        <v>2536</v>
      </c>
      <c r="B239" s="92" t="s">
        <v>2537</v>
      </c>
      <c r="C239" s="122">
        <v>0</v>
      </c>
      <c r="D239" s="122">
        <v>677363</v>
      </c>
      <c r="E239" s="122">
        <v>187</v>
      </c>
      <c r="F239" s="122">
        <v>677176</v>
      </c>
      <c r="G239" s="122">
        <v>0</v>
      </c>
      <c r="H239" s="122">
        <v>677176</v>
      </c>
    </row>
    <row r="240" spans="1:8" s="76" customFormat="1" ht="12">
      <c r="A240" s="41" t="s">
        <v>2538</v>
      </c>
      <c r="B240" s="17" t="s">
        <v>2539</v>
      </c>
      <c r="C240" s="75">
        <v>0</v>
      </c>
      <c r="D240" s="75">
        <v>90565</v>
      </c>
      <c r="E240" s="75">
        <v>30</v>
      </c>
      <c r="F240" s="75">
        <v>90535</v>
      </c>
      <c r="G240" s="75">
        <v>0</v>
      </c>
      <c r="H240" s="75">
        <v>90535</v>
      </c>
    </row>
    <row r="241" spans="1:8" s="76" customFormat="1" ht="12">
      <c r="A241" s="41" t="s">
        <v>2540</v>
      </c>
      <c r="B241" s="17" t="s">
        <v>2541</v>
      </c>
      <c r="C241" s="75">
        <v>0</v>
      </c>
      <c r="D241" s="75">
        <v>254294</v>
      </c>
      <c r="E241" s="75">
        <v>65</v>
      </c>
      <c r="F241" s="75">
        <v>254229</v>
      </c>
      <c r="G241" s="75">
        <v>0</v>
      </c>
      <c r="H241" s="75">
        <v>254229</v>
      </c>
    </row>
    <row r="242" spans="1:8" s="76" customFormat="1" ht="12">
      <c r="A242" s="41" t="s">
        <v>2542</v>
      </c>
      <c r="B242" s="17" t="s">
        <v>2543</v>
      </c>
      <c r="C242" s="75">
        <v>0</v>
      </c>
      <c r="D242" s="75">
        <v>10024</v>
      </c>
      <c r="E242" s="75">
        <v>4</v>
      </c>
      <c r="F242" s="75">
        <v>10020</v>
      </c>
      <c r="G242" s="75">
        <v>0</v>
      </c>
      <c r="H242" s="75">
        <v>10020</v>
      </c>
    </row>
    <row r="243" spans="1:8" s="76" customFormat="1" ht="22.5">
      <c r="A243" s="41" t="s">
        <v>2544</v>
      </c>
      <c r="B243" s="17" t="s">
        <v>2545</v>
      </c>
      <c r="C243" s="75">
        <v>0</v>
      </c>
      <c r="D243" s="75">
        <v>133403</v>
      </c>
      <c r="E243" s="75">
        <v>0</v>
      </c>
      <c r="F243" s="75">
        <v>133403</v>
      </c>
      <c r="G243" s="75">
        <v>0</v>
      </c>
      <c r="H243" s="75">
        <v>133403</v>
      </c>
    </row>
    <row r="244" spans="1:8" s="76" customFormat="1" ht="22.5">
      <c r="A244" s="41" t="s">
        <v>2546</v>
      </c>
      <c r="B244" s="17" t="s">
        <v>2547</v>
      </c>
      <c r="C244" s="75">
        <v>0</v>
      </c>
      <c r="D244" s="75">
        <v>189077</v>
      </c>
      <c r="E244" s="75">
        <v>88</v>
      </c>
      <c r="F244" s="75">
        <v>188989</v>
      </c>
      <c r="G244" s="75">
        <v>0</v>
      </c>
      <c r="H244" s="75">
        <v>188989</v>
      </c>
    </row>
    <row r="245" spans="1:8" s="74" customFormat="1" ht="12">
      <c r="A245" s="98" t="s">
        <v>2548</v>
      </c>
      <c r="B245" s="92" t="s">
        <v>1931</v>
      </c>
      <c r="C245" s="122">
        <v>0</v>
      </c>
      <c r="D245" s="122">
        <v>114100</v>
      </c>
      <c r="E245" s="122">
        <v>39</v>
      </c>
      <c r="F245" s="122">
        <v>114061</v>
      </c>
      <c r="G245" s="122">
        <v>0</v>
      </c>
      <c r="H245" s="122">
        <v>114061</v>
      </c>
    </row>
    <row r="246" spans="1:8" s="76" customFormat="1" ht="12">
      <c r="A246" s="41" t="s">
        <v>2549</v>
      </c>
      <c r="B246" s="17" t="s">
        <v>2550</v>
      </c>
      <c r="C246" s="75">
        <v>0</v>
      </c>
      <c r="D246" s="75">
        <v>67924</v>
      </c>
      <c r="E246" s="75">
        <v>23</v>
      </c>
      <c r="F246" s="75">
        <v>67901</v>
      </c>
      <c r="G246" s="75">
        <v>0</v>
      </c>
      <c r="H246" s="75">
        <v>67901</v>
      </c>
    </row>
    <row r="247" spans="1:8" s="76" customFormat="1" ht="12">
      <c r="A247" s="41" t="s">
        <v>2551</v>
      </c>
      <c r="B247" s="17" t="s">
        <v>2552</v>
      </c>
      <c r="C247" s="75">
        <v>0</v>
      </c>
      <c r="D247" s="75">
        <v>11618</v>
      </c>
      <c r="E247" s="75">
        <v>4</v>
      </c>
      <c r="F247" s="75">
        <v>11614</v>
      </c>
      <c r="G247" s="75">
        <v>0</v>
      </c>
      <c r="H247" s="75">
        <v>11614</v>
      </c>
    </row>
    <row r="248" spans="1:8" s="76" customFormat="1" ht="12">
      <c r="A248" s="41" t="s">
        <v>2553</v>
      </c>
      <c r="B248" s="17" t="s">
        <v>2554</v>
      </c>
      <c r="C248" s="75">
        <v>0</v>
      </c>
      <c r="D248" s="75">
        <v>11320</v>
      </c>
      <c r="E248" s="75">
        <v>4</v>
      </c>
      <c r="F248" s="75">
        <v>11316</v>
      </c>
      <c r="G248" s="75">
        <v>0</v>
      </c>
      <c r="H248" s="75">
        <v>11316</v>
      </c>
    </row>
    <row r="249" spans="1:8" s="76" customFormat="1" ht="12">
      <c r="A249" s="41" t="s">
        <v>2555</v>
      </c>
      <c r="B249" s="17" t="s">
        <v>2556</v>
      </c>
      <c r="C249" s="75">
        <v>0</v>
      </c>
      <c r="D249" s="75">
        <v>23238</v>
      </c>
      <c r="E249" s="75">
        <v>8</v>
      </c>
      <c r="F249" s="75">
        <v>23230</v>
      </c>
      <c r="G249" s="75">
        <v>0</v>
      </c>
      <c r="H249" s="75">
        <v>23230</v>
      </c>
    </row>
    <row r="250" spans="1:8" s="74" customFormat="1" ht="12">
      <c r="A250" s="98" t="s">
        <v>2557</v>
      </c>
      <c r="B250" s="92" t="s">
        <v>2558</v>
      </c>
      <c r="C250" s="122">
        <v>0</v>
      </c>
      <c r="D250" s="122">
        <v>1042877</v>
      </c>
      <c r="E250" s="122">
        <v>46576</v>
      </c>
      <c r="F250" s="122">
        <v>996301</v>
      </c>
      <c r="G250" s="122">
        <v>0</v>
      </c>
      <c r="H250" s="122">
        <v>996301</v>
      </c>
    </row>
    <row r="251" spans="1:8" s="76" customFormat="1" ht="12">
      <c r="A251" s="41" t="s">
        <v>2559</v>
      </c>
      <c r="B251" s="17" t="s">
        <v>2560</v>
      </c>
      <c r="C251" s="75">
        <v>0</v>
      </c>
      <c r="D251" s="75">
        <v>11750</v>
      </c>
      <c r="E251" s="75">
        <v>0</v>
      </c>
      <c r="F251" s="75">
        <v>11750</v>
      </c>
      <c r="G251" s="75">
        <v>0</v>
      </c>
      <c r="H251" s="75">
        <v>11750</v>
      </c>
    </row>
    <row r="252" spans="1:8" s="76" customFormat="1" ht="12">
      <c r="A252" s="41" t="s">
        <v>2561</v>
      </c>
      <c r="B252" s="17" t="s">
        <v>2562</v>
      </c>
      <c r="C252" s="75">
        <v>0</v>
      </c>
      <c r="D252" s="75">
        <v>19187</v>
      </c>
      <c r="E252" s="75">
        <v>9273</v>
      </c>
      <c r="F252" s="75">
        <v>9914</v>
      </c>
      <c r="G252" s="75">
        <v>0</v>
      </c>
      <c r="H252" s="75">
        <v>9914</v>
      </c>
    </row>
    <row r="253" spans="1:8" s="76" customFormat="1" ht="12">
      <c r="A253" s="41" t="s">
        <v>2563</v>
      </c>
      <c r="B253" s="17" t="s">
        <v>2043</v>
      </c>
      <c r="C253" s="75">
        <v>0</v>
      </c>
      <c r="D253" s="75">
        <v>35587</v>
      </c>
      <c r="E253" s="75">
        <v>4789</v>
      </c>
      <c r="F253" s="75">
        <v>30798</v>
      </c>
      <c r="G253" s="75">
        <v>0</v>
      </c>
      <c r="H253" s="75">
        <v>30798</v>
      </c>
    </row>
    <row r="254" spans="1:8" s="76" customFormat="1" ht="12">
      <c r="A254" s="41" t="s">
        <v>2564</v>
      </c>
      <c r="B254" s="17" t="s">
        <v>2565</v>
      </c>
      <c r="C254" s="75">
        <v>0</v>
      </c>
      <c r="D254" s="75">
        <v>47658</v>
      </c>
      <c r="E254" s="75">
        <v>1947</v>
      </c>
      <c r="F254" s="75">
        <v>45711</v>
      </c>
      <c r="G254" s="75">
        <v>0</v>
      </c>
      <c r="H254" s="75">
        <v>45711</v>
      </c>
    </row>
    <row r="255" spans="1:8" s="76" customFormat="1" ht="12">
      <c r="A255" s="41" t="s">
        <v>2566</v>
      </c>
      <c r="B255" s="17" t="s">
        <v>2093</v>
      </c>
      <c r="C255" s="75">
        <v>0</v>
      </c>
      <c r="D255" s="75">
        <v>116160</v>
      </c>
      <c r="E255" s="75">
        <v>1260</v>
      </c>
      <c r="F255" s="75">
        <v>114900</v>
      </c>
      <c r="G255" s="75">
        <v>0</v>
      </c>
      <c r="H255" s="75">
        <v>114900</v>
      </c>
    </row>
    <row r="256" spans="1:8" s="76" customFormat="1" ht="12">
      <c r="A256" s="41" t="s">
        <v>754</v>
      </c>
      <c r="B256" s="77" t="s">
        <v>755</v>
      </c>
      <c r="C256" s="75">
        <v>0</v>
      </c>
      <c r="D256" s="75">
        <v>9475</v>
      </c>
      <c r="E256" s="75">
        <v>0</v>
      </c>
      <c r="F256" s="75">
        <v>9475</v>
      </c>
      <c r="G256" s="75">
        <v>0</v>
      </c>
      <c r="H256" s="75">
        <v>9475</v>
      </c>
    </row>
    <row r="257" spans="1:8" s="76" customFormat="1" ht="12">
      <c r="A257" s="41" t="s">
        <v>2567</v>
      </c>
      <c r="B257" s="17" t="s">
        <v>2568</v>
      </c>
      <c r="C257" s="75">
        <v>0</v>
      </c>
      <c r="D257" s="75">
        <v>38369</v>
      </c>
      <c r="E257" s="75">
        <v>0</v>
      </c>
      <c r="F257" s="75">
        <v>38369</v>
      </c>
      <c r="G257" s="75">
        <v>0</v>
      </c>
      <c r="H257" s="75">
        <v>38369</v>
      </c>
    </row>
    <row r="258" spans="1:8" s="76" customFormat="1" ht="12">
      <c r="A258" s="41" t="s">
        <v>2569</v>
      </c>
      <c r="B258" s="17" t="s">
        <v>2037</v>
      </c>
      <c r="C258" s="75">
        <v>0</v>
      </c>
      <c r="D258" s="75">
        <v>15261</v>
      </c>
      <c r="E258" s="75">
        <v>0</v>
      </c>
      <c r="F258" s="75">
        <v>15261</v>
      </c>
      <c r="G258" s="75">
        <v>0</v>
      </c>
      <c r="H258" s="75">
        <v>15261</v>
      </c>
    </row>
    <row r="259" spans="1:8" s="76" customFormat="1" ht="12">
      <c r="A259" s="41" t="s">
        <v>2570</v>
      </c>
      <c r="B259" s="17" t="s">
        <v>2571</v>
      </c>
      <c r="C259" s="75">
        <v>0</v>
      </c>
      <c r="D259" s="75">
        <v>2185</v>
      </c>
      <c r="E259" s="75">
        <v>0</v>
      </c>
      <c r="F259" s="75">
        <v>2185</v>
      </c>
      <c r="G259" s="75">
        <v>0</v>
      </c>
      <c r="H259" s="75">
        <v>2185</v>
      </c>
    </row>
    <row r="260" spans="1:8" s="76" customFormat="1" ht="12">
      <c r="A260" s="41" t="s">
        <v>2572</v>
      </c>
      <c r="B260" s="17" t="s">
        <v>2573</v>
      </c>
      <c r="C260" s="75">
        <v>0</v>
      </c>
      <c r="D260" s="75">
        <v>36559</v>
      </c>
      <c r="E260" s="75">
        <v>0</v>
      </c>
      <c r="F260" s="75">
        <v>36559</v>
      </c>
      <c r="G260" s="75">
        <v>0</v>
      </c>
      <c r="H260" s="75">
        <v>36559</v>
      </c>
    </row>
    <row r="261" spans="1:8" s="76" customFormat="1" ht="12">
      <c r="A261" s="41" t="s">
        <v>2574</v>
      </c>
      <c r="B261" s="17" t="s">
        <v>2575</v>
      </c>
      <c r="C261" s="75">
        <v>0</v>
      </c>
      <c r="D261" s="75">
        <v>47917</v>
      </c>
      <c r="E261" s="75">
        <v>0</v>
      </c>
      <c r="F261" s="75">
        <v>47917</v>
      </c>
      <c r="G261" s="75">
        <v>0</v>
      </c>
      <c r="H261" s="75">
        <v>47917</v>
      </c>
    </row>
    <row r="262" spans="1:8" s="76" customFormat="1" ht="12">
      <c r="A262" s="41" t="s">
        <v>2576</v>
      </c>
      <c r="B262" s="17" t="s">
        <v>2577</v>
      </c>
      <c r="C262" s="75">
        <v>0</v>
      </c>
      <c r="D262" s="75">
        <v>16430</v>
      </c>
      <c r="E262" s="75">
        <v>0</v>
      </c>
      <c r="F262" s="75">
        <v>16430</v>
      </c>
      <c r="G262" s="75">
        <v>0</v>
      </c>
      <c r="H262" s="75">
        <v>16430</v>
      </c>
    </row>
    <row r="263" spans="1:8" s="76" customFormat="1" ht="12">
      <c r="A263" s="41" t="s">
        <v>2578</v>
      </c>
      <c r="B263" s="17" t="s">
        <v>2579</v>
      </c>
      <c r="C263" s="75">
        <v>0</v>
      </c>
      <c r="D263" s="75">
        <v>22715</v>
      </c>
      <c r="E263" s="75">
        <v>0</v>
      </c>
      <c r="F263" s="75">
        <v>22715</v>
      </c>
      <c r="G263" s="75">
        <v>0</v>
      </c>
      <c r="H263" s="75">
        <v>22715</v>
      </c>
    </row>
    <row r="264" spans="1:8" s="76" customFormat="1" ht="12">
      <c r="A264" s="41" t="s">
        <v>2580</v>
      </c>
      <c r="B264" s="17" t="s">
        <v>2581</v>
      </c>
      <c r="C264" s="75">
        <v>0</v>
      </c>
      <c r="D264" s="75">
        <v>5162</v>
      </c>
      <c r="E264" s="75">
        <v>0</v>
      </c>
      <c r="F264" s="75">
        <v>5162</v>
      </c>
      <c r="G264" s="75">
        <v>0</v>
      </c>
      <c r="H264" s="75">
        <v>5162</v>
      </c>
    </row>
    <row r="265" spans="1:8" s="76" customFormat="1" ht="12">
      <c r="A265" s="41" t="s">
        <v>2582</v>
      </c>
      <c r="B265" s="17" t="s">
        <v>2583</v>
      </c>
      <c r="C265" s="75">
        <v>0</v>
      </c>
      <c r="D265" s="75">
        <v>510294</v>
      </c>
      <c r="E265" s="75">
        <v>0</v>
      </c>
      <c r="F265" s="75">
        <v>510294</v>
      </c>
      <c r="G265" s="75">
        <v>0</v>
      </c>
      <c r="H265" s="75">
        <v>510294</v>
      </c>
    </row>
    <row r="266" spans="1:8" s="76" customFormat="1" ht="12">
      <c r="A266" s="41" t="s">
        <v>2584</v>
      </c>
      <c r="B266" s="17" t="s">
        <v>2585</v>
      </c>
      <c r="C266" s="75">
        <v>0</v>
      </c>
      <c r="D266" s="75">
        <v>106853</v>
      </c>
      <c r="E266" s="75">
        <v>29307</v>
      </c>
      <c r="F266" s="75">
        <v>77546</v>
      </c>
      <c r="G266" s="75">
        <v>0</v>
      </c>
      <c r="H266" s="75">
        <v>77546</v>
      </c>
    </row>
    <row r="267" spans="1:8" s="76" customFormat="1" ht="12">
      <c r="A267" s="41" t="s">
        <v>2586</v>
      </c>
      <c r="B267" s="17" t="s">
        <v>2587</v>
      </c>
      <c r="C267" s="75">
        <v>0</v>
      </c>
      <c r="D267" s="75">
        <v>1315</v>
      </c>
      <c r="E267" s="75">
        <v>0</v>
      </c>
      <c r="F267" s="75">
        <v>1315</v>
      </c>
      <c r="G267" s="75">
        <v>0</v>
      </c>
      <c r="H267" s="75">
        <v>1315</v>
      </c>
    </row>
    <row r="268" spans="1:8" s="74" customFormat="1" ht="22.5">
      <c r="A268" s="98">
        <v>5.3</v>
      </c>
      <c r="B268" s="92" t="s">
        <v>2589</v>
      </c>
      <c r="C268" s="122">
        <v>0</v>
      </c>
      <c r="D268" s="122">
        <v>322218</v>
      </c>
      <c r="E268" s="122">
        <v>0</v>
      </c>
      <c r="F268" s="122">
        <v>322218</v>
      </c>
      <c r="G268" s="122">
        <v>0</v>
      </c>
      <c r="H268" s="122">
        <v>322218</v>
      </c>
    </row>
    <row r="269" spans="1:8" s="74" customFormat="1" ht="12">
      <c r="A269" s="98" t="s">
        <v>2590</v>
      </c>
      <c r="B269" s="92" t="s">
        <v>2419</v>
      </c>
      <c r="C269" s="122">
        <v>0</v>
      </c>
      <c r="D269" s="122">
        <v>4056</v>
      </c>
      <c r="E269" s="122">
        <v>0</v>
      </c>
      <c r="F269" s="122">
        <v>4056</v>
      </c>
      <c r="G269" s="122">
        <v>0</v>
      </c>
      <c r="H269" s="122">
        <v>4056</v>
      </c>
    </row>
    <row r="270" spans="1:8" s="76" customFormat="1" ht="12">
      <c r="A270" s="41" t="s">
        <v>2591</v>
      </c>
      <c r="B270" s="17" t="s">
        <v>2421</v>
      </c>
      <c r="C270" s="75">
        <v>0</v>
      </c>
      <c r="D270" s="75">
        <v>4056</v>
      </c>
      <c r="E270" s="75">
        <v>0</v>
      </c>
      <c r="F270" s="75">
        <v>4056</v>
      </c>
      <c r="G270" s="75">
        <v>0</v>
      </c>
      <c r="H270" s="75">
        <v>4056</v>
      </c>
    </row>
    <row r="271" spans="1:8" s="74" customFormat="1" ht="12">
      <c r="A271" s="98" t="s">
        <v>2592</v>
      </c>
      <c r="B271" s="96" t="s">
        <v>2593</v>
      </c>
      <c r="C271" s="122">
        <v>0</v>
      </c>
      <c r="D271" s="122">
        <v>318162</v>
      </c>
      <c r="E271" s="122">
        <v>0</v>
      </c>
      <c r="F271" s="122">
        <v>318162</v>
      </c>
      <c r="G271" s="122">
        <v>0</v>
      </c>
      <c r="H271" s="122">
        <v>318162</v>
      </c>
    </row>
    <row r="272" spans="1:8" s="76" customFormat="1" ht="12">
      <c r="A272" s="41" t="s">
        <v>2594</v>
      </c>
      <c r="B272" s="17" t="s">
        <v>1971</v>
      </c>
      <c r="C272" s="75">
        <v>0</v>
      </c>
      <c r="D272" s="75">
        <v>41227</v>
      </c>
      <c r="E272" s="75">
        <v>0</v>
      </c>
      <c r="F272" s="75">
        <v>41227</v>
      </c>
      <c r="G272" s="75">
        <v>0</v>
      </c>
      <c r="H272" s="75">
        <v>41227</v>
      </c>
    </row>
    <row r="273" spans="1:8" s="76" customFormat="1" ht="12">
      <c r="A273" s="41" t="s">
        <v>2595</v>
      </c>
      <c r="B273" s="17" t="s">
        <v>1975</v>
      </c>
      <c r="C273" s="75">
        <v>0</v>
      </c>
      <c r="D273" s="75">
        <v>280</v>
      </c>
      <c r="E273" s="75">
        <v>0</v>
      </c>
      <c r="F273" s="75">
        <v>280</v>
      </c>
      <c r="G273" s="75">
        <v>0</v>
      </c>
      <c r="H273" s="75">
        <v>280</v>
      </c>
    </row>
    <row r="274" spans="1:8" s="76" customFormat="1" ht="12">
      <c r="A274" s="41" t="s">
        <v>2596</v>
      </c>
      <c r="B274" s="17" t="s">
        <v>1977</v>
      </c>
      <c r="C274" s="75">
        <v>0</v>
      </c>
      <c r="D274" s="75">
        <v>1127</v>
      </c>
      <c r="E274" s="75">
        <v>0</v>
      </c>
      <c r="F274" s="75">
        <v>1127</v>
      </c>
      <c r="G274" s="75">
        <v>0</v>
      </c>
      <c r="H274" s="75">
        <v>1127</v>
      </c>
    </row>
    <row r="275" spans="1:8" s="76" customFormat="1" ht="12">
      <c r="A275" s="41" t="s">
        <v>2597</v>
      </c>
      <c r="B275" s="17" t="s">
        <v>2598</v>
      </c>
      <c r="C275" s="75">
        <v>0</v>
      </c>
      <c r="D275" s="75">
        <v>259357</v>
      </c>
      <c r="E275" s="75">
        <v>0</v>
      </c>
      <c r="F275" s="75">
        <v>259357</v>
      </c>
      <c r="G275" s="75">
        <v>0</v>
      </c>
      <c r="H275" s="75">
        <v>259357</v>
      </c>
    </row>
    <row r="276" spans="1:8" s="76" customFormat="1" ht="12">
      <c r="A276" s="41" t="s">
        <v>2599</v>
      </c>
      <c r="B276" s="17" t="s">
        <v>2600</v>
      </c>
      <c r="C276" s="75">
        <v>0</v>
      </c>
      <c r="D276" s="75">
        <v>16171</v>
      </c>
      <c r="E276" s="75">
        <v>0</v>
      </c>
      <c r="F276" s="75">
        <v>16171</v>
      </c>
      <c r="G276" s="75">
        <v>0</v>
      </c>
      <c r="H276" s="75">
        <v>16171</v>
      </c>
    </row>
    <row r="277" spans="1:8" s="74" customFormat="1" ht="12">
      <c r="A277" s="98">
        <v>5.4</v>
      </c>
      <c r="B277" s="92" t="s">
        <v>2602</v>
      </c>
      <c r="C277" s="122">
        <v>0</v>
      </c>
      <c r="D277" s="122">
        <v>4161280878</v>
      </c>
      <c r="E277" s="122">
        <v>1061380831</v>
      </c>
      <c r="F277" s="122">
        <v>3099900047</v>
      </c>
      <c r="G277" s="122">
        <v>0</v>
      </c>
      <c r="H277" s="122">
        <v>3099900047</v>
      </c>
    </row>
    <row r="278" spans="1:8" s="74" customFormat="1" ht="12">
      <c r="A278" s="98" t="s">
        <v>2603</v>
      </c>
      <c r="B278" s="92" t="s">
        <v>2604</v>
      </c>
      <c r="C278" s="122">
        <v>0</v>
      </c>
      <c r="D278" s="122">
        <v>13643887</v>
      </c>
      <c r="E278" s="122">
        <v>11738677</v>
      </c>
      <c r="F278" s="122">
        <v>1905210</v>
      </c>
      <c r="G278" s="122">
        <v>0</v>
      </c>
      <c r="H278" s="122">
        <v>1905210</v>
      </c>
    </row>
    <row r="279" spans="1:8" s="76" customFormat="1" ht="12">
      <c r="A279" s="41" t="s">
        <v>2605</v>
      </c>
      <c r="B279" s="17" t="s">
        <v>2606</v>
      </c>
      <c r="C279" s="75">
        <v>0</v>
      </c>
      <c r="D279" s="75">
        <v>216937</v>
      </c>
      <c r="E279" s="75">
        <v>216937</v>
      </c>
      <c r="F279" s="75">
        <v>0</v>
      </c>
      <c r="G279" s="75">
        <v>0</v>
      </c>
      <c r="H279" s="75">
        <v>0</v>
      </c>
    </row>
    <row r="280" spans="1:8" s="76" customFormat="1" ht="12">
      <c r="A280" s="41" t="s">
        <v>2607</v>
      </c>
      <c r="B280" s="24" t="s">
        <v>2608</v>
      </c>
      <c r="C280" s="75">
        <v>0</v>
      </c>
      <c r="D280" s="75">
        <v>13319202</v>
      </c>
      <c r="E280" s="75">
        <v>11413992</v>
      </c>
      <c r="F280" s="75">
        <v>1905210</v>
      </c>
      <c r="G280" s="75">
        <v>0</v>
      </c>
      <c r="H280" s="75">
        <v>1905210</v>
      </c>
    </row>
    <row r="281" spans="1:8" s="76" customFormat="1" ht="12">
      <c r="A281" s="41" t="s">
        <v>2609</v>
      </c>
      <c r="B281" s="17" t="s">
        <v>2610</v>
      </c>
      <c r="C281" s="75">
        <v>0</v>
      </c>
      <c r="D281" s="75">
        <v>107748</v>
      </c>
      <c r="E281" s="75">
        <v>107748</v>
      </c>
      <c r="F281" s="75">
        <v>0</v>
      </c>
      <c r="G281" s="75">
        <v>0</v>
      </c>
      <c r="H281" s="75">
        <v>0</v>
      </c>
    </row>
    <row r="282" spans="1:8" s="74" customFormat="1" ht="12">
      <c r="A282" s="98" t="s">
        <v>2611</v>
      </c>
      <c r="B282" s="92" t="s">
        <v>2612</v>
      </c>
      <c r="C282" s="122">
        <v>0</v>
      </c>
      <c r="D282" s="122">
        <v>3111222976</v>
      </c>
      <c r="E282" s="122">
        <v>767593275</v>
      </c>
      <c r="F282" s="122">
        <v>2343629701</v>
      </c>
      <c r="G282" s="122">
        <v>0</v>
      </c>
      <c r="H282" s="122">
        <v>2343629701</v>
      </c>
    </row>
    <row r="283" spans="1:8" s="76" customFormat="1" ht="12">
      <c r="A283" s="41" t="s">
        <v>2613</v>
      </c>
      <c r="B283" s="17" t="s">
        <v>2614</v>
      </c>
      <c r="C283" s="75">
        <v>0</v>
      </c>
      <c r="D283" s="75">
        <v>3111222976</v>
      </c>
      <c r="E283" s="75">
        <v>767593275</v>
      </c>
      <c r="F283" s="75">
        <v>2343629701</v>
      </c>
      <c r="G283" s="75">
        <v>0</v>
      </c>
      <c r="H283" s="75">
        <v>2343629701</v>
      </c>
    </row>
    <row r="284" spans="1:8" s="74" customFormat="1" ht="12">
      <c r="A284" s="98" t="s">
        <v>2615</v>
      </c>
      <c r="B284" s="92" t="s">
        <v>2616</v>
      </c>
      <c r="C284" s="122">
        <v>0</v>
      </c>
      <c r="D284" s="122">
        <v>1036414015</v>
      </c>
      <c r="E284" s="122">
        <v>282048879</v>
      </c>
      <c r="F284" s="122">
        <v>754365136</v>
      </c>
      <c r="G284" s="122">
        <v>0</v>
      </c>
      <c r="H284" s="122">
        <v>754365136</v>
      </c>
    </row>
    <row r="285" spans="1:8" s="76" customFormat="1" ht="12">
      <c r="A285" s="41" t="s">
        <v>2617</v>
      </c>
      <c r="B285" s="17" t="s">
        <v>2618</v>
      </c>
      <c r="C285" s="75">
        <v>0</v>
      </c>
      <c r="D285" s="75">
        <v>349251775</v>
      </c>
      <c r="E285" s="75">
        <v>0</v>
      </c>
      <c r="F285" s="75">
        <v>349251775</v>
      </c>
      <c r="G285" s="75">
        <v>0</v>
      </c>
      <c r="H285" s="75">
        <v>349251775</v>
      </c>
    </row>
    <row r="286" spans="1:8" s="76" customFormat="1" ht="12">
      <c r="A286" s="41" t="s">
        <v>2619</v>
      </c>
      <c r="B286" s="17" t="s">
        <v>2620</v>
      </c>
      <c r="C286" s="75">
        <v>0</v>
      </c>
      <c r="D286" s="75">
        <v>273884956</v>
      </c>
      <c r="E286" s="75">
        <v>273415493</v>
      </c>
      <c r="F286" s="75">
        <v>469463</v>
      </c>
      <c r="G286" s="75">
        <v>0</v>
      </c>
      <c r="H286" s="75">
        <v>469463</v>
      </c>
    </row>
    <row r="287" spans="1:8" s="76" customFormat="1" ht="12">
      <c r="A287" s="41" t="s">
        <v>2621</v>
      </c>
      <c r="B287" s="17" t="s">
        <v>2622</v>
      </c>
      <c r="C287" s="75">
        <v>0</v>
      </c>
      <c r="D287" s="75">
        <v>413275842</v>
      </c>
      <c r="E287" s="75">
        <v>8631944</v>
      </c>
      <c r="F287" s="75">
        <v>404643898</v>
      </c>
      <c r="G287" s="75">
        <v>0</v>
      </c>
      <c r="H287" s="75">
        <v>404643898</v>
      </c>
    </row>
    <row r="288" spans="1:8" s="76" customFormat="1" ht="12">
      <c r="A288" s="41" t="s">
        <v>2623</v>
      </c>
      <c r="B288" s="17" t="s">
        <v>2089</v>
      </c>
      <c r="C288" s="75">
        <v>0</v>
      </c>
      <c r="D288" s="75">
        <v>1442</v>
      </c>
      <c r="E288" s="75">
        <v>1442</v>
      </c>
      <c r="F288" s="75">
        <v>0</v>
      </c>
      <c r="G288" s="75">
        <v>0</v>
      </c>
      <c r="H288" s="75">
        <v>0</v>
      </c>
    </row>
    <row r="289" spans="1:8" s="74" customFormat="1" ht="12">
      <c r="A289" s="98">
        <v>5.5</v>
      </c>
      <c r="B289" s="92" t="s">
        <v>2625</v>
      </c>
      <c r="C289" s="122">
        <v>0</v>
      </c>
      <c r="D289" s="122">
        <v>49208534</v>
      </c>
      <c r="E289" s="122">
        <v>8168037</v>
      </c>
      <c r="F289" s="122">
        <v>41040497</v>
      </c>
      <c r="G289" s="122">
        <v>0</v>
      </c>
      <c r="H289" s="122">
        <v>41040497</v>
      </c>
    </row>
    <row r="290" spans="1:8" s="74" customFormat="1" ht="12">
      <c r="A290" s="98" t="s">
        <v>2626</v>
      </c>
      <c r="B290" s="92" t="s">
        <v>2627</v>
      </c>
      <c r="C290" s="122">
        <v>0</v>
      </c>
      <c r="D290" s="122">
        <v>49206213</v>
      </c>
      <c r="E290" s="122">
        <v>8165716</v>
      </c>
      <c r="F290" s="122">
        <v>41040497</v>
      </c>
      <c r="G290" s="122">
        <v>0</v>
      </c>
      <c r="H290" s="122">
        <v>41040497</v>
      </c>
    </row>
    <row r="291" spans="1:8" s="76" customFormat="1" ht="12">
      <c r="A291" s="41" t="s">
        <v>2628</v>
      </c>
      <c r="B291" s="17" t="s">
        <v>2629</v>
      </c>
      <c r="C291" s="75">
        <v>0</v>
      </c>
      <c r="D291" s="75">
        <v>40570</v>
      </c>
      <c r="E291" s="75">
        <v>0</v>
      </c>
      <c r="F291" s="75">
        <v>40570</v>
      </c>
      <c r="G291" s="75">
        <v>0</v>
      </c>
      <c r="H291" s="75">
        <v>40570</v>
      </c>
    </row>
    <row r="292" spans="1:8" s="76" customFormat="1" ht="12">
      <c r="A292" s="41" t="s">
        <v>2630</v>
      </c>
      <c r="B292" s="17" t="s">
        <v>2631</v>
      </c>
      <c r="C292" s="75">
        <v>0</v>
      </c>
      <c r="D292" s="75">
        <v>4137</v>
      </c>
      <c r="E292" s="75">
        <v>0</v>
      </c>
      <c r="F292" s="75">
        <v>4137</v>
      </c>
      <c r="G292" s="75">
        <v>0</v>
      </c>
      <c r="H292" s="75">
        <v>4137</v>
      </c>
    </row>
    <row r="293" spans="1:8" s="76" customFormat="1" ht="12">
      <c r="A293" s="41" t="s">
        <v>2632</v>
      </c>
      <c r="B293" s="17" t="s">
        <v>2633</v>
      </c>
      <c r="C293" s="75">
        <v>0</v>
      </c>
      <c r="D293" s="75">
        <v>7578</v>
      </c>
      <c r="E293" s="75">
        <v>0</v>
      </c>
      <c r="F293" s="75">
        <v>7578</v>
      </c>
      <c r="G293" s="75">
        <v>0</v>
      </c>
      <c r="H293" s="75">
        <v>7578</v>
      </c>
    </row>
    <row r="294" spans="1:8" s="76" customFormat="1" ht="12">
      <c r="A294" s="41" t="s">
        <v>2634</v>
      </c>
      <c r="B294" s="17" t="s">
        <v>2635</v>
      </c>
      <c r="C294" s="75">
        <v>0</v>
      </c>
      <c r="D294" s="75">
        <v>3304</v>
      </c>
      <c r="E294" s="75">
        <v>0</v>
      </c>
      <c r="F294" s="75">
        <v>3304</v>
      </c>
      <c r="G294" s="75">
        <v>0</v>
      </c>
      <c r="H294" s="75">
        <v>3304</v>
      </c>
    </row>
    <row r="295" spans="1:8" s="76" customFormat="1" ht="12">
      <c r="A295" s="41" t="s">
        <v>2636</v>
      </c>
      <c r="B295" s="17" t="s">
        <v>2637</v>
      </c>
      <c r="C295" s="75">
        <v>0</v>
      </c>
      <c r="D295" s="75">
        <v>47899451</v>
      </c>
      <c r="E295" s="75">
        <v>8165716</v>
      </c>
      <c r="F295" s="75">
        <v>39733735</v>
      </c>
      <c r="G295" s="75">
        <v>0</v>
      </c>
      <c r="H295" s="75">
        <v>39733735</v>
      </c>
    </row>
    <row r="296" spans="1:8" s="76" customFormat="1" ht="12">
      <c r="A296" s="41" t="s">
        <v>2638</v>
      </c>
      <c r="B296" s="17" t="s">
        <v>2639</v>
      </c>
      <c r="C296" s="75">
        <v>0</v>
      </c>
      <c r="D296" s="75">
        <v>1251173</v>
      </c>
      <c r="E296" s="75">
        <v>0</v>
      </c>
      <c r="F296" s="75">
        <v>1251173</v>
      </c>
      <c r="G296" s="75">
        <v>0</v>
      </c>
      <c r="H296" s="75">
        <v>1251173</v>
      </c>
    </row>
    <row r="297" spans="1:8" s="74" customFormat="1" ht="12">
      <c r="A297" s="98" t="s">
        <v>2640</v>
      </c>
      <c r="B297" s="92" t="s">
        <v>2641</v>
      </c>
      <c r="C297" s="122">
        <v>0</v>
      </c>
      <c r="D297" s="122">
        <v>2321</v>
      </c>
      <c r="E297" s="122">
        <v>2321</v>
      </c>
      <c r="F297" s="122">
        <v>0</v>
      </c>
      <c r="G297" s="122">
        <v>0</v>
      </c>
      <c r="H297" s="122">
        <v>0</v>
      </c>
    </row>
    <row r="298" spans="1:8" s="76" customFormat="1" ht="12">
      <c r="A298" s="41" t="s">
        <v>2642</v>
      </c>
      <c r="B298" s="17" t="s">
        <v>2637</v>
      </c>
      <c r="C298" s="75">
        <v>0</v>
      </c>
      <c r="D298" s="75">
        <v>2321</v>
      </c>
      <c r="E298" s="75">
        <v>2321</v>
      </c>
      <c r="F298" s="75">
        <v>0</v>
      </c>
      <c r="G298" s="75">
        <v>0</v>
      </c>
      <c r="H298" s="75">
        <v>0</v>
      </c>
    </row>
    <row r="299" spans="1:8" s="74" customFormat="1" ht="12">
      <c r="A299" s="98">
        <v>5.7</v>
      </c>
      <c r="B299" s="92" t="s">
        <v>2461</v>
      </c>
      <c r="C299" s="122">
        <v>0</v>
      </c>
      <c r="D299" s="122">
        <v>233427</v>
      </c>
      <c r="E299" s="122">
        <v>33470</v>
      </c>
      <c r="F299" s="122">
        <v>199957</v>
      </c>
      <c r="G299" s="122">
        <v>0</v>
      </c>
      <c r="H299" s="122">
        <v>199957</v>
      </c>
    </row>
    <row r="300" spans="1:8" s="74" customFormat="1" ht="12">
      <c r="A300" s="98" t="s">
        <v>2644</v>
      </c>
      <c r="B300" s="92" t="s">
        <v>2645</v>
      </c>
      <c r="C300" s="122">
        <v>0</v>
      </c>
      <c r="D300" s="122">
        <v>33470</v>
      </c>
      <c r="E300" s="122">
        <v>33470</v>
      </c>
      <c r="F300" s="122">
        <v>0</v>
      </c>
      <c r="G300" s="122">
        <v>0</v>
      </c>
      <c r="H300" s="122">
        <v>0</v>
      </c>
    </row>
    <row r="301" spans="1:8" s="76" customFormat="1" ht="12">
      <c r="A301" s="41" t="s">
        <v>2646</v>
      </c>
      <c r="B301" s="17" t="s">
        <v>2465</v>
      </c>
      <c r="C301" s="75">
        <v>0</v>
      </c>
      <c r="D301" s="75">
        <v>33470</v>
      </c>
      <c r="E301" s="75">
        <v>33470</v>
      </c>
      <c r="F301" s="75">
        <v>0</v>
      </c>
      <c r="G301" s="75">
        <v>0</v>
      </c>
      <c r="H301" s="75">
        <v>0</v>
      </c>
    </row>
    <row r="302" spans="1:8" s="74" customFormat="1" ht="12">
      <c r="A302" s="98" t="s">
        <v>2647</v>
      </c>
      <c r="B302" s="92" t="s">
        <v>2648</v>
      </c>
      <c r="C302" s="122">
        <v>0</v>
      </c>
      <c r="D302" s="122">
        <v>199957</v>
      </c>
      <c r="E302" s="122">
        <v>0</v>
      </c>
      <c r="F302" s="122">
        <v>199957</v>
      </c>
      <c r="G302" s="122">
        <v>0</v>
      </c>
      <c r="H302" s="122">
        <v>199957</v>
      </c>
    </row>
    <row r="303" spans="1:8" s="76" customFormat="1" ht="12">
      <c r="A303" s="41" t="s">
        <v>2649</v>
      </c>
      <c r="B303" s="17" t="s">
        <v>2650</v>
      </c>
      <c r="C303" s="75">
        <v>0</v>
      </c>
      <c r="D303" s="75">
        <v>199957</v>
      </c>
      <c r="E303" s="75">
        <v>0</v>
      </c>
      <c r="F303" s="75">
        <v>199957</v>
      </c>
      <c r="G303" s="75">
        <v>0</v>
      </c>
      <c r="H303" s="75">
        <v>199957</v>
      </c>
    </row>
    <row r="304" spans="1:8" s="74" customFormat="1" ht="12">
      <c r="A304" s="98">
        <v>5.8</v>
      </c>
      <c r="B304" s="92" t="s">
        <v>2652</v>
      </c>
      <c r="C304" s="122">
        <v>0</v>
      </c>
      <c r="D304" s="122">
        <v>32450563</v>
      </c>
      <c r="E304" s="122">
        <v>579</v>
      </c>
      <c r="F304" s="122">
        <v>32449984</v>
      </c>
      <c r="G304" s="122">
        <v>0</v>
      </c>
      <c r="H304" s="122">
        <v>32449984</v>
      </c>
    </row>
    <row r="305" spans="1:8" s="74" customFormat="1" ht="12">
      <c r="A305" s="98" t="s">
        <v>2653</v>
      </c>
      <c r="B305" s="92" t="s">
        <v>2654</v>
      </c>
      <c r="C305" s="122">
        <v>0</v>
      </c>
      <c r="D305" s="122">
        <v>1908</v>
      </c>
      <c r="E305" s="122">
        <v>579</v>
      </c>
      <c r="F305" s="122">
        <v>1329</v>
      </c>
      <c r="G305" s="122">
        <v>0</v>
      </c>
      <c r="H305" s="122">
        <v>1329</v>
      </c>
    </row>
    <row r="306" spans="1:8" s="76" customFormat="1" ht="12">
      <c r="A306" s="41" t="s">
        <v>2655</v>
      </c>
      <c r="B306" s="17" t="s">
        <v>2656</v>
      </c>
      <c r="C306" s="75">
        <v>0</v>
      </c>
      <c r="D306" s="75">
        <v>1908</v>
      </c>
      <c r="E306" s="75">
        <v>579</v>
      </c>
      <c r="F306" s="75">
        <v>1329</v>
      </c>
      <c r="G306" s="75">
        <v>0</v>
      </c>
      <c r="H306" s="75">
        <v>1329</v>
      </c>
    </row>
    <row r="307" spans="1:8" s="74" customFormat="1" ht="12">
      <c r="A307" s="98" t="s">
        <v>2657</v>
      </c>
      <c r="B307" s="92" t="s">
        <v>2493</v>
      </c>
      <c r="C307" s="122">
        <v>0</v>
      </c>
      <c r="D307" s="122">
        <v>5</v>
      </c>
      <c r="E307" s="122">
        <v>0</v>
      </c>
      <c r="F307" s="122">
        <v>5</v>
      </c>
      <c r="G307" s="122">
        <v>0</v>
      </c>
      <c r="H307" s="122">
        <v>5</v>
      </c>
    </row>
    <row r="308" spans="1:8" s="76" customFormat="1" ht="12">
      <c r="A308" s="41" t="s">
        <v>2658</v>
      </c>
      <c r="B308" s="17" t="s">
        <v>2659</v>
      </c>
      <c r="C308" s="75">
        <v>0</v>
      </c>
      <c r="D308" s="75">
        <v>5</v>
      </c>
      <c r="E308" s="75">
        <v>0</v>
      </c>
      <c r="F308" s="75">
        <v>5</v>
      </c>
      <c r="G308" s="75">
        <v>0</v>
      </c>
      <c r="H308" s="75">
        <v>5</v>
      </c>
    </row>
    <row r="309" spans="1:8" s="74" customFormat="1" ht="12">
      <c r="A309" s="98" t="s">
        <v>2660</v>
      </c>
      <c r="B309" s="92" t="s">
        <v>2661</v>
      </c>
      <c r="C309" s="122">
        <v>0</v>
      </c>
      <c r="D309" s="122">
        <v>32448650</v>
      </c>
      <c r="E309" s="122">
        <v>0</v>
      </c>
      <c r="F309" s="122">
        <v>32448650</v>
      </c>
      <c r="G309" s="122">
        <v>0</v>
      </c>
      <c r="H309" s="122">
        <v>32448650</v>
      </c>
    </row>
    <row r="310" spans="1:8" s="76" customFormat="1" ht="12">
      <c r="A310" s="41" t="s">
        <v>2662</v>
      </c>
      <c r="B310" s="17" t="s">
        <v>2663</v>
      </c>
      <c r="C310" s="75">
        <v>0</v>
      </c>
      <c r="D310" s="75">
        <v>20914614</v>
      </c>
      <c r="E310" s="75">
        <v>0</v>
      </c>
      <c r="F310" s="75">
        <v>20914614</v>
      </c>
      <c r="G310" s="75">
        <v>0</v>
      </c>
      <c r="H310" s="75">
        <v>20914614</v>
      </c>
    </row>
    <row r="311" spans="1:8" s="76" customFormat="1" ht="12">
      <c r="A311" s="41" t="s">
        <v>2664</v>
      </c>
      <c r="B311" s="17" t="s">
        <v>2665</v>
      </c>
      <c r="C311" s="75">
        <v>0</v>
      </c>
      <c r="D311" s="75">
        <v>11534036</v>
      </c>
      <c r="E311" s="75">
        <v>0</v>
      </c>
      <c r="F311" s="75">
        <v>11534036</v>
      </c>
      <c r="G311" s="75">
        <v>0</v>
      </c>
      <c r="H311" s="75">
        <v>11534036</v>
      </c>
    </row>
    <row r="312" spans="1:8" s="74" customFormat="1" ht="12">
      <c r="A312" s="98">
        <v>8</v>
      </c>
      <c r="B312" s="92" t="s">
        <v>756</v>
      </c>
      <c r="C312" s="122">
        <v>0</v>
      </c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</row>
    <row r="313" spans="1:8" s="74" customFormat="1" ht="12">
      <c r="A313" s="98">
        <v>8.3</v>
      </c>
      <c r="B313" s="92" t="s">
        <v>757</v>
      </c>
      <c r="C313" s="122">
        <v>650338</v>
      </c>
      <c r="D313" s="122">
        <v>0</v>
      </c>
      <c r="E313" s="122">
        <v>0</v>
      </c>
      <c r="F313" s="122">
        <v>650338</v>
      </c>
      <c r="G313" s="122">
        <v>0</v>
      </c>
      <c r="H313" s="122">
        <v>650338</v>
      </c>
    </row>
    <row r="314" spans="1:8" s="74" customFormat="1" ht="12">
      <c r="A314" s="98" t="s">
        <v>758</v>
      </c>
      <c r="B314" s="92" t="s">
        <v>759</v>
      </c>
      <c r="C314" s="122">
        <v>50178</v>
      </c>
      <c r="D314" s="122">
        <v>0</v>
      </c>
      <c r="E314" s="122">
        <v>0</v>
      </c>
      <c r="F314" s="122">
        <v>50178</v>
      </c>
      <c r="G314" s="122">
        <v>0</v>
      </c>
      <c r="H314" s="122">
        <v>50178</v>
      </c>
    </row>
    <row r="315" spans="1:8" s="76" customFormat="1" ht="12">
      <c r="A315" s="41" t="s">
        <v>760</v>
      </c>
      <c r="B315" s="17" t="s">
        <v>2683</v>
      </c>
      <c r="C315" s="75">
        <v>50178</v>
      </c>
      <c r="D315" s="75">
        <v>0</v>
      </c>
      <c r="E315" s="75">
        <v>0</v>
      </c>
      <c r="F315" s="75">
        <v>50178</v>
      </c>
      <c r="G315" s="75">
        <v>0</v>
      </c>
      <c r="H315" s="75">
        <v>50178</v>
      </c>
    </row>
    <row r="316" spans="1:8" s="74" customFormat="1" ht="12">
      <c r="A316" s="98" t="s">
        <v>761</v>
      </c>
      <c r="B316" s="92" t="s">
        <v>762</v>
      </c>
      <c r="C316" s="122">
        <v>600160</v>
      </c>
      <c r="D316" s="122">
        <v>0</v>
      </c>
      <c r="E316" s="122">
        <v>0</v>
      </c>
      <c r="F316" s="122">
        <v>600160</v>
      </c>
      <c r="G316" s="122">
        <v>0</v>
      </c>
      <c r="H316" s="122">
        <v>600160</v>
      </c>
    </row>
    <row r="317" spans="1:8" s="76" customFormat="1" ht="12">
      <c r="A317" s="41" t="s">
        <v>763</v>
      </c>
      <c r="B317" s="17" t="s">
        <v>764</v>
      </c>
      <c r="C317" s="75">
        <v>600160</v>
      </c>
      <c r="D317" s="75">
        <v>0</v>
      </c>
      <c r="E317" s="75">
        <v>0</v>
      </c>
      <c r="F317" s="75">
        <v>600160</v>
      </c>
      <c r="G317" s="75">
        <v>0</v>
      </c>
      <c r="H317" s="75">
        <v>600160</v>
      </c>
    </row>
    <row r="318" spans="1:8" s="74" customFormat="1" ht="12">
      <c r="A318" s="98">
        <v>8.9</v>
      </c>
      <c r="B318" s="92" t="s">
        <v>765</v>
      </c>
      <c r="C318" s="122">
        <v>-650338</v>
      </c>
      <c r="D318" s="122">
        <v>0</v>
      </c>
      <c r="E318" s="122">
        <v>0</v>
      </c>
      <c r="F318" s="122">
        <v>-650338</v>
      </c>
      <c r="G318" s="122">
        <v>0</v>
      </c>
      <c r="H318" s="122">
        <v>-650338</v>
      </c>
    </row>
    <row r="319" spans="1:8" s="74" customFormat="1" ht="12">
      <c r="A319" s="98" t="s">
        <v>766</v>
      </c>
      <c r="B319" s="92" t="s">
        <v>767</v>
      </c>
      <c r="C319" s="122">
        <v>-650338</v>
      </c>
      <c r="D319" s="122">
        <v>0</v>
      </c>
      <c r="E319" s="122">
        <v>0</v>
      </c>
      <c r="F319" s="122">
        <v>-650338</v>
      </c>
      <c r="G319" s="122">
        <v>0</v>
      </c>
      <c r="H319" s="122">
        <v>-650338</v>
      </c>
    </row>
    <row r="320" spans="1:8" s="76" customFormat="1" ht="12">
      <c r="A320" s="41" t="s">
        <v>768</v>
      </c>
      <c r="B320" s="17" t="s">
        <v>769</v>
      </c>
      <c r="C320" s="75">
        <v>-50178</v>
      </c>
      <c r="D320" s="75">
        <v>0</v>
      </c>
      <c r="E320" s="75">
        <v>0</v>
      </c>
      <c r="F320" s="75">
        <v>-50178</v>
      </c>
      <c r="G320" s="75">
        <v>0</v>
      </c>
      <c r="H320" s="75">
        <v>-50178</v>
      </c>
    </row>
    <row r="321" spans="1:8" s="76" customFormat="1" ht="12">
      <c r="A321" s="41" t="s">
        <v>770</v>
      </c>
      <c r="B321" s="17" t="s">
        <v>764</v>
      </c>
      <c r="C321" s="75">
        <v>-600160</v>
      </c>
      <c r="D321" s="75">
        <v>0</v>
      </c>
      <c r="E321" s="75">
        <v>0</v>
      </c>
      <c r="F321" s="75">
        <v>-600160</v>
      </c>
      <c r="G321" s="75">
        <v>0</v>
      </c>
      <c r="H321" s="75">
        <v>-600160</v>
      </c>
    </row>
    <row r="322" spans="1:8" s="74" customFormat="1" ht="12">
      <c r="A322" s="98">
        <v>9</v>
      </c>
      <c r="B322" s="92" t="s">
        <v>2667</v>
      </c>
      <c r="C322" s="122">
        <v>0</v>
      </c>
      <c r="D322" s="122">
        <v>247008434</v>
      </c>
      <c r="E322" s="122">
        <v>247008434</v>
      </c>
      <c r="F322" s="122">
        <v>0</v>
      </c>
      <c r="G322" s="122">
        <v>0</v>
      </c>
      <c r="H322" s="122">
        <v>0</v>
      </c>
    </row>
    <row r="323" spans="1:8" s="74" customFormat="1" ht="12">
      <c r="A323" s="98">
        <v>9.1</v>
      </c>
      <c r="B323" s="92" t="s">
        <v>2669</v>
      </c>
      <c r="C323" s="122">
        <v>2456132589</v>
      </c>
      <c r="D323" s="122">
        <v>246418615</v>
      </c>
      <c r="E323" s="122">
        <v>587213</v>
      </c>
      <c r="F323" s="122">
        <v>2210301187</v>
      </c>
      <c r="G323" s="122">
        <v>0</v>
      </c>
      <c r="H323" s="122">
        <v>2210301187</v>
      </c>
    </row>
    <row r="324" spans="1:8" s="74" customFormat="1" ht="12">
      <c r="A324" s="98" t="s">
        <v>2670</v>
      </c>
      <c r="B324" s="92" t="s">
        <v>2671</v>
      </c>
      <c r="C324" s="122">
        <v>1981437588</v>
      </c>
      <c r="D324" s="122">
        <v>15550326</v>
      </c>
      <c r="E324" s="122">
        <v>5454</v>
      </c>
      <c r="F324" s="122">
        <v>1965892716</v>
      </c>
      <c r="G324" s="122">
        <v>0</v>
      </c>
      <c r="H324" s="122">
        <v>1965892716</v>
      </c>
    </row>
    <row r="325" spans="1:8" s="76" customFormat="1" ht="12">
      <c r="A325" s="41" t="s">
        <v>2672</v>
      </c>
      <c r="B325" s="17" t="s">
        <v>2673</v>
      </c>
      <c r="C325" s="75">
        <v>1981437588</v>
      </c>
      <c r="D325" s="75">
        <v>15550326</v>
      </c>
      <c r="E325" s="75">
        <v>5454</v>
      </c>
      <c r="F325" s="75">
        <v>1965892716</v>
      </c>
      <c r="G325" s="75">
        <v>0</v>
      </c>
      <c r="H325" s="75">
        <v>1965892716</v>
      </c>
    </row>
    <row r="326" spans="1:8" s="74" customFormat="1" ht="12">
      <c r="A326" s="98" t="s">
        <v>2674</v>
      </c>
      <c r="B326" s="92" t="s">
        <v>2675</v>
      </c>
      <c r="C326" s="122">
        <v>474695001</v>
      </c>
      <c r="D326" s="122">
        <v>230868289</v>
      </c>
      <c r="E326" s="122">
        <v>581759</v>
      </c>
      <c r="F326" s="122">
        <v>244408471</v>
      </c>
      <c r="G326" s="122">
        <v>0</v>
      </c>
      <c r="H326" s="122">
        <v>244408471</v>
      </c>
    </row>
    <row r="327" spans="1:8" s="76" customFormat="1" ht="12">
      <c r="A327" s="41" t="s">
        <v>2676</v>
      </c>
      <c r="B327" s="17" t="s">
        <v>2677</v>
      </c>
      <c r="C327" s="75">
        <v>474695001</v>
      </c>
      <c r="D327" s="75">
        <v>230868289</v>
      </c>
      <c r="E327" s="75">
        <v>581759</v>
      </c>
      <c r="F327" s="75">
        <v>244408471</v>
      </c>
      <c r="G327" s="75">
        <v>0</v>
      </c>
      <c r="H327" s="75">
        <v>244408471</v>
      </c>
    </row>
    <row r="328" spans="1:8" s="74" customFormat="1" ht="12">
      <c r="A328" s="98">
        <v>9.3</v>
      </c>
      <c r="B328" s="92" t="s">
        <v>2679</v>
      </c>
      <c r="C328" s="122">
        <v>890753</v>
      </c>
      <c r="D328" s="122">
        <v>1303</v>
      </c>
      <c r="E328" s="122">
        <v>1303</v>
      </c>
      <c r="F328" s="122">
        <v>890753</v>
      </c>
      <c r="G328" s="122">
        <v>0</v>
      </c>
      <c r="H328" s="122">
        <v>890753</v>
      </c>
    </row>
    <row r="329" spans="1:8" s="74" customFormat="1" ht="12">
      <c r="A329" s="98" t="s">
        <v>2680</v>
      </c>
      <c r="B329" s="92" t="s">
        <v>2681</v>
      </c>
      <c r="C329" s="122">
        <v>890753</v>
      </c>
      <c r="D329" s="122">
        <v>0</v>
      </c>
      <c r="E329" s="122">
        <v>0</v>
      </c>
      <c r="F329" s="122">
        <v>890753</v>
      </c>
      <c r="G329" s="122">
        <v>0</v>
      </c>
      <c r="H329" s="122">
        <v>890753</v>
      </c>
    </row>
    <row r="330" spans="1:8" s="76" customFormat="1" ht="12">
      <c r="A330" s="41" t="s">
        <v>2682</v>
      </c>
      <c r="B330" s="17" t="s">
        <v>2683</v>
      </c>
      <c r="C330" s="75">
        <v>890753</v>
      </c>
      <c r="D330" s="75">
        <v>0</v>
      </c>
      <c r="E330" s="75">
        <v>0</v>
      </c>
      <c r="F330" s="75">
        <v>890753</v>
      </c>
      <c r="G330" s="75">
        <v>0</v>
      </c>
      <c r="H330" s="75">
        <v>890753</v>
      </c>
    </row>
    <row r="331" spans="1:8" s="74" customFormat="1" ht="12">
      <c r="A331" s="98" t="s">
        <v>2684</v>
      </c>
      <c r="B331" s="92" t="s">
        <v>2685</v>
      </c>
      <c r="C331" s="122">
        <v>0</v>
      </c>
      <c r="D331" s="122">
        <v>1303</v>
      </c>
      <c r="E331" s="122">
        <v>1303</v>
      </c>
      <c r="F331" s="122">
        <v>0</v>
      </c>
      <c r="G331" s="122">
        <v>0</v>
      </c>
      <c r="H331" s="122">
        <v>0</v>
      </c>
    </row>
    <row r="332" spans="1:8" s="76" customFormat="1" ht="12">
      <c r="A332" s="41" t="s">
        <v>2686</v>
      </c>
      <c r="B332" s="17" t="s">
        <v>2687</v>
      </c>
      <c r="C332" s="75">
        <v>0</v>
      </c>
      <c r="D332" s="75">
        <v>1303</v>
      </c>
      <c r="E332" s="75">
        <v>1303</v>
      </c>
      <c r="F332" s="75">
        <v>0</v>
      </c>
      <c r="G332" s="75">
        <v>0</v>
      </c>
      <c r="H332" s="75">
        <v>0</v>
      </c>
    </row>
    <row r="333" spans="1:8" s="74" customFormat="1" ht="12">
      <c r="A333" s="98">
        <v>9.9</v>
      </c>
      <c r="B333" s="92" t="s">
        <v>2689</v>
      </c>
      <c r="C333" s="122">
        <v>-2457023342</v>
      </c>
      <c r="D333" s="122">
        <v>588516</v>
      </c>
      <c r="E333" s="122">
        <v>246419918</v>
      </c>
      <c r="F333" s="122">
        <v>-2211191940</v>
      </c>
      <c r="G333" s="122">
        <v>0</v>
      </c>
      <c r="H333" s="122">
        <v>-2211191940</v>
      </c>
    </row>
    <row r="334" spans="1:8" s="74" customFormat="1" ht="22.5">
      <c r="A334" s="98" t="s">
        <v>2690</v>
      </c>
      <c r="B334" s="92" t="s">
        <v>2691</v>
      </c>
      <c r="C334" s="122">
        <v>-2456132587</v>
      </c>
      <c r="D334" s="122">
        <v>587213</v>
      </c>
      <c r="E334" s="122">
        <v>246418615</v>
      </c>
      <c r="F334" s="122">
        <v>-2210301185</v>
      </c>
      <c r="G334" s="122">
        <v>0</v>
      </c>
      <c r="H334" s="122">
        <v>-2210301185</v>
      </c>
    </row>
    <row r="335" spans="1:8" s="76" customFormat="1" ht="12">
      <c r="A335" s="41" t="s">
        <v>2692</v>
      </c>
      <c r="B335" s="17" t="s">
        <v>2693</v>
      </c>
      <c r="C335" s="75">
        <v>-1981437587</v>
      </c>
      <c r="D335" s="75">
        <v>5453</v>
      </c>
      <c r="E335" s="75">
        <v>15550326</v>
      </c>
      <c r="F335" s="75">
        <v>-1965892714</v>
      </c>
      <c r="G335" s="75">
        <v>0</v>
      </c>
      <c r="H335" s="75">
        <v>-1965892714</v>
      </c>
    </row>
    <row r="336" spans="1:8" s="76" customFormat="1" ht="12">
      <c r="A336" s="41" t="s">
        <v>2694</v>
      </c>
      <c r="B336" s="17" t="s">
        <v>2695</v>
      </c>
      <c r="C336" s="75">
        <v>-474695000</v>
      </c>
      <c r="D336" s="75">
        <v>581760</v>
      </c>
      <c r="E336" s="75">
        <v>230868289</v>
      </c>
      <c r="F336" s="75">
        <v>-244408471</v>
      </c>
      <c r="G336" s="75">
        <v>0</v>
      </c>
      <c r="H336" s="75">
        <v>-244408471</v>
      </c>
    </row>
    <row r="337" spans="1:8" s="74" customFormat="1" ht="12">
      <c r="A337" s="98" t="s">
        <v>2696</v>
      </c>
      <c r="B337" s="92" t="s">
        <v>2697</v>
      </c>
      <c r="C337" s="122">
        <v>-890755</v>
      </c>
      <c r="D337" s="122">
        <v>1303</v>
      </c>
      <c r="E337" s="122">
        <v>1303</v>
      </c>
      <c r="F337" s="122">
        <v>-890755</v>
      </c>
      <c r="G337" s="122">
        <v>0</v>
      </c>
      <c r="H337" s="122">
        <v>-890755</v>
      </c>
    </row>
    <row r="338" spans="1:8" s="76" customFormat="1" ht="12">
      <c r="A338" s="41" t="s">
        <v>2698</v>
      </c>
      <c r="B338" s="17" t="s">
        <v>2699</v>
      </c>
      <c r="C338" s="75">
        <v>-890755</v>
      </c>
      <c r="D338" s="75">
        <v>0</v>
      </c>
      <c r="E338" s="75">
        <v>0</v>
      </c>
      <c r="F338" s="75">
        <v>-890755</v>
      </c>
      <c r="G338" s="75">
        <v>0</v>
      </c>
      <c r="H338" s="75">
        <v>-890755</v>
      </c>
    </row>
    <row r="339" spans="1:8" s="76" customFormat="1" ht="12">
      <c r="A339" s="41" t="s">
        <v>2700</v>
      </c>
      <c r="B339" s="17" t="s">
        <v>2687</v>
      </c>
      <c r="C339" s="75">
        <v>0</v>
      </c>
      <c r="D339" s="75">
        <v>1303</v>
      </c>
      <c r="E339" s="75">
        <v>1303</v>
      </c>
      <c r="F339" s="75">
        <v>0</v>
      </c>
      <c r="G339" s="75">
        <v>0</v>
      </c>
      <c r="H339" s="75">
        <v>0</v>
      </c>
    </row>
    <row r="340" spans="1:8" s="74" customFormat="1" ht="12">
      <c r="A340" s="98">
        <v>0</v>
      </c>
      <c r="B340" s="92" t="s">
        <v>2702</v>
      </c>
      <c r="C340" s="122">
        <v>0</v>
      </c>
      <c r="D340" s="122">
        <v>22369668473</v>
      </c>
      <c r="E340" s="122">
        <v>22369668473</v>
      </c>
      <c r="F340" s="122">
        <v>0</v>
      </c>
      <c r="G340" s="122">
        <v>0</v>
      </c>
      <c r="H340" s="122">
        <v>0</v>
      </c>
    </row>
    <row r="341" spans="1:8" s="74" customFormat="1" ht="12">
      <c r="A341" s="98">
        <v>0.3</v>
      </c>
      <c r="B341" s="92" t="s">
        <v>2704</v>
      </c>
      <c r="C341" s="122">
        <v>0</v>
      </c>
      <c r="D341" s="122">
        <v>20946355409</v>
      </c>
      <c r="E341" s="122">
        <v>20946355409</v>
      </c>
      <c r="F341" s="122">
        <v>0</v>
      </c>
      <c r="G341" s="122">
        <v>0</v>
      </c>
      <c r="H341" s="122">
        <v>0</v>
      </c>
    </row>
    <row r="342" spans="1:8" s="74" customFormat="1" ht="12">
      <c r="A342" s="98" t="s">
        <v>2705</v>
      </c>
      <c r="B342" s="92" t="s">
        <v>2706</v>
      </c>
      <c r="C342" s="122">
        <v>0</v>
      </c>
      <c r="D342" s="122">
        <v>140000</v>
      </c>
      <c r="E342" s="122">
        <v>18195936</v>
      </c>
      <c r="F342" s="122">
        <v>-18055936</v>
      </c>
      <c r="G342" s="122">
        <v>0</v>
      </c>
      <c r="H342" s="122">
        <v>-18055936</v>
      </c>
    </row>
    <row r="343" spans="1:8" s="76" customFormat="1" ht="22.5">
      <c r="A343" s="41" t="s">
        <v>2707</v>
      </c>
      <c r="B343" s="17" t="s">
        <v>2708</v>
      </c>
      <c r="C343" s="75">
        <v>0</v>
      </c>
      <c r="D343" s="75">
        <v>0</v>
      </c>
      <c r="E343" s="75">
        <v>9188530</v>
      </c>
      <c r="F343" s="75">
        <v>-9188530</v>
      </c>
      <c r="G343" s="75">
        <v>0</v>
      </c>
      <c r="H343" s="75">
        <v>-9188530</v>
      </c>
    </row>
    <row r="344" spans="1:8" s="76" customFormat="1" ht="22.5">
      <c r="A344" s="41" t="s">
        <v>2709</v>
      </c>
      <c r="B344" s="17" t="s">
        <v>2710</v>
      </c>
      <c r="C344" s="75">
        <v>0</v>
      </c>
      <c r="D344" s="75">
        <v>0</v>
      </c>
      <c r="E344" s="75">
        <v>1859885</v>
      </c>
      <c r="F344" s="75">
        <v>-1859885</v>
      </c>
      <c r="G344" s="75">
        <v>0</v>
      </c>
      <c r="H344" s="75">
        <v>-1859885</v>
      </c>
    </row>
    <row r="345" spans="1:8" s="76" customFormat="1" ht="12">
      <c r="A345" s="41" t="s">
        <v>2711</v>
      </c>
      <c r="B345" s="17" t="s">
        <v>2712</v>
      </c>
      <c r="C345" s="75">
        <v>0</v>
      </c>
      <c r="D345" s="75">
        <v>0</v>
      </c>
      <c r="E345" s="75">
        <v>2699727</v>
      </c>
      <c r="F345" s="75">
        <v>-2699727</v>
      </c>
      <c r="G345" s="75">
        <v>0</v>
      </c>
      <c r="H345" s="75">
        <v>-2699727</v>
      </c>
    </row>
    <row r="346" spans="1:8" s="76" customFormat="1" ht="22.5">
      <c r="A346" s="41" t="s">
        <v>2713</v>
      </c>
      <c r="B346" s="17" t="s">
        <v>2714</v>
      </c>
      <c r="C346" s="75">
        <v>0</v>
      </c>
      <c r="D346" s="75">
        <v>0</v>
      </c>
      <c r="E346" s="75">
        <v>142842</v>
      </c>
      <c r="F346" s="75">
        <v>-142842</v>
      </c>
      <c r="G346" s="75">
        <v>0</v>
      </c>
      <c r="H346" s="75">
        <v>-142842</v>
      </c>
    </row>
    <row r="347" spans="1:8" s="76" customFormat="1" ht="18">
      <c r="A347" s="41" t="s">
        <v>2715</v>
      </c>
      <c r="B347" s="24" t="s">
        <v>2716</v>
      </c>
      <c r="C347" s="75">
        <v>0</v>
      </c>
      <c r="D347" s="75">
        <v>0</v>
      </c>
      <c r="E347" s="75">
        <v>100237</v>
      </c>
      <c r="F347" s="75">
        <v>-100237</v>
      </c>
      <c r="G347" s="75">
        <v>0</v>
      </c>
      <c r="H347" s="75">
        <v>-100237</v>
      </c>
    </row>
    <row r="348" spans="1:8" s="76" customFormat="1" ht="12">
      <c r="A348" s="41" t="s">
        <v>2717</v>
      </c>
      <c r="B348" s="17" t="s">
        <v>2718</v>
      </c>
      <c r="C348" s="75">
        <v>0</v>
      </c>
      <c r="D348" s="75">
        <v>0</v>
      </c>
      <c r="E348" s="75">
        <v>100000</v>
      </c>
      <c r="F348" s="75">
        <v>-100000</v>
      </c>
      <c r="G348" s="75">
        <v>0</v>
      </c>
      <c r="H348" s="75">
        <v>-100000</v>
      </c>
    </row>
    <row r="349" spans="1:8" s="76" customFormat="1" ht="18">
      <c r="A349" s="41" t="s">
        <v>2719</v>
      </c>
      <c r="B349" s="24" t="s">
        <v>2720</v>
      </c>
      <c r="C349" s="75">
        <v>0</v>
      </c>
      <c r="D349" s="75">
        <v>140000</v>
      </c>
      <c r="E349" s="75">
        <v>282089</v>
      </c>
      <c r="F349" s="75">
        <v>-142089</v>
      </c>
      <c r="G349" s="75">
        <v>0</v>
      </c>
      <c r="H349" s="75">
        <v>-142089</v>
      </c>
    </row>
    <row r="350" spans="1:8" s="76" customFormat="1" ht="18">
      <c r="A350" s="41" t="s">
        <v>2721</v>
      </c>
      <c r="B350" s="24" t="s">
        <v>2722</v>
      </c>
      <c r="C350" s="75">
        <v>0</v>
      </c>
      <c r="D350" s="75">
        <v>0</v>
      </c>
      <c r="E350" s="75">
        <v>1627758</v>
      </c>
      <c r="F350" s="75">
        <v>-1627758</v>
      </c>
      <c r="G350" s="75">
        <v>0</v>
      </c>
      <c r="H350" s="75">
        <v>-1627758</v>
      </c>
    </row>
    <row r="351" spans="1:8" s="76" customFormat="1" ht="18">
      <c r="A351" s="41" t="s">
        <v>2723</v>
      </c>
      <c r="B351" s="24" t="s">
        <v>2724</v>
      </c>
      <c r="C351" s="75">
        <v>0</v>
      </c>
      <c r="D351" s="75">
        <v>0</v>
      </c>
      <c r="E351" s="75">
        <v>1643214</v>
      </c>
      <c r="F351" s="75">
        <v>-1643214</v>
      </c>
      <c r="G351" s="75">
        <v>0</v>
      </c>
      <c r="H351" s="75">
        <v>-1643214</v>
      </c>
    </row>
    <row r="352" spans="1:8" s="76" customFormat="1" ht="22.5">
      <c r="A352" s="41" t="s">
        <v>2725</v>
      </c>
      <c r="B352" s="17" t="s">
        <v>2726</v>
      </c>
      <c r="C352" s="75">
        <v>0</v>
      </c>
      <c r="D352" s="75">
        <v>0</v>
      </c>
      <c r="E352" s="75">
        <v>330993</v>
      </c>
      <c r="F352" s="75">
        <v>-330993</v>
      </c>
      <c r="G352" s="75">
        <v>0</v>
      </c>
      <c r="H352" s="75">
        <v>-330993</v>
      </c>
    </row>
    <row r="353" spans="1:8" s="76" customFormat="1" ht="22.5">
      <c r="A353" s="41" t="s">
        <v>2727</v>
      </c>
      <c r="B353" s="17" t="s">
        <v>2728</v>
      </c>
      <c r="C353" s="75">
        <v>0</v>
      </c>
      <c r="D353" s="75">
        <v>0</v>
      </c>
      <c r="E353" s="75">
        <v>55165</v>
      </c>
      <c r="F353" s="75">
        <v>-55165</v>
      </c>
      <c r="G353" s="75">
        <v>0</v>
      </c>
      <c r="H353" s="75">
        <v>-55165</v>
      </c>
    </row>
    <row r="354" spans="1:8" s="76" customFormat="1" ht="22.5">
      <c r="A354" s="41" t="s">
        <v>2729</v>
      </c>
      <c r="B354" s="17" t="s">
        <v>2730</v>
      </c>
      <c r="C354" s="75">
        <v>0</v>
      </c>
      <c r="D354" s="75">
        <v>0</v>
      </c>
      <c r="E354" s="75">
        <v>55165</v>
      </c>
      <c r="F354" s="75">
        <v>-55165</v>
      </c>
      <c r="G354" s="75">
        <v>0</v>
      </c>
      <c r="H354" s="75">
        <v>-55165</v>
      </c>
    </row>
    <row r="355" spans="1:8" s="76" customFormat="1" ht="18">
      <c r="A355" s="41" t="s">
        <v>2731</v>
      </c>
      <c r="B355" s="24" t="s">
        <v>2732</v>
      </c>
      <c r="C355" s="75">
        <v>0</v>
      </c>
      <c r="D355" s="75">
        <v>0</v>
      </c>
      <c r="E355" s="75">
        <v>110331</v>
      </c>
      <c r="F355" s="75">
        <v>-110331</v>
      </c>
      <c r="G355" s="75">
        <v>0</v>
      </c>
      <c r="H355" s="75">
        <v>-110331</v>
      </c>
    </row>
    <row r="356" spans="1:8" s="74" customFormat="1" ht="12">
      <c r="A356" s="98" t="s">
        <v>2733</v>
      </c>
      <c r="B356" s="92" t="s">
        <v>2734</v>
      </c>
      <c r="C356" s="122">
        <v>0</v>
      </c>
      <c r="D356" s="122">
        <v>0</v>
      </c>
      <c r="E356" s="122">
        <v>2653931</v>
      </c>
      <c r="F356" s="122">
        <v>-2653931</v>
      </c>
      <c r="G356" s="122">
        <v>0</v>
      </c>
      <c r="H356" s="122">
        <v>-2653931</v>
      </c>
    </row>
    <row r="357" spans="1:8" s="76" customFormat="1" ht="12">
      <c r="A357" s="41" t="s">
        <v>2735</v>
      </c>
      <c r="B357" s="17" t="s">
        <v>2736</v>
      </c>
      <c r="C357" s="75">
        <v>0</v>
      </c>
      <c r="D357" s="75">
        <v>0</v>
      </c>
      <c r="E357" s="75">
        <v>37334</v>
      </c>
      <c r="F357" s="75">
        <v>-37334</v>
      </c>
      <c r="G357" s="75">
        <v>0</v>
      </c>
      <c r="H357" s="75">
        <v>-37334</v>
      </c>
    </row>
    <row r="358" spans="1:8" s="76" customFormat="1" ht="12">
      <c r="A358" s="41" t="s">
        <v>2737</v>
      </c>
      <c r="B358" s="17" t="s">
        <v>2738</v>
      </c>
      <c r="C358" s="75">
        <v>0</v>
      </c>
      <c r="D358" s="75">
        <v>0</v>
      </c>
      <c r="E358" s="75">
        <v>20000</v>
      </c>
      <c r="F358" s="75">
        <v>-20000</v>
      </c>
      <c r="G358" s="75">
        <v>0</v>
      </c>
      <c r="H358" s="75">
        <v>-20000</v>
      </c>
    </row>
    <row r="359" spans="1:8" s="76" customFormat="1" ht="22.5">
      <c r="A359" s="41" t="s">
        <v>2739</v>
      </c>
      <c r="B359" s="17" t="s">
        <v>2740</v>
      </c>
      <c r="C359" s="75">
        <v>0</v>
      </c>
      <c r="D359" s="75">
        <v>0</v>
      </c>
      <c r="E359" s="75">
        <v>320020</v>
      </c>
      <c r="F359" s="75">
        <v>-320020</v>
      </c>
      <c r="G359" s="75">
        <v>0</v>
      </c>
      <c r="H359" s="75">
        <v>-320020</v>
      </c>
    </row>
    <row r="360" spans="1:8" s="76" customFormat="1" ht="12">
      <c r="A360" s="41" t="s">
        <v>2741</v>
      </c>
      <c r="B360" s="17" t="s">
        <v>2742</v>
      </c>
      <c r="C360" s="75">
        <v>0</v>
      </c>
      <c r="D360" s="75">
        <v>0</v>
      </c>
      <c r="E360" s="75">
        <v>639780</v>
      </c>
      <c r="F360" s="75">
        <v>-639780</v>
      </c>
      <c r="G360" s="75">
        <v>0</v>
      </c>
      <c r="H360" s="75">
        <v>-639780</v>
      </c>
    </row>
    <row r="361" spans="1:8" s="76" customFormat="1" ht="22.5">
      <c r="A361" s="41" t="s">
        <v>2743</v>
      </c>
      <c r="B361" s="17" t="s">
        <v>2744</v>
      </c>
      <c r="C361" s="75">
        <v>0</v>
      </c>
      <c r="D361" s="75">
        <v>0</v>
      </c>
      <c r="E361" s="75">
        <v>52131</v>
      </c>
      <c r="F361" s="75">
        <v>-52131</v>
      </c>
      <c r="G361" s="75">
        <v>0</v>
      </c>
      <c r="H361" s="75">
        <v>-52131</v>
      </c>
    </row>
    <row r="362" spans="1:8" s="76" customFormat="1" ht="22.5">
      <c r="A362" s="41" t="s">
        <v>2745</v>
      </c>
      <c r="B362" s="17" t="s">
        <v>2746</v>
      </c>
      <c r="C362" s="75">
        <v>0</v>
      </c>
      <c r="D362" s="75">
        <v>0</v>
      </c>
      <c r="E362" s="75">
        <v>82000</v>
      </c>
      <c r="F362" s="75">
        <v>-82000</v>
      </c>
      <c r="G362" s="75">
        <v>0</v>
      </c>
      <c r="H362" s="75">
        <v>-82000</v>
      </c>
    </row>
    <row r="363" spans="1:8" s="76" customFormat="1" ht="12">
      <c r="A363" s="41" t="s">
        <v>2747</v>
      </c>
      <c r="B363" s="17" t="s">
        <v>2748</v>
      </c>
      <c r="C363" s="75">
        <v>0</v>
      </c>
      <c r="D363" s="75">
        <v>0</v>
      </c>
      <c r="E363" s="75">
        <v>860000</v>
      </c>
      <c r="F363" s="75">
        <v>-860000</v>
      </c>
      <c r="G363" s="75">
        <v>0</v>
      </c>
      <c r="H363" s="75">
        <v>-860000</v>
      </c>
    </row>
    <row r="364" spans="1:8" s="76" customFormat="1" ht="12">
      <c r="A364" s="41" t="s">
        <v>2749</v>
      </c>
      <c r="B364" s="17" t="s">
        <v>2750</v>
      </c>
      <c r="C364" s="75">
        <v>0</v>
      </c>
      <c r="D364" s="75">
        <v>0</v>
      </c>
      <c r="E364" s="75">
        <v>200000</v>
      </c>
      <c r="F364" s="75">
        <v>-200000</v>
      </c>
      <c r="G364" s="75">
        <v>0</v>
      </c>
      <c r="H364" s="75">
        <v>-200000</v>
      </c>
    </row>
    <row r="365" spans="1:8" s="76" customFormat="1" ht="22.5">
      <c r="A365" s="41" t="s">
        <v>2751</v>
      </c>
      <c r="B365" s="17" t="s">
        <v>2752</v>
      </c>
      <c r="C365" s="75">
        <v>0</v>
      </c>
      <c r="D365" s="75">
        <v>0</v>
      </c>
      <c r="E365" s="75">
        <v>150000</v>
      </c>
      <c r="F365" s="75">
        <v>-150000</v>
      </c>
      <c r="G365" s="75">
        <v>0</v>
      </c>
      <c r="H365" s="75">
        <v>-150000</v>
      </c>
    </row>
    <row r="366" spans="1:8" s="76" customFormat="1" ht="12">
      <c r="A366" s="41" t="s">
        <v>2753</v>
      </c>
      <c r="B366" s="17" t="s">
        <v>2754</v>
      </c>
      <c r="C366" s="75">
        <v>0</v>
      </c>
      <c r="D366" s="75">
        <v>0</v>
      </c>
      <c r="E366" s="75">
        <v>10000</v>
      </c>
      <c r="F366" s="75">
        <v>-10000</v>
      </c>
      <c r="G366" s="75">
        <v>0</v>
      </c>
      <c r="H366" s="75">
        <v>-10000</v>
      </c>
    </row>
    <row r="367" spans="1:8" s="76" customFormat="1" ht="18">
      <c r="A367" s="41" t="s">
        <v>2755</v>
      </c>
      <c r="B367" s="24" t="s">
        <v>2756</v>
      </c>
      <c r="C367" s="75">
        <v>0</v>
      </c>
      <c r="D367" s="75">
        <v>0</v>
      </c>
      <c r="E367" s="75">
        <v>200000</v>
      </c>
      <c r="F367" s="75">
        <v>-200000</v>
      </c>
      <c r="G367" s="75">
        <v>0</v>
      </c>
      <c r="H367" s="75">
        <v>-200000</v>
      </c>
    </row>
    <row r="368" spans="1:8" s="76" customFormat="1" ht="18">
      <c r="A368" s="41" t="s">
        <v>2757</v>
      </c>
      <c r="B368" s="24" t="s">
        <v>2758</v>
      </c>
      <c r="C368" s="75">
        <v>0</v>
      </c>
      <c r="D368" s="75">
        <v>0</v>
      </c>
      <c r="E368" s="75">
        <v>82666</v>
      </c>
      <c r="F368" s="75">
        <v>-82666</v>
      </c>
      <c r="G368" s="75">
        <v>0</v>
      </c>
      <c r="H368" s="75">
        <v>-82666</v>
      </c>
    </row>
    <row r="369" spans="1:8" s="74" customFormat="1" ht="12">
      <c r="A369" s="98" t="s">
        <v>2759</v>
      </c>
      <c r="B369" s="92" t="s">
        <v>2760</v>
      </c>
      <c r="C369" s="122">
        <v>0</v>
      </c>
      <c r="D369" s="122">
        <v>717386558</v>
      </c>
      <c r="E369" s="122">
        <v>13548199395</v>
      </c>
      <c r="F369" s="122">
        <v>-12830812837</v>
      </c>
      <c r="G369" s="122">
        <v>0</v>
      </c>
      <c r="H369" s="122">
        <v>-12830812837</v>
      </c>
    </row>
    <row r="370" spans="1:8" s="76" customFormat="1" ht="12">
      <c r="A370" s="41" t="s">
        <v>2761</v>
      </c>
      <c r="B370" s="17" t="s">
        <v>2762</v>
      </c>
      <c r="C370" s="75">
        <v>0</v>
      </c>
      <c r="D370" s="75">
        <v>0</v>
      </c>
      <c r="E370" s="75">
        <v>7258130</v>
      </c>
      <c r="F370" s="75">
        <v>-7258130</v>
      </c>
      <c r="G370" s="75">
        <v>0</v>
      </c>
      <c r="H370" s="75">
        <v>-7258130</v>
      </c>
    </row>
    <row r="371" spans="1:8" s="76" customFormat="1" ht="12">
      <c r="A371" s="41" t="s">
        <v>2763</v>
      </c>
      <c r="B371" s="17" t="s">
        <v>2764</v>
      </c>
      <c r="C371" s="75">
        <v>0</v>
      </c>
      <c r="D371" s="75">
        <v>0</v>
      </c>
      <c r="E371" s="75">
        <v>1564033337</v>
      </c>
      <c r="F371" s="75">
        <v>-1564033337</v>
      </c>
      <c r="G371" s="75">
        <v>0</v>
      </c>
      <c r="H371" s="75">
        <v>-1564033337</v>
      </c>
    </row>
    <row r="372" spans="1:8" s="76" customFormat="1" ht="18">
      <c r="A372" s="41" t="s">
        <v>2765</v>
      </c>
      <c r="B372" s="24" t="s">
        <v>2766</v>
      </c>
      <c r="C372" s="75">
        <v>0</v>
      </c>
      <c r="D372" s="75">
        <v>0</v>
      </c>
      <c r="E372" s="75">
        <v>2338858</v>
      </c>
      <c r="F372" s="75">
        <v>-2338858</v>
      </c>
      <c r="G372" s="75">
        <v>0</v>
      </c>
      <c r="H372" s="75">
        <v>-2338858</v>
      </c>
    </row>
    <row r="373" spans="1:8" s="76" customFormat="1" ht="18">
      <c r="A373" s="41" t="s">
        <v>2767</v>
      </c>
      <c r="B373" s="24" t="s">
        <v>2768</v>
      </c>
      <c r="C373" s="75">
        <v>0</v>
      </c>
      <c r="D373" s="75">
        <v>0</v>
      </c>
      <c r="E373" s="75">
        <v>10577356</v>
      </c>
      <c r="F373" s="75">
        <v>-10577356</v>
      </c>
      <c r="G373" s="75">
        <v>0</v>
      </c>
      <c r="H373" s="75">
        <v>-10577356</v>
      </c>
    </row>
    <row r="374" spans="1:8" s="76" customFormat="1" ht="22.5">
      <c r="A374" s="41" t="s">
        <v>2769</v>
      </c>
      <c r="B374" s="17" t="s">
        <v>2770</v>
      </c>
      <c r="C374" s="75">
        <v>0</v>
      </c>
      <c r="D374" s="75">
        <v>0</v>
      </c>
      <c r="E374" s="75">
        <v>648390</v>
      </c>
      <c r="F374" s="75">
        <v>-648390</v>
      </c>
      <c r="G374" s="75">
        <v>0</v>
      </c>
      <c r="H374" s="75">
        <v>-648390</v>
      </c>
    </row>
    <row r="375" spans="1:8" s="76" customFormat="1" ht="18">
      <c r="A375" s="41" t="s">
        <v>2771</v>
      </c>
      <c r="B375" s="24" t="s">
        <v>2772</v>
      </c>
      <c r="C375" s="75">
        <v>0</v>
      </c>
      <c r="D375" s="75">
        <v>0</v>
      </c>
      <c r="E375" s="75">
        <v>154438853</v>
      </c>
      <c r="F375" s="75">
        <v>-154438853</v>
      </c>
      <c r="G375" s="75">
        <v>0</v>
      </c>
      <c r="H375" s="75">
        <v>-154438853</v>
      </c>
    </row>
    <row r="376" spans="1:8" s="76" customFormat="1" ht="12">
      <c r="A376" s="41" t="s">
        <v>2773</v>
      </c>
      <c r="B376" s="24" t="s">
        <v>2774</v>
      </c>
      <c r="C376" s="75">
        <v>0</v>
      </c>
      <c r="D376" s="75">
        <v>0</v>
      </c>
      <c r="E376" s="75">
        <v>1932257385</v>
      </c>
      <c r="F376" s="75">
        <v>-1932257385</v>
      </c>
      <c r="G376" s="75">
        <v>0</v>
      </c>
      <c r="H376" s="75">
        <v>-1932257385</v>
      </c>
    </row>
    <row r="377" spans="1:8" s="76" customFormat="1" ht="18">
      <c r="A377" s="41" t="s">
        <v>2775</v>
      </c>
      <c r="B377" s="24" t="s">
        <v>2776</v>
      </c>
      <c r="C377" s="75">
        <v>0</v>
      </c>
      <c r="D377" s="75">
        <v>717386558</v>
      </c>
      <c r="E377" s="75">
        <v>9871647086</v>
      </c>
      <c r="F377" s="75">
        <v>-9154260528</v>
      </c>
      <c r="G377" s="75">
        <v>0</v>
      </c>
      <c r="H377" s="75">
        <v>-9154260528</v>
      </c>
    </row>
    <row r="378" spans="1:8" s="76" customFormat="1" ht="12">
      <c r="A378" s="41" t="s">
        <v>2777</v>
      </c>
      <c r="B378" s="17" t="s">
        <v>2778</v>
      </c>
      <c r="C378" s="75">
        <v>0</v>
      </c>
      <c r="D378" s="75">
        <v>0</v>
      </c>
      <c r="E378" s="75">
        <v>5000000</v>
      </c>
      <c r="F378" s="75">
        <v>-5000000</v>
      </c>
      <c r="G378" s="75">
        <v>0</v>
      </c>
      <c r="H378" s="75">
        <v>-5000000</v>
      </c>
    </row>
    <row r="379" spans="1:8" s="74" customFormat="1" ht="12">
      <c r="A379" s="98" t="s">
        <v>2779</v>
      </c>
      <c r="B379" s="92" t="s">
        <v>2780</v>
      </c>
      <c r="C379" s="122">
        <v>0</v>
      </c>
      <c r="D379" s="122">
        <v>18195929</v>
      </c>
      <c r="E379" s="122">
        <v>3409577</v>
      </c>
      <c r="F379" s="122">
        <v>14786352</v>
      </c>
      <c r="G379" s="122">
        <v>0</v>
      </c>
      <c r="H379" s="122">
        <v>14786352</v>
      </c>
    </row>
    <row r="380" spans="1:8" s="76" customFormat="1" ht="18">
      <c r="A380" s="41" t="s">
        <v>2781</v>
      </c>
      <c r="B380" s="24" t="s">
        <v>2708</v>
      </c>
      <c r="C380" s="75">
        <v>0</v>
      </c>
      <c r="D380" s="75">
        <v>9188530</v>
      </c>
      <c r="E380" s="75">
        <v>1791076</v>
      </c>
      <c r="F380" s="75">
        <v>7397454</v>
      </c>
      <c r="G380" s="75">
        <v>0</v>
      </c>
      <c r="H380" s="75">
        <v>7397454</v>
      </c>
    </row>
    <row r="381" spans="1:8" s="76" customFormat="1" ht="22.5">
      <c r="A381" s="41" t="s">
        <v>2782</v>
      </c>
      <c r="B381" s="17" t="s">
        <v>2710</v>
      </c>
      <c r="C381" s="75">
        <v>0</v>
      </c>
      <c r="D381" s="75">
        <v>1859885</v>
      </c>
      <c r="E381" s="75">
        <v>373691</v>
      </c>
      <c r="F381" s="75">
        <v>1486194</v>
      </c>
      <c r="G381" s="75">
        <v>0</v>
      </c>
      <c r="H381" s="75">
        <v>1486194</v>
      </c>
    </row>
    <row r="382" spans="1:8" s="76" customFormat="1" ht="12">
      <c r="A382" s="41" t="s">
        <v>2783</v>
      </c>
      <c r="B382" s="17" t="s">
        <v>2712</v>
      </c>
      <c r="C382" s="75">
        <v>0</v>
      </c>
      <c r="D382" s="75">
        <v>2699726</v>
      </c>
      <c r="E382" s="75">
        <v>176271</v>
      </c>
      <c r="F382" s="75">
        <v>2523455</v>
      </c>
      <c r="G382" s="75">
        <v>0</v>
      </c>
      <c r="H382" s="75">
        <v>2523455</v>
      </c>
    </row>
    <row r="383" spans="1:8" s="76" customFormat="1" ht="18">
      <c r="A383" s="41" t="s">
        <v>2784</v>
      </c>
      <c r="B383" s="24" t="s">
        <v>2714</v>
      </c>
      <c r="C383" s="75">
        <v>0</v>
      </c>
      <c r="D383" s="75">
        <v>142841</v>
      </c>
      <c r="E383" s="75">
        <v>29703</v>
      </c>
      <c r="F383" s="75">
        <v>113138</v>
      </c>
      <c r="G383" s="75">
        <v>0</v>
      </c>
      <c r="H383" s="75">
        <v>113138</v>
      </c>
    </row>
    <row r="384" spans="1:8" s="76" customFormat="1" ht="18">
      <c r="A384" s="41" t="s">
        <v>2785</v>
      </c>
      <c r="B384" s="24" t="s">
        <v>2716</v>
      </c>
      <c r="C384" s="75">
        <v>0</v>
      </c>
      <c r="D384" s="75">
        <v>100237</v>
      </c>
      <c r="E384" s="75">
        <v>71846</v>
      </c>
      <c r="F384" s="75">
        <v>28391</v>
      </c>
      <c r="G384" s="75">
        <v>0</v>
      </c>
      <c r="H384" s="75">
        <v>28391</v>
      </c>
    </row>
    <row r="385" spans="1:8" s="76" customFormat="1" ht="12">
      <c r="A385" s="41" t="s">
        <v>2786</v>
      </c>
      <c r="B385" s="17" t="s">
        <v>2718</v>
      </c>
      <c r="C385" s="75">
        <v>0</v>
      </c>
      <c r="D385" s="75">
        <v>100000</v>
      </c>
      <c r="E385" s="75">
        <v>0</v>
      </c>
      <c r="F385" s="75">
        <v>100000</v>
      </c>
      <c r="G385" s="75">
        <v>0</v>
      </c>
      <c r="H385" s="75">
        <v>100000</v>
      </c>
    </row>
    <row r="386" spans="1:8" s="76" customFormat="1" ht="18">
      <c r="A386" s="41" t="s">
        <v>2787</v>
      </c>
      <c r="B386" s="24" t="s">
        <v>2720</v>
      </c>
      <c r="C386" s="75">
        <v>0</v>
      </c>
      <c r="D386" s="75">
        <v>282088</v>
      </c>
      <c r="E386" s="75">
        <v>155000</v>
      </c>
      <c r="F386" s="75">
        <v>127088</v>
      </c>
      <c r="G386" s="75">
        <v>0</v>
      </c>
      <c r="H386" s="75">
        <v>127088</v>
      </c>
    </row>
    <row r="387" spans="1:8" s="76" customFormat="1" ht="18">
      <c r="A387" s="41" t="s">
        <v>2788</v>
      </c>
      <c r="B387" s="24" t="s">
        <v>2722</v>
      </c>
      <c r="C387" s="75">
        <v>0</v>
      </c>
      <c r="D387" s="75">
        <v>1627757</v>
      </c>
      <c r="E387" s="75">
        <v>374836</v>
      </c>
      <c r="F387" s="75">
        <v>1252921</v>
      </c>
      <c r="G387" s="75">
        <v>0</v>
      </c>
      <c r="H387" s="75">
        <v>1252921</v>
      </c>
    </row>
    <row r="388" spans="1:8" s="76" customFormat="1" ht="18">
      <c r="A388" s="41" t="s">
        <v>2789</v>
      </c>
      <c r="B388" s="24" t="s">
        <v>2724</v>
      </c>
      <c r="C388" s="75">
        <v>0</v>
      </c>
      <c r="D388" s="75">
        <v>1643213</v>
      </c>
      <c r="E388" s="75">
        <v>329478</v>
      </c>
      <c r="F388" s="75">
        <v>1313735</v>
      </c>
      <c r="G388" s="75">
        <v>0</v>
      </c>
      <c r="H388" s="75">
        <v>1313735</v>
      </c>
    </row>
    <row r="389" spans="1:8" s="76" customFormat="1" ht="22.5">
      <c r="A389" s="41" t="s">
        <v>2790</v>
      </c>
      <c r="B389" s="17" t="s">
        <v>2726</v>
      </c>
      <c r="C389" s="75">
        <v>0</v>
      </c>
      <c r="D389" s="75">
        <v>330992</v>
      </c>
      <c r="E389" s="75">
        <v>64607</v>
      </c>
      <c r="F389" s="75">
        <v>266385</v>
      </c>
      <c r="G389" s="75">
        <v>0</v>
      </c>
      <c r="H389" s="75">
        <v>266385</v>
      </c>
    </row>
    <row r="390" spans="1:8" s="76" customFormat="1" ht="22.5">
      <c r="A390" s="41" t="s">
        <v>2791</v>
      </c>
      <c r="B390" s="17" t="s">
        <v>2728</v>
      </c>
      <c r="C390" s="75">
        <v>0</v>
      </c>
      <c r="D390" s="75">
        <v>55165</v>
      </c>
      <c r="E390" s="75">
        <v>10767</v>
      </c>
      <c r="F390" s="75">
        <v>44398</v>
      </c>
      <c r="G390" s="75">
        <v>0</v>
      </c>
      <c r="H390" s="75">
        <v>44398</v>
      </c>
    </row>
    <row r="391" spans="1:8" s="76" customFormat="1" ht="22.5">
      <c r="A391" s="41" t="s">
        <v>2792</v>
      </c>
      <c r="B391" s="17" t="s">
        <v>2730</v>
      </c>
      <c r="C391" s="75">
        <v>0</v>
      </c>
      <c r="D391" s="75">
        <v>55165</v>
      </c>
      <c r="E391" s="75">
        <v>10767</v>
      </c>
      <c r="F391" s="75">
        <v>44398</v>
      </c>
      <c r="G391" s="75">
        <v>0</v>
      </c>
      <c r="H391" s="75">
        <v>44398</v>
      </c>
    </row>
    <row r="392" spans="1:8" s="76" customFormat="1" ht="18">
      <c r="A392" s="41" t="s">
        <v>2793</v>
      </c>
      <c r="B392" s="24" t="s">
        <v>2732</v>
      </c>
      <c r="C392" s="75">
        <v>0</v>
      </c>
      <c r="D392" s="75">
        <v>110330</v>
      </c>
      <c r="E392" s="75">
        <v>21535</v>
      </c>
      <c r="F392" s="75">
        <v>88795</v>
      </c>
      <c r="G392" s="75">
        <v>0</v>
      </c>
      <c r="H392" s="75">
        <v>88795</v>
      </c>
    </row>
    <row r="393" spans="1:8" s="74" customFormat="1" ht="12">
      <c r="A393" s="98" t="s">
        <v>2794</v>
      </c>
      <c r="B393" s="92" t="s">
        <v>2795</v>
      </c>
      <c r="C393" s="122">
        <v>0</v>
      </c>
      <c r="D393" s="122">
        <v>2653939</v>
      </c>
      <c r="E393" s="122">
        <v>278168</v>
      </c>
      <c r="F393" s="122">
        <v>2375771</v>
      </c>
      <c r="G393" s="122">
        <v>0</v>
      </c>
      <c r="H393" s="122">
        <v>2375771</v>
      </c>
    </row>
    <row r="394" spans="1:8" s="76" customFormat="1" ht="12">
      <c r="A394" s="41" t="s">
        <v>2796</v>
      </c>
      <c r="B394" s="17" t="s">
        <v>2736</v>
      </c>
      <c r="C394" s="75">
        <v>0</v>
      </c>
      <c r="D394" s="75">
        <v>37333</v>
      </c>
      <c r="E394" s="75">
        <v>0</v>
      </c>
      <c r="F394" s="75">
        <v>37333</v>
      </c>
      <c r="G394" s="75">
        <v>0</v>
      </c>
      <c r="H394" s="75">
        <v>37333</v>
      </c>
    </row>
    <row r="395" spans="1:8" s="76" customFormat="1" ht="12">
      <c r="A395" s="41" t="s">
        <v>2797</v>
      </c>
      <c r="B395" s="17" t="s">
        <v>2738</v>
      </c>
      <c r="C395" s="75">
        <v>0</v>
      </c>
      <c r="D395" s="75">
        <v>20000</v>
      </c>
      <c r="E395" s="75">
        <v>0</v>
      </c>
      <c r="F395" s="75">
        <v>20000</v>
      </c>
      <c r="G395" s="75">
        <v>0</v>
      </c>
      <c r="H395" s="75">
        <v>20000</v>
      </c>
    </row>
    <row r="396" spans="1:8" s="76" customFormat="1" ht="22.5">
      <c r="A396" s="41" t="s">
        <v>2798</v>
      </c>
      <c r="B396" s="17" t="s">
        <v>2740</v>
      </c>
      <c r="C396" s="75">
        <v>0</v>
      </c>
      <c r="D396" s="75">
        <v>320020</v>
      </c>
      <c r="E396" s="75">
        <v>15000</v>
      </c>
      <c r="F396" s="75">
        <v>305020</v>
      </c>
      <c r="G396" s="75">
        <v>0</v>
      </c>
      <c r="H396" s="75">
        <v>305020</v>
      </c>
    </row>
    <row r="397" spans="1:8" s="76" customFormat="1" ht="12">
      <c r="A397" s="41" t="s">
        <v>2799</v>
      </c>
      <c r="B397" s="17" t="s">
        <v>2742</v>
      </c>
      <c r="C397" s="75">
        <v>0</v>
      </c>
      <c r="D397" s="75">
        <v>639780</v>
      </c>
      <c r="E397" s="75">
        <v>35820</v>
      </c>
      <c r="F397" s="75">
        <v>603960</v>
      </c>
      <c r="G397" s="75">
        <v>0</v>
      </c>
      <c r="H397" s="75">
        <v>603960</v>
      </c>
    </row>
    <row r="398" spans="1:8" s="76" customFormat="1" ht="22.5">
      <c r="A398" s="41" t="s">
        <v>2800</v>
      </c>
      <c r="B398" s="17" t="s">
        <v>2744</v>
      </c>
      <c r="C398" s="75">
        <v>0</v>
      </c>
      <c r="D398" s="75">
        <v>52130</v>
      </c>
      <c r="E398" s="75">
        <v>908</v>
      </c>
      <c r="F398" s="75">
        <v>51222</v>
      </c>
      <c r="G398" s="75">
        <v>0</v>
      </c>
      <c r="H398" s="75">
        <v>51222</v>
      </c>
    </row>
    <row r="399" spans="1:8" s="76" customFormat="1" ht="22.5">
      <c r="A399" s="41" t="s">
        <v>2801</v>
      </c>
      <c r="B399" s="17" t="s">
        <v>2746</v>
      </c>
      <c r="C399" s="75">
        <v>0</v>
      </c>
      <c r="D399" s="75">
        <v>82000</v>
      </c>
      <c r="E399" s="75">
        <v>1822</v>
      </c>
      <c r="F399" s="75">
        <v>80178</v>
      </c>
      <c r="G399" s="75">
        <v>0</v>
      </c>
      <c r="H399" s="75">
        <v>80178</v>
      </c>
    </row>
    <row r="400" spans="1:8" s="76" customFormat="1" ht="12">
      <c r="A400" s="41" t="s">
        <v>2802</v>
      </c>
      <c r="B400" s="17" t="s">
        <v>2748</v>
      </c>
      <c r="C400" s="75">
        <v>0</v>
      </c>
      <c r="D400" s="75">
        <v>860000</v>
      </c>
      <c r="E400" s="75">
        <v>101912</v>
      </c>
      <c r="F400" s="75">
        <v>758088</v>
      </c>
      <c r="G400" s="75">
        <v>0</v>
      </c>
      <c r="H400" s="75">
        <v>758088</v>
      </c>
    </row>
    <row r="401" spans="1:8" s="76" customFormat="1" ht="12">
      <c r="A401" s="41" t="s">
        <v>2803</v>
      </c>
      <c r="B401" s="17" t="s">
        <v>2750</v>
      </c>
      <c r="C401" s="75">
        <v>0</v>
      </c>
      <c r="D401" s="75">
        <v>200000</v>
      </c>
      <c r="E401" s="75">
        <v>61050</v>
      </c>
      <c r="F401" s="75">
        <v>138950</v>
      </c>
      <c r="G401" s="75">
        <v>0</v>
      </c>
      <c r="H401" s="75">
        <v>138950</v>
      </c>
    </row>
    <row r="402" spans="1:8" s="76" customFormat="1" ht="22.5">
      <c r="A402" s="41" t="s">
        <v>2804</v>
      </c>
      <c r="B402" s="17" t="s">
        <v>2752</v>
      </c>
      <c r="C402" s="75">
        <v>0</v>
      </c>
      <c r="D402" s="75">
        <v>150010</v>
      </c>
      <c r="E402" s="75">
        <v>28697</v>
      </c>
      <c r="F402" s="75">
        <v>121313</v>
      </c>
      <c r="G402" s="75">
        <v>0</v>
      </c>
      <c r="H402" s="75">
        <v>121313</v>
      </c>
    </row>
    <row r="403" spans="1:8" s="76" customFormat="1" ht="12">
      <c r="A403" s="41" t="s">
        <v>2805</v>
      </c>
      <c r="B403" s="17" t="s">
        <v>2754</v>
      </c>
      <c r="C403" s="75">
        <v>0</v>
      </c>
      <c r="D403" s="75">
        <v>10000</v>
      </c>
      <c r="E403" s="75">
        <v>0</v>
      </c>
      <c r="F403" s="75">
        <v>10000</v>
      </c>
      <c r="G403" s="75">
        <v>0</v>
      </c>
      <c r="H403" s="75">
        <v>10000</v>
      </c>
    </row>
    <row r="404" spans="1:8" s="76" customFormat="1" ht="18">
      <c r="A404" s="41" t="s">
        <v>2806</v>
      </c>
      <c r="B404" s="24" t="s">
        <v>2756</v>
      </c>
      <c r="C404" s="75">
        <v>0</v>
      </c>
      <c r="D404" s="75">
        <v>200000</v>
      </c>
      <c r="E404" s="75">
        <v>31289</v>
      </c>
      <c r="F404" s="75">
        <v>168711</v>
      </c>
      <c r="G404" s="75">
        <v>0</v>
      </c>
      <c r="H404" s="75">
        <v>168711</v>
      </c>
    </row>
    <row r="405" spans="1:8" s="76" customFormat="1" ht="18">
      <c r="A405" s="41" t="s">
        <v>2807</v>
      </c>
      <c r="B405" s="24" t="s">
        <v>2758</v>
      </c>
      <c r="C405" s="75">
        <v>0</v>
      </c>
      <c r="D405" s="75">
        <v>82666</v>
      </c>
      <c r="E405" s="75">
        <v>1670</v>
      </c>
      <c r="F405" s="75">
        <v>80996</v>
      </c>
      <c r="G405" s="75">
        <v>0</v>
      </c>
      <c r="H405" s="75">
        <v>80996</v>
      </c>
    </row>
    <row r="406" spans="1:8" s="74" customFormat="1" ht="22.5">
      <c r="A406" s="98" t="s">
        <v>2808</v>
      </c>
      <c r="B406" s="92" t="s">
        <v>2809</v>
      </c>
      <c r="C406" s="122">
        <v>0</v>
      </c>
      <c r="D406" s="122">
        <v>13548199390</v>
      </c>
      <c r="E406" s="122">
        <v>4629177213</v>
      </c>
      <c r="F406" s="122">
        <v>8919022177</v>
      </c>
      <c r="G406" s="122">
        <v>0</v>
      </c>
      <c r="H406" s="122">
        <v>8919022177</v>
      </c>
    </row>
    <row r="407" spans="1:8" s="76" customFormat="1" ht="12">
      <c r="A407" s="41" t="s">
        <v>2810</v>
      </c>
      <c r="B407" s="17" t="s">
        <v>2762</v>
      </c>
      <c r="C407" s="75">
        <v>0</v>
      </c>
      <c r="D407" s="75">
        <v>7258130</v>
      </c>
      <c r="E407" s="75">
        <v>3247442</v>
      </c>
      <c r="F407" s="75">
        <v>4010688</v>
      </c>
      <c r="G407" s="75">
        <v>0</v>
      </c>
      <c r="H407" s="75">
        <v>4010688</v>
      </c>
    </row>
    <row r="408" spans="1:8" s="76" customFormat="1" ht="12">
      <c r="A408" s="41" t="s">
        <v>2811</v>
      </c>
      <c r="B408" s="17" t="s">
        <v>2764</v>
      </c>
      <c r="C408" s="75">
        <v>0</v>
      </c>
      <c r="D408" s="75">
        <v>1564033337</v>
      </c>
      <c r="E408" s="75">
        <v>368473192</v>
      </c>
      <c r="F408" s="75">
        <v>1195560145</v>
      </c>
      <c r="G408" s="75">
        <v>0</v>
      </c>
      <c r="H408" s="75">
        <v>1195560145</v>
      </c>
    </row>
    <row r="409" spans="1:8" s="76" customFormat="1" ht="18">
      <c r="A409" s="41" t="s">
        <v>2812</v>
      </c>
      <c r="B409" s="24" t="s">
        <v>2766</v>
      </c>
      <c r="C409" s="75">
        <v>0</v>
      </c>
      <c r="D409" s="75">
        <v>2338857</v>
      </c>
      <c r="E409" s="75">
        <v>566335</v>
      </c>
      <c r="F409" s="75">
        <v>1772522</v>
      </c>
      <c r="G409" s="75">
        <v>0</v>
      </c>
      <c r="H409" s="75">
        <v>1772522</v>
      </c>
    </row>
    <row r="410" spans="1:8" s="76" customFormat="1" ht="18">
      <c r="A410" s="41" t="s">
        <v>2813</v>
      </c>
      <c r="B410" s="24" t="s">
        <v>2768</v>
      </c>
      <c r="C410" s="75">
        <v>0</v>
      </c>
      <c r="D410" s="75">
        <v>10577356</v>
      </c>
      <c r="E410" s="75">
        <v>2104410</v>
      </c>
      <c r="F410" s="75">
        <v>8472946</v>
      </c>
      <c r="G410" s="75">
        <v>0</v>
      </c>
      <c r="H410" s="75">
        <v>8472946</v>
      </c>
    </row>
    <row r="411" spans="1:8" s="76" customFormat="1" ht="22.5">
      <c r="A411" s="41" t="s">
        <v>2814</v>
      </c>
      <c r="B411" s="17" t="s">
        <v>2770</v>
      </c>
      <c r="C411" s="75">
        <v>0</v>
      </c>
      <c r="D411" s="75">
        <v>648389</v>
      </c>
      <c r="E411" s="75">
        <v>0</v>
      </c>
      <c r="F411" s="75">
        <v>648389</v>
      </c>
      <c r="G411" s="75">
        <v>0</v>
      </c>
      <c r="H411" s="75">
        <v>648389</v>
      </c>
    </row>
    <row r="412" spans="1:8" s="76" customFormat="1" ht="18">
      <c r="A412" s="41" t="s">
        <v>2815</v>
      </c>
      <c r="B412" s="24" t="s">
        <v>2772</v>
      </c>
      <c r="C412" s="75">
        <v>0</v>
      </c>
      <c r="D412" s="75">
        <v>154438852</v>
      </c>
      <c r="E412" s="75">
        <v>37654597</v>
      </c>
      <c r="F412" s="75">
        <v>116784255</v>
      </c>
      <c r="G412" s="75">
        <v>0</v>
      </c>
      <c r="H412" s="75">
        <v>116784255</v>
      </c>
    </row>
    <row r="413" spans="1:8" s="76" customFormat="1" ht="12">
      <c r="A413" s="41" t="s">
        <v>2816</v>
      </c>
      <c r="B413" s="24" t="s">
        <v>2774</v>
      </c>
      <c r="C413" s="75">
        <v>0</v>
      </c>
      <c r="D413" s="75">
        <v>1932257384</v>
      </c>
      <c r="E413" s="75">
        <v>311597177</v>
      </c>
      <c r="F413" s="75">
        <v>1620660207</v>
      </c>
      <c r="G413" s="75">
        <v>0</v>
      </c>
      <c r="H413" s="75">
        <v>1620660207</v>
      </c>
    </row>
    <row r="414" spans="1:8" s="76" customFormat="1" ht="18">
      <c r="A414" s="41" t="s">
        <v>2817</v>
      </c>
      <c r="B414" s="24" t="s">
        <v>2776</v>
      </c>
      <c r="C414" s="75">
        <v>0</v>
      </c>
      <c r="D414" s="75">
        <v>9871647085</v>
      </c>
      <c r="E414" s="75">
        <v>3905531974</v>
      </c>
      <c r="F414" s="75">
        <v>5966115111</v>
      </c>
      <c r="G414" s="75">
        <v>0</v>
      </c>
      <c r="H414" s="75">
        <v>5966115111</v>
      </c>
    </row>
    <row r="415" spans="1:8" s="76" customFormat="1" ht="12">
      <c r="A415" s="41" t="s">
        <v>2818</v>
      </c>
      <c r="B415" s="17" t="s">
        <v>2778</v>
      </c>
      <c r="C415" s="75">
        <v>0</v>
      </c>
      <c r="D415" s="75">
        <v>5000000</v>
      </c>
      <c r="E415" s="75">
        <v>2086</v>
      </c>
      <c r="F415" s="75">
        <v>4997914</v>
      </c>
      <c r="G415" s="75">
        <v>0</v>
      </c>
      <c r="H415" s="75">
        <v>4997914</v>
      </c>
    </row>
    <row r="416" spans="1:8" s="74" customFormat="1" ht="12">
      <c r="A416" s="98" t="s">
        <v>2819</v>
      </c>
      <c r="B416" s="92" t="s">
        <v>2820</v>
      </c>
      <c r="C416" s="122">
        <v>0</v>
      </c>
      <c r="D416" s="122">
        <v>939014</v>
      </c>
      <c r="E416" s="122">
        <v>924014</v>
      </c>
      <c r="F416" s="122">
        <v>15000</v>
      </c>
      <c r="G416" s="122">
        <v>0</v>
      </c>
      <c r="H416" s="122">
        <v>15000</v>
      </c>
    </row>
    <row r="417" spans="1:8" s="76" customFormat="1" ht="18">
      <c r="A417" s="41" t="s">
        <v>2821</v>
      </c>
      <c r="B417" s="24" t="s">
        <v>2708</v>
      </c>
      <c r="C417" s="75">
        <v>0</v>
      </c>
      <c r="D417" s="75">
        <v>482115</v>
      </c>
      <c r="E417" s="75">
        <v>482115</v>
      </c>
      <c r="F417" s="75">
        <v>0</v>
      </c>
      <c r="G417" s="75">
        <v>0</v>
      </c>
      <c r="H417" s="75">
        <v>0</v>
      </c>
    </row>
    <row r="418" spans="1:8" s="76" customFormat="1" ht="22.5">
      <c r="A418" s="41" t="s">
        <v>2822</v>
      </c>
      <c r="B418" s="17" t="s">
        <v>2710</v>
      </c>
      <c r="C418" s="75">
        <v>0</v>
      </c>
      <c r="D418" s="75">
        <v>109947</v>
      </c>
      <c r="E418" s="75">
        <v>109947</v>
      </c>
      <c r="F418" s="75">
        <v>0</v>
      </c>
      <c r="G418" s="75">
        <v>0</v>
      </c>
      <c r="H418" s="75">
        <v>0</v>
      </c>
    </row>
    <row r="419" spans="1:8" s="76" customFormat="1" ht="12">
      <c r="A419" s="41" t="s">
        <v>2823</v>
      </c>
      <c r="B419" s="17" t="s">
        <v>2712</v>
      </c>
      <c r="C419" s="75">
        <v>0</v>
      </c>
      <c r="D419" s="75">
        <v>55615</v>
      </c>
      <c r="E419" s="75">
        <v>55615</v>
      </c>
      <c r="F419" s="75">
        <v>0</v>
      </c>
      <c r="G419" s="75">
        <v>0</v>
      </c>
      <c r="H419" s="75">
        <v>0</v>
      </c>
    </row>
    <row r="420" spans="1:8" s="76" customFormat="1" ht="18">
      <c r="A420" s="41" t="s">
        <v>2824</v>
      </c>
      <c r="B420" s="24" t="s">
        <v>2714</v>
      </c>
      <c r="C420" s="75">
        <v>0</v>
      </c>
      <c r="D420" s="75">
        <v>2560</v>
      </c>
      <c r="E420" s="75">
        <v>2560</v>
      </c>
      <c r="F420" s="75">
        <v>0</v>
      </c>
      <c r="G420" s="75">
        <v>0</v>
      </c>
      <c r="H420" s="75">
        <v>0</v>
      </c>
    </row>
    <row r="421" spans="1:8" s="76" customFormat="1" ht="18">
      <c r="A421" s="41" t="s">
        <v>2825</v>
      </c>
      <c r="B421" s="24" t="s">
        <v>2716</v>
      </c>
      <c r="C421" s="75">
        <v>0</v>
      </c>
      <c r="D421" s="75">
        <v>24498</v>
      </c>
      <c r="E421" s="75">
        <v>24498</v>
      </c>
      <c r="F421" s="75">
        <v>0</v>
      </c>
      <c r="G421" s="75">
        <v>0</v>
      </c>
      <c r="H421" s="75">
        <v>0</v>
      </c>
    </row>
    <row r="422" spans="1:8" s="76" customFormat="1" ht="18">
      <c r="A422" s="41" t="s">
        <v>2826</v>
      </c>
      <c r="B422" s="24" t="s">
        <v>2720</v>
      </c>
      <c r="C422" s="75">
        <v>0</v>
      </c>
      <c r="D422" s="75">
        <v>15000</v>
      </c>
      <c r="E422" s="75">
        <v>0</v>
      </c>
      <c r="F422" s="75">
        <v>15000</v>
      </c>
      <c r="G422" s="75">
        <v>0</v>
      </c>
      <c r="H422" s="75">
        <v>15000</v>
      </c>
    </row>
    <row r="423" spans="1:8" s="76" customFormat="1" ht="18">
      <c r="A423" s="41" t="s">
        <v>2827</v>
      </c>
      <c r="B423" s="24" t="s">
        <v>2722</v>
      </c>
      <c r="C423" s="75">
        <v>0</v>
      </c>
      <c r="D423" s="75">
        <v>119204</v>
      </c>
      <c r="E423" s="75">
        <v>119204</v>
      </c>
      <c r="F423" s="75">
        <v>0</v>
      </c>
      <c r="G423" s="75">
        <v>0</v>
      </c>
      <c r="H423" s="75">
        <v>0</v>
      </c>
    </row>
    <row r="424" spans="1:8" s="76" customFormat="1" ht="18">
      <c r="A424" s="41" t="s">
        <v>2828</v>
      </c>
      <c r="B424" s="24" t="s">
        <v>2724</v>
      </c>
      <c r="C424" s="75">
        <v>0</v>
      </c>
      <c r="D424" s="75">
        <v>95481</v>
      </c>
      <c r="E424" s="75">
        <v>95481</v>
      </c>
      <c r="F424" s="75">
        <v>0</v>
      </c>
      <c r="G424" s="75">
        <v>0</v>
      </c>
      <c r="H424" s="75">
        <v>0</v>
      </c>
    </row>
    <row r="425" spans="1:8" s="76" customFormat="1" ht="22.5">
      <c r="A425" s="41" t="s">
        <v>2829</v>
      </c>
      <c r="B425" s="17" t="s">
        <v>2726</v>
      </c>
      <c r="C425" s="75">
        <v>0</v>
      </c>
      <c r="D425" s="75">
        <v>20757</v>
      </c>
      <c r="E425" s="75">
        <v>20757</v>
      </c>
      <c r="F425" s="75">
        <v>0</v>
      </c>
      <c r="G425" s="75">
        <v>0</v>
      </c>
      <c r="H425" s="75">
        <v>0</v>
      </c>
    </row>
    <row r="426" spans="1:8" s="76" customFormat="1" ht="22.5">
      <c r="A426" s="41" t="s">
        <v>2830</v>
      </c>
      <c r="B426" s="17" t="s">
        <v>2728</v>
      </c>
      <c r="C426" s="75">
        <v>0</v>
      </c>
      <c r="D426" s="75">
        <v>3459</v>
      </c>
      <c r="E426" s="75">
        <v>3459</v>
      </c>
      <c r="F426" s="75">
        <v>0</v>
      </c>
      <c r="G426" s="75">
        <v>0</v>
      </c>
      <c r="H426" s="75">
        <v>0</v>
      </c>
    </row>
    <row r="427" spans="1:8" s="76" customFormat="1" ht="22.5">
      <c r="A427" s="41" t="s">
        <v>2831</v>
      </c>
      <c r="B427" s="17" t="s">
        <v>2730</v>
      </c>
      <c r="C427" s="75">
        <v>0</v>
      </c>
      <c r="D427" s="75">
        <v>3459</v>
      </c>
      <c r="E427" s="75">
        <v>3459</v>
      </c>
      <c r="F427" s="75">
        <v>0</v>
      </c>
      <c r="G427" s="75">
        <v>0</v>
      </c>
      <c r="H427" s="75">
        <v>0</v>
      </c>
    </row>
    <row r="428" spans="1:8" s="76" customFormat="1" ht="18">
      <c r="A428" s="41" t="s">
        <v>2832</v>
      </c>
      <c r="B428" s="24" t="s">
        <v>2732</v>
      </c>
      <c r="C428" s="75">
        <v>0</v>
      </c>
      <c r="D428" s="75">
        <v>6919</v>
      </c>
      <c r="E428" s="75">
        <v>6919</v>
      </c>
      <c r="F428" s="75">
        <v>0</v>
      </c>
      <c r="G428" s="75">
        <v>0</v>
      </c>
      <c r="H428" s="75">
        <v>0</v>
      </c>
    </row>
    <row r="429" spans="1:8" s="74" customFormat="1" ht="12">
      <c r="A429" s="98" t="s">
        <v>2833</v>
      </c>
      <c r="B429" s="92" t="s">
        <v>2834</v>
      </c>
      <c r="C429" s="122">
        <v>0</v>
      </c>
      <c r="D429" s="122">
        <v>169602</v>
      </c>
      <c r="E429" s="122">
        <v>59474</v>
      </c>
      <c r="F429" s="122">
        <v>110128</v>
      </c>
      <c r="G429" s="122">
        <v>0</v>
      </c>
      <c r="H429" s="122">
        <v>110128</v>
      </c>
    </row>
    <row r="430" spans="1:8" s="76" customFormat="1" ht="22.5">
      <c r="A430" s="41" t="s">
        <v>2835</v>
      </c>
      <c r="B430" s="17" t="s">
        <v>2740</v>
      </c>
      <c r="C430" s="75">
        <v>0</v>
      </c>
      <c r="D430" s="75">
        <v>15000</v>
      </c>
      <c r="E430" s="75">
        <v>0</v>
      </c>
      <c r="F430" s="75">
        <v>15000</v>
      </c>
      <c r="G430" s="75">
        <v>0</v>
      </c>
      <c r="H430" s="75">
        <v>15000</v>
      </c>
    </row>
    <row r="431" spans="1:8" s="76" customFormat="1" ht="12">
      <c r="A431" s="41" t="s">
        <v>2836</v>
      </c>
      <c r="B431" s="17" t="s">
        <v>2742</v>
      </c>
      <c r="C431" s="75">
        <v>0</v>
      </c>
      <c r="D431" s="75">
        <v>35820</v>
      </c>
      <c r="E431" s="75">
        <v>0</v>
      </c>
      <c r="F431" s="75">
        <v>35820</v>
      </c>
      <c r="G431" s="75">
        <v>0</v>
      </c>
      <c r="H431" s="75">
        <v>35820</v>
      </c>
    </row>
    <row r="432" spans="1:8" s="76" customFormat="1" ht="22.5">
      <c r="A432" s="41" t="s">
        <v>2837</v>
      </c>
      <c r="B432" s="17" t="s">
        <v>2746</v>
      </c>
      <c r="C432" s="75">
        <v>0</v>
      </c>
      <c r="D432" s="75">
        <v>433</v>
      </c>
      <c r="E432" s="75">
        <v>433</v>
      </c>
      <c r="F432" s="75">
        <v>0</v>
      </c>
      <c r="G432" s="75">
        <v>0</v>
      </c>
      <c r="H432" s="75">
        <v>0</v>
      </c>
    </row>
    <row r="433" spans="1:8" s="76" customFormat="1" ht="12">
      <c r="A433" s="41" t="s">
        <v>2838</v>
      </c>
      <c r="B433" s="17" t="s">
        <v>2748</v>
      </c>
      <c r="C433" s="75">
        <v>0</v>
      </c>
      <c r="D433" s="75">
        <v>56488</v>
      </c>
      <c r="E433" s="75">
        <v>56488</v>
      </c>
      <c r="F433" s="75">
        <v>0</v>
      </c>
      <c r="G433" s="75">
        <v>0</v>
      </c>
      <c r="H433" s="75">
        <v>0</v>
      </c>
    </row>
    <row r="434" spans="1:8" s="76" customFormat="1" ht="12">
      <c r="A434" s="41" t="s">
        <v>2839</v>
      </c>
      <c r="B434" s="17" t="s">
        <v>2750</v>
      </c>
      <c r="C434" s="75">
        <v>0</v>
      </c>
      <c r="D434" s="75">
        <v>205</v>
      </c>
      <c r="E434" s="75">
        <v>0</v>
      </c>
      <c r="F434" s="75">
        <v>205</v>
      </c>
      <c r="G434" s="75">
        <v>0</v>
      </c>
      <c r="H434" s="75">
        <v>205</v>
      </c>
    </row>
    <row r="435" spans="1:8" s="76" customFormat="1" ht="22.5">
      <c r="A435" s="41" t="s">
        <v>2840</v>
      </c>
      <c r="B435" s="17" t="s">
        <v>2752</v>
      </c>
      <c r="C435" s="75">
        <v>0</v>
      </c>
      <c r="D435" s="75">
        <v>28697</v>
      </c>
      <c r="E435" s="75">
        <v>2553</v>
      </c>
      <c r="F435" s="75">
        <v>26144</v>
      </c>
      <c r="G435" s="75">
        <v>0</v>
      </c>
      <c r="H435" s="75">
        <v>26144</v>
      </c>
    </row>
    <row r="436" spans="1:8" s="76" customFormat="1" ht="18">
      <c r="A436" s="41" t="s">
        <v>2841</v>
      </c>
      <c r="B436" s="24" t="s">
        <v>2756</v>
      </c>
      <c r="C436" s="75">
        <v>0</v>
      </c>
      <c r="D436" s="75">
        <v>31289</v>
      </c>
      <c r="E436" s="75">
        <v>0</v>
      </c>
      <c r="F436" s="75">
        <v>31289</v>
      </c>
      <c r="G436" s="75">
        <v>0</v>
      </c>
      <c r="H436" s="75">
        <v>31289</v>
      </c>
    </row>
    <row r="437" spans="1:8" s="76" customFormat="1" ht="18">
      <c r="A437" s="41" t="s">
        <v>2842</v>
      </c>
      <c r="B437" s="24" t="s">
        <v>2758</v>
      </c>
      <c r="C437" s="75">
        <v>0</v>
      </c>
      <c r="D437" s="75">
        <v>1670</v>
      </c>
      <c r="E437" s="75">
        <v>0</v>
      </c>
      <c r="F437" s="75">
        <v>1670</v>
      </c>
      <c r="G437" s="75">
        <v>0</v>
      </c>
      <c r="H437" s="75">
        <v>1670</v>
      </c>
    </row>
    <row r="438" spans="1:8" s="74" customFormat="1" ht="22.5">
      <c r="A438" s="98" t="s">
        <v>2843</v>
      </c>
      <c r="B438" s="92" t="s">
        <v>2844</v>
      </c>
      <c r="C438" s="122">
        <v>0</v>
      </c>
      <c r="D438" s="122">
        <v>1035575861</v>
      </c>
      <c r="E438" s="122">
        <v>954959039</v>
      </c>
      <c r="F438" s="122">
        <v>80616822</v>
      </c>
      <c r="G438" s="122">
        <v>0</v>
      </c>
      <c r="H438" s="122">
        <v>80616822</v>
      </c>
    </row>
    <row r="439" spans="1:8" s="76" customFormat="1" ht="12">
      <c r="A439" s="41" t="s">
        <v>2845</v>
      </c>
      <c r="B439" s="17" t="s">
        <v>2762</v>
      </c>
      <c r="C439" s="75">
        <v>0</v>
      </c>
      <c r="D439" s="75">
        <v>3246870</v>
      </c>
      <c r="E439" s="75">
        <v>0</v>
      </c>
      <c r="F439" s="75">
        <v>3246870</v>
      </c>
      <c r="G439" s="75">
        <v>0</v>
      </c>
      <c r="H439" s="75">
        <v>3246870</v>
      </c>
    </row>
    <row r="440" spans="1:8" s="76" customFormat="1" ht="12">
      <c r="A440" s="41" t="s">
        <v>2846</v>
      </c>
      <c r="B440" s="17" t="s">
        <v>2764</v>
      </c>
      <c r="C440" s="75">
        <v>0</v>
      </c>
      <c r="D440" s="75">
        <v>90010118</v>
      </c>
      <c r="E440" s="75">
        <v>89881159</v>
      </c>
      <c r="F440" s="75">
        <v>128959</v>
      </c>
      <c r="G440" s="75">
        <v>0</v>
      </c>
      <c r="H440" s="75">
        <v>128959</v>
      </c>
    </row>
    <row r="441" spans="1:8" s="76" customFormat="1" ht="18">
      <c r="A441" s="41" t="s">
        <v>2847</v>
      </c>
      <c r="B441" s="24" t="s">
        <v>2766</v>
      </c>
      <c r="C441" s="75">
        <v>0</v>
      </c>
      <c r="D441" s="75">
        <v>377989</v>
      </c>
      <c r="E441" s="75">
        <v>59437</v>
      </c>
      <c r="F441" s="75">
        <v>318552</v>
      </c>
      <c r="G441" s="75">
        <v>0</v>
      </c>
      <c r="H441" s="75">
        <v>318552</v>
      </c>
    </row>
    <row r="442" spans="1:8" s="76" customFormat="1" ht="18">
      <c r="A442" s="41" t="s">
        <v>2848</v>
      </c>
      <c r="B442" s="24" t="s">
        <v>2768</v>
      </c>
      <c r="C442" s="75">
        <v>0</v>
      </c>
      <c r="D442" s="75">
        <v>644237</v>
      </c>
      <c r="E442" s="75">
        <v>644237</v>
      </c>
      <c r="F442" s="75">
        <v>0</v>
      </c>
      <c r="G442" s="75">
        <v>0</v>
      </c>
      <c r="H442" s="75">
        <v>0</v>
      </c>
    </row>
    <row r="443" spans="1:8" s="76" customFormat="1" ht="18">
      <c r="A443" s="41" t="s">
        <v>2849</v>
      </c>
      <c r="B443" s="24" t="s">
        <v>2772</v>
      </c>
      <c r="C443" s="75">
        <v>0</v>
      </c>
      <c r="D443" s="75">
        <v>9266331</v>
      </c>
      <c r="E443" s="75">
        <v>9266331</v>
      </c>
      <c r="F443" s="75">
        <v>0</v>
      </c>
      <c r="G443" s="75">
        <v>0</v>
      </c>
      <c r="H443" s="75">
        <v>0</v>
      </c>
    </row>
    <row r="444" spans="1:8" s="76" customFormat="1" ht="12">
      <c r="A444" s="41" t="s">
        <v>2850</v>
      </c>
      <c r="B444" s="24" t="s">
        <v>2774</v>
      </c>
      <c r="C444" s="75">
        <v>0</v>
      </c>
      <c r="D444" s="75">
        <v>77899294</v>
      </c>
      <c r="E444" s="75">
        <v>77899294</v>
      </c>
      <c r="F444" s="75">
        <v>0</v>
      </c>
      <c r="G444" s="75">
        <v>0</v>
      </c>
      <c r="H444" s="75">
        <v>0</v>
      </c>
    </row>
    <row r="445" spans="1:8" s="76" customFormat="1" ht="18">
      <c r="A445" s="41" t="s">
        <v>2851</v>
      </c>
      <c r="B445" s="24" t="s">
        <v>2776</v>
      </c>
      <c r="C445" s="75">
        <v>0</v>
      </c>
      <c r="D445" s="75">
        <v>854131022</v>
      </c>
      <c r="E445" s="75">
        <v>777208581</v>
      </c>
      <c r="F445" s="75">
        <v>76922441</v>
      </c>
      <c r="G445" s="75">
        <v>0</v>
      </c>
      <c r="H445" s="75">
        <v>76922441</v>
      </c>
    </row>
    <row r="446" spans="1:8" s="74" customFormat="1" ht="12">
      <c r="A446" s="98" t="s">
        <v>2852</v>
      </c>
      <c r="B446" s="92" t="s">
        <v>2853</v>
      </c>
      <c r="C446" s="122">
        <v>0</v>
      </c>
      <c r="D446" s="122">
        <v>924014</v>
      </c>
      <c r="E446" s="122">
        <v>924014</v>
      </c>
      <c r="F446" s="122">
        <v>0</v>
      </c>
      <c r="G446" s="122">
        <v>0</v>
      </c>
      <c r="H446" s="122">
        <v>0</v>
      </c>
    </row>
    <row r="447" spans="1:8" s="76" customFormat="1" ht="18">
      <c r="A447" s="41" t="s">
        <v>2854</v>
      </c>
      <c r="B447" s="24" t="s">
        <v>2708</v>
      </c>
      <c r="C447" s="75">
        <v>0</v>
      </c>
      <c r="D447" s="75">
        <v>482115</v>
      </c>
      <c r="E447" s="75">
        <v>482115</v>
      </c>
      <c r="F447" s="75">
        <v>0</v>
      </c>
      <c r="G447" s="75">
        <v>0</v>
      </c>
      <c r="H447" s="75">
        <v>0</v>
      </c>
    </row>
    <row r="448" spans="1:8" s="76" customFormat="1" ht="22.5">
      <c r="A448" s="41" t="s">
        <v>2855</v>
      </c>
      <c r="B448" s="17" t="s">
        <v>2710</v>
      </c>
      <c r="C448" s="75">
        <v>0</v>
      </c>
      <c r="D448" s="75">
        <v>109947</v>
      </c>
      <c r="E448" s="75">
        <v>109947</v>
      </c>
      <c r="F448" s="75">
        <v>0</v>
      </c>
      <c r="G448" s="75">
        <v>0</v>
      </c>
      <c r="H448" s="75">
        <v>0</v>
      </c>
    </row>
    <row r="449" spans="1:8" s="76" customFormat="1" ht="12">
      <c r="A449" s="41" t="s">
        <v>2856</v>
      </c>
      <c r="B449" s="17" t="s">
        <v>2712</v>
      </c>
      <c r="C449" s="75">
        <v>0</v>
      </c>
      <c r="D449" s="75">
        <v>58175</v>
      </c>
      <c r="E449" s="75">
        <v>58175</v>
      </c>
      <c r="F449" s="75">
        <v>0</v>
      </c>
      <c r="G449" s="75">
        <v>0</v>
      </c>
      <c r="H449" s="75">
        <v>0</v>
      </c>
    </row>
    <row r="450" spans="1:8" s="76" customFormat="1" ht="18">
      <c r="A450" s="41" t="s">
        <v>2857</v>
      </c>
      <c r="B450" s="24" t="s">
        <v>2716</v>
      </c>
      <c r="C450" s="75">
        <v>0</v>
      </c>
      <c r="D450" s="75">
        <v>24498</v>
      </c>
      <c r="E450" s="75">
        <v>24498</v>
      </c>
      <c r="F450" s="75">
        <v>0</v>
      </c>
      <c r="G450" s="75">
        <v>0</v>
      </c>
      <c r="H450" s="75">
        <v>0</v>
      </c>
    </row>
    <row r="451" spans="1:8" s="76" customFormat="1" ht="18">
      <c r="A451" s="41" t="s">
        <v>2858</v>
      </c>
      <c r="B451" s="24" t="s">
        <v>2722</v>
      </c>
      <c r="C451" s="75">
        <v>0</v>
      </c>
      <c r="D451" s="75">
        <v>119204</v>
      </c>
      <c r="E451" s="75">
        <v>119204</v>
      </c>
      <c r="F451" s="75">
        <v>0</v>
      </c>
      <c r="G451" s="75">
        <v>0</v>
      </c>
      <c r="H451" s="75">
        <v>0</v>
      </c>
    </row>
    <row r="452" spans="1:8" s="76" customFormat="1" ht="18">
      <c r="A452" s="41" t="s">
        <v>2859</v>
      </c>
      <c r="B452" s="24" t="s">
        <v>2724</v>
      </c>
      <c r="C452" s="75">
        <v>0</v>
      </c>
      <c r="D452" s="75">
        <v>95481</v>
      </c>
      <c r="E452" s="75">
        <v>95481</v>
      </c>
      <c r="F452" s="75">
        <v>0</v>
      </c>
      <c r="G452" s="75">
        <v>0</v>
      </c>
      <c r="H452" s="75">
        <v>0</v>
      </c>
    </row>
    <row r="453" spans="1:8" s="76" customFormat="1" ht="22.5">
      <c r="A453" s="41" t="s">
        <v>2860</v>
      </c>
      <c r="B453" s="17" t="s">
        <v>2726</v>
      </c>
      <c r="C453" s="75">
        <v>0</v>
      </c>
      <c r="D453" s="75">
        <v>20757</v>
      </c>
      <c r="E453" s="75">
        <v>20757</v>
      </c>
      <c r="F453" s="75">
        <v>0</v>
      </c>
      <c r="G453" s="75">
        <v>0</v>
      </c>
      <c r="H453" s="75">
        <v>0</v>
      </c>
    </row>
    <row r="454" spans="1:8" s="76" customFormat="1" ht="22.5">
      <c r="A454" s="41" t="s">
        <v>2861</v>
      </c>
      <c r="B454" s="17" t="s">
        <v>2728</v>
      </c>
      <c r="C454" s="75">
        <v>0</v>
      </c>
      <c r="D454" s="75">
        <v>3459</v>
      </c>
      <c r="E454" s="75">
        <v>3459</v>
      </c>
      <c r="F454" s="75">
        <v>0</v>
      </c>
      <c r="G454" s="75">
        <v>0</v>
      </c>
      <c r="H454" s="75">
        <v>0</v>
      </c>
    </row>
    <row r="455" spans="1:8" s="76" customFormat="1" ht="22.5">
      <c r="A455" s="41" t="s">
        <v>2862</v>
      </c>
      <c r="B455" s="17" t="s">
        <v>2730</v>
      </c>
      <c r="C455" s="75">
        <v>0</v>
      </c>
      <c r="D455" s="75">
        <v>3459</v>
      </c>
      <c r="E455" s="75">
        <v>3459</v>
      </c>
      <c r="F455" s="75">
        <v>0</v>
      </c>
      <c r="G455" s="75">
        <v>0</v>
      </c>
      <c r="H455" s="75">
        <v>0</v>
      </c>
    </row>
    <row r="456" spans="1:8" s="76" customFormat="1" ht="18">
      <c r="A456" s="41" t="s">
        <v>2863</v>
      </c>
      <c r="B456" s="24" t="s">
        <v>2732</v>
      </c>
      <c r="C456" s="75">
        <v>0</v>
      </c>
      <c r="D456" s="75">
        <v>6919</v>
      </c>
      <c r="E456" s="75">
        <v>6919</v>
      </c>
      <c r="F456" s="75">
        <v>0</v>
      </c>
      <c r="G456" s="75">
        <v>0</v>
      </c>
      <c r="H456" s="75">
        <v>0</v>
      </c>
    </row>
    <row r="457" spans="1:8" s="74" customFormat="1" ht="12">
      <c r="A457" s="98" t="s">
        <v>2864</v>
      </c>
      <c r="B457" s="92" t="s">
        <v>2865</v>
      </c>
      <c r="C457" s="122">
        <v>0</v>
      </c>
      <c r="D457" s="122">
        <v>58913</v>
      </c>
      <c r="E457" s="122">
        <v>58913</v>
      </c>
      <c r="F457" s="122">
        <v>0</v>
      </c>
      <c r="G457" s="122">
        <v>0</v>
      </c>
      <c r="H457" s="122">
        <v>0</v>
      </c>
    </row>
    <row r="458" spans="1:8" s="76" customFormat="1" ht="22.5">
      <c r="A458" s="41" t="s">
        <v>2866</v>
      </c>
      <c r="B458" s="17" t="s">
        <v>2746</v>
      </c>
      <c r="C458" s="75">
        <v>0</v>
      </c>
      <c r="D458" s="75">
        <v>1389</v>
      </c>
      <c r="E458" s="75">
        <v>1389</v>
      </c>
      <c r="F458" s="75">
        <v>0</v>
      </c>
      <c r="G458" s="75">
        <v>0</v>
      </c>
      <c r="H458" s="75">
        <v>0</v>
      </c>
    </row>
    <row r="459" spans="1:8" s="76" customFormat="1" ht="12">
      <c r="A459" s="41" t="s">
        <v>2867</v>
      </c>
      <c r="B459" s="17" t="s">
        <v>2748</v>
      </c>
      <c r="C459" s="75">
        <v>0</v>
      </c>
      <c r="D459" s="75">
        <v>56488</v>
      </c>
      <c r="E459" s="75">
        <v>56488</v>
      </c>
      <c r="F459" s="75">
        <v>0</v>
      </c>
      <c r="G459" s="75">
        <v>0</v>
      </c>
      <c r="H459" s="75">
        <v>0</v>
      </c>
    </row>
    <row r="460" spans="1:8" s="76" customFormat="1" ht="22.5">
      <c r="A460" s="41" t="s">
        <v>2868</v>
      </c>
      <c r="B460" s="17" t="s">
        <v>2752</v>
      </c>
      <c r="C460" s="75">
        <v>0</v>
      </c>
      <c r="D460" s="75">
        <v>1036</v>
      </c>
      <c r="E460" s="75">
        <v>1036</v>
      </c>
      <c r="F460" s="75">
        <v>0</v>
      </c>
      <c r="G460" s="75">
        <v>0</v>
      </c>
      <c r="H460" s="75">
        <v>0</v>
      </c>
    </row>
    <row r="461" spans="1:8" s="74" customFormat="1" ht="22.5">
      <c r="A461" s="98" t="s">
        <v>2869</v>
      </c>
      <c r="B461" s="92" t="s">
        <v>2870</v>
      </c>
      <c r="C461" s="122">
        <v>0</v>
      </c>
      <c r="D461" s="122">
        <v>1787515735</v>
      </c>
      <c r="E461" s="122">
        <v>1787515735</v>
      </c>
      <c r="F461" s="122">
        <v>0</v>
      </c>
      <c r="G461" s="122">
        <v>0</v>
      </c>
      <c r="H461" s="122">
        <v>0</v>
      </c>
    </row>
    <row r="462" spans="1:8" s="76" customFormat="1" ht="12">
      <c r="A462" s="41" t="s">
        <v>2871</v>
      </c>
      <c r="B462" s="17" t="s">
        <v>2764</v>
      </c>
      <c r="C462" s="75">
        <v>0</v>
      </c>
      <c r="D462" s="75">
        <v>89888301</v>
      </c>
      <c r="E462" s="75">
        <v>89888301</v>
      </c>
      <c r="F462" s="75">
        <v>0</v>
      </c>
      <c r="G462" s="75">
        <v>0</v>
      </c>
      <c r="H462" s="75">
        <v>0</v>
      </c>
    </row>
    <row r="463" spans="1:8" s="76" customFormat="1" ht="18">
      <c r="A463" s="41" t="s">
        <v>2872</v>
      </c>
      <c r="B463" s="24" t="s">
        <v>2766</v>
      </c>
      <c r="C463" s="75">
        <v>0</v>
      </c>
      <c r="D463" s="75">
        <v>9207</v>
      </c>
      <c r="E463" s="75">
        <v>9207</v>
      </c>
      <c r="F463" s="75">
        <v>0</v>
      </c>
      <c r="G463" s="75">
        <v>0</v>
      </c>
      <c r="H463" s="75">
        <v>0</v>
      </c>
    </row>
    <row r="464" spans="1:8" s="76" customFormat="1" ht="18">
      <c r="A464" s="41" t="s">
        <v>2873</v>
      </c>
      <c r="B464" s="24" t="s">
        <v>2768</v>
      </c>
      <c r="C464" s="75">
        <v>0</v>
      </c>
      <c r="D464" s="75">
        <v>644237</v>
      </c>
      <c r="E464" s="75">
        <v>644237</v>
      </c>
      <c r="F464" s="75">
        <v>0</v>
      </c>
      <c r="G464" s="75">
        <v>0</v>
      </c>
      <c r="H464" s="75">
        <v>0</v>
      </c>
    </row>
    <row r="465" spans="1:8" s="76" customFormat="1" ht="18">
      <c r="A465" s="41" t="s">
        <v>2874</v>
      </c>
      <c r="B465" s="24" t="s">
        <v>2772</v>
      </c>
      <c r="C465" s="75">
        <v>0</v>
      </c>
      <c r="D465" s="75">
        <v>9266331</v>
      </c>
      <c r="E465" s="75">
        <v>9266331</v>
      </c>
      <c r="F465" s="75">
        <v>0</v>
      </c>
      <c r="G465" s="75">
        <v>0</v>
      </c>
      <c r="H465" s="75">
        <v>0</v>
      </c>
    </row>
    <row r="466" spans="1:8" s="76" customFormat="1" ht="22.5">
      <c r="A466" s="41" t="s">
        <v>2875</v>
      </c>
      <c r="B466" s="17" t="s">
        <v>2774</v>
      </c>
      <c r="C466" s="75">
        <v>0</v>
      </c>
      <c r="D466" s="75">
        <v>155798588</v>
      </c>
      <c r="E466" s="75">
        <v>155798588</v>
      </c>
      <c r="F466" s="75">
        <v>0</v>
      </c>
      <c r="G466" s="75">
        <v>0</v>
      </c>
      <c r="H466" s="75">
        <v>0</v>
      </c>
    </row>
    <row r="467" spans="1:8" s="76" customFormat="1" ht="18">
      <c r="A467" s="41" t="s">
        <v>2876</v>
      </c>
      <c r="B467" s="24" t="s">
        <v>2776</v>
      </c>
      <c r="C467" s="75">
        <v>0</v>
      </c>
      <c r="D467" s="75">
        <v>1531906985</v>
      </c>
      <c r="E467" s="75">
        <v>1531906985</v>
      </c>
      <c r="F467" s="75">
        <v>0</v>
      </c>
      <c r="G467" s="75">
        <v>0</v>
      </c>
      <c r="H467" s="75">
        <v>0</v>
      </c>
    </row>
    <row r="468" spans="1:8" s="76" customFormat="1" ht="12">
      <c r="A468" s="41" t="s">
        <v>2877</v>
      </c>
      <c r="B468" s="17" t="s">
        <v>2778</v>
      </c>
      <c r="C468" s="75">
        <v>0</v>
      </c>
      <c r="D468" s="75">
        <v>2086</v>
      </c>
      <c r="E468" s="75">
        <v>2086</v>
      </c>
      <c r="F468" s="75">
        <v>0</v>
      </c>
      <c r="G468" s="75">
        <v>0</v>
      </c>
      <c r="H468" s="75">
        <v>0</v>
      </c>
    </row>
    <row r="469" spans="1:8" s="74" customFormat="1" ht="22.5">
      <c r="A469" s="98" t="s">
        <v>2878</v>
      </c>
      <c r="B469" s="92" t="s">
        <v>2879</v>
      </c>
      <c r="C469" s="122">
        <v>0</v>
      </c>
      <c r="D469" s="122">
        <v>3254584</v>
      </c>
      <c r="E469" s="122">
        <v>0</v>
      </c>
      <c r="F469" s="122">
        <v>3254584</v>
      </c>
      <c r="G469" s="122">
        <v>0</v>
      </c>
      <c r="H469" s="122">
        <v>3254584</v>
      </c>
    </row>
    <row r="470" spans="1:8" s="76" customFormat="1" ht="18">
      <c r="A470" s="41" t="s">
        <v>2880</v>
      </c>
      <c r="B470" s="24" t="s">
        <v>2708</v>
      </c>
      <c r="C470" s="75">
        <v>0</v>
      </c>
      <c r="D470" s="75">
        <v>1791076</v>
      </c>
      <c r="E470" s="75">
        <v>0</v>
      </c>
      <c r="F470" s="75">
        <v>1791076</v>
      </c>
      <c r="G470" s="75">
        <v>0</v>
      </c>
      <c r="H470" s="75">
        <v>1791076</v>
      </c>
    </row>
    <row r="471" spans="1:8" s="76" customFormat="1" ht="22.5">
      <c r="A471" s="41" t="s">
        <v>2881</v>
      </c>
      <c r="B471" s="17" t="s">
        <v>2710</v>
      </c>
      <c r="C471" s="75">
        <v>0</v>
      </c>
      <c r="D471" s="75">
        <v>373692</v>
      </c>
      <c r="E471" s="75">
        <v>0</v>
      </c>
      <c r="F471" s="75">
        <v>373692</v>
      </c>
      <c r="G471" s="75">
        <v>0</v>
      </c>
      <c r="H471" s="75">
        <v>373692</v>
      </c>
    </row>
    <row r="472" spans="1:8" s="76" customFormat="1" ht="12">
      <c r="A472" s="41" t="s">
        <v>2882</v>
      </c>
      <c r="B472" s="17" t="s">
        <v>2712</v>
      </c>
      <c r="C472" s="75">
        <v>0</v>
      </c>
      <c r="D472" s="75">
        <v>176271</v>
      </c>
      <c r="E472" s="75">
        <v>0</v>
      </c>
      <c r="F472" s="75">
        <v>176271</v>
      </c>
      <c r="G472" s="75">
        <v>0</v>
      </c>
      <c r="H472" s="75">
        <v>176271</v>
      </c>
    </row>
    <row r="473" spans="1:8" s="76" customFormat="1" ht="18">
      <c r="A473" s="41" t="s">
        <v>2883</v>
      </c>
      <c r="B473" s="24" t="s">
        <v>2714</v>
      </c>
      <c r="C473" s="75">
        <v>0</v>
      </c>
      <c r="D473" s="75">
        <v>29704</v>
      </c>
      <c r="E473" s="75">
        <v>0</v>
      </c>
      <c r="F473" s="75">
        <v>29704</v>
      </c>
      <c r="G473" s="75">
        <v>0</v>
      </c>
      <c r="H473" s="75">
        <v>29704</v>
      </c>
    </row>
    <row r="474" spans="1:8" s="76" customFormat="1" ht="18">
      <c r="A474" s="41" t="s">
        <v>2884</v>
      </c>
      <c r="B474" s="24" t="s">
        <v>2716</v>
      </c>
      <c r="C474" s="75">
        <v>0</v>
      </c>
      <c r="D474" s="75">
        <v>71846</v>
      </c>
      <c r="E474" s="75">
        <v>0</v>
      </c>
      <c r="F474" s="75">
        <v>71846</v>
      </c>
      <c r="G474" s="75">
        <v>0</v>
      </c>
      <c r="H474" s="75">
        <v>71846</v>
      </c>
    </row>
    <row r="475" spans="1:8" s="76" customFormat="1" ht="18">
      <c r="A475" s="41" t="s">
        <v>2885</v>
      </c>
      <c r="B475" s="24" t="s">
        <v>2722</v>
      </c>
      <c r="C475" s="75">
        <v>0</v>
      </c>
      <c r="D475" s="75">
        <v>374836</v>
      </c>
      <c r="E475" s="75">
        <v>0</v>
      </c>
      <c r="F475" s="75">
        <v>374836</v>
      </c>
      <c r="G475" s="75">
        <v>0</v>
      </c>
      <c r="H475" s="75">
        <v>374836</v>
      </c>
    </row>
    <row r="476" spans="1:8" s="76" customFormat="1" ht="18">
      <c r="A476" s="41" t="s">
        <v>2886</v>
      </c>
      <c r="B476" s="24" t="s">
        <v>2724</v>
      </c>
      <c r="C476" s="75">
        <v>0</v>
      </c>
      <c r="D476" s="75">
        <v>329479</v>
      </c>
      <c r="E476" s="75">
        <v>0</v>
      </c>
      <c r="F476" s="75">
        <v>329479</v>
      </c>
      <c r="G476" s="75">
        <v>0</v>
      </c>
      <c r="H476" s="75">
        <v>329479</v>
      </c>
    </row>
    <row r="477" spans="1:8" s="76" customFormat="1" ht="22.5">
      <c r="A477" s="41" t="s">
        <v>2887</v>
      </c>
      <c r="B477" s="17" t="s">
        <v>2726</v>
      </c>
      <c r="C477" s="75">
        <v>0</v>
      </c>
      <c r="D477" s="75">
        <v>64608</v>
      </c>
      <c r="E477" s="75">
        <v>0</v>
      </c>
      <c r="F477" s="75">
        <v>64608</v>
      </c>
      <c r="G477" s="75">
        <v>0</v>
      </c>
      <c r="H477" s="75">
        <v>64608</v>
      </c>
    </row>
    <row r="478" spans="1:8" s="76" customFormat="1" ht="22.5">
      <c r="A478" s="41" t="s">
        <v>2888</v>
      </c>
      <c r="B478" s="17" t="s">
        <v>2728</v>
      </c>
      <c r="C478" s="75">
        <v>0</v>
      </c>
      <c r="D478" s="75">
        <v>10768</v>
      </c>
      <c r="E478" s="75">
        <v>0</v>
      </c>
      <c r="F478" s="75">
        <v>10768</v>
      </c>
      <c r="G478" s="75">
        <v>0</v>
      </c>
      <c r="H478" s="75">
        <v>10768</v>
      </c>
    </row>
    <row r="479" spans="1:8" s="76" customFormat="1" ht="22.5">
      <c r="A479" s="41" t="s">
        <v>2889</v>
      </c>
      <c r="B479" s="17" t="s">
        <v>2730</v>
      </c>
      <c r="C479" s="75">
        <v>0</v>
      </c>
      <c r="D479" s="75">
        <v>10768</v>
      </c>
      <c r="E479" s="75">
        <v>0</v>
      </c>
      <c r="F479" s="75">
        <v>10768</v>
      </c>
      <c r="G479" s="75">
        <v>0</v>
      </c>
      <c r="H479" s="75">
        <v>10768</v>
      </c>
    </row>
    <row r="480" spans="1:8" s="76" customFormat="1" ht="18">
      <c r="A480" s="41" t="s">
        <v>2890</v>
      </c>
      <c r="B480" s="24" t="s">
        <v>2732</v>
      </c>
      <c r="C480" s="75">
        <v>0</v>
      </c>
      <c r="D480" s="75">
        <v>21536</v>
      </c>
      <c r="E480" s="75">
        <v>0</v>
      </c>
      <c r="F480" s="75">
        <v>21536</v>
      </c>
      <c r="G480" s="75">
        <v>0</v>
      </c>
      <c r="H480" s="75">
        <v>21536</v>
      </c>
    </row>
    <row r="481" spans="1:8" s="74" customFormat="1" ht="22.5">
      <c r="A481" s="98" t="s">
        <v>2891</v>
      </c>
      <c r="B481" s="92" t="s">
        <v>2892</v>
      </c>
      <c r="C481" s="122">
        <v>0</v>
      </c>
      <c r="D481" s="122">
        <v>168032</v>
      </c>
      <c r="E481" s="122">
        <v>0</v>
      </c>
      <c r="F481" s="122">
        <v>168032</v>
      </c>
      <c r="G481" s="122">
        <v>0</v>
      </c>
      <c r="H481" s="122">
        <v>168032</v>
      </c>
    </row>
    <row r="482" spans="1:8" s="76" customFormat="1" ht="22.5">
      <c r="A482" s="41" t="s">
        <v>2893</v>
      </c>
      <c r="B482" s="17" t="s">
        <v>2744</v>
      </c>
      <c r="C482" s="75">
        <v>0</v>
      </c>
      <c r="D482" s="75">
        <v>909</v>
      </c>
      <c r="E482" s="75">
        <v>0</v>
      </c>
      <c r="F482" s="75">
        <v>909</v>
      </c>
      <c r="G482" s="75">
        <v>0</v>
      </c>
      <c r="H482" s="75">
        <v>909</v>
      </c>
    </row>
    <row r="483" spans="1:8" s="76" customFormat="1" ht="22.5">
      <c r="A483" s="41" t="s">
        <v>2894</v>
      </c>
      <c r="B483" s="17" t="s">
        <v>2746</v>
      </c>
      <c r="C483" s="75">
        <v>0</v>
      </c>
      <c r="D483" s="75">
        <v>1822</v>
      </c>
      <c r="E483" s="75">
        <v>0</v>
      </c>
      <c r="F483" s="75">
        <v>1822</v>
      </c>
      <c r="G483" s="75">
        <v>0</v>
      </c>
      <c r="H483" s="75">
        <v>1822</v>
      </c>
    </row>
    <row r="484" spans="1:8" s="76" customFormat="1" ht="12">
      <c r="A484" s="41" t="s">
        <v>2895</v>
      </c>
      <c r="B484" s="17" t="s">
        <v>2748</v>
      </c>
      <c r="C484" s="75">
        <v>0</v>
      </c>
      <c r="D484" s="75">
        <v>101913</v>
      </c>
      <c r="E484" s="75">
        <v>0</v>
      </c>
      <c r="F484" s="75">
        <v>101913</v>
      </c>
      <c r="G484" s="75">
        <v>0</v>
      </c>
      <c r="H484" s="75">
        <v>101913</v>
      </c>
    </row>
    <row r="485" spans="1:8" s="76" customFormat="1" ht="12">
      <c r="A485" s="41" t="s">
        <v>2896</v>
      </c>
      <c r="B485" s="17" t="s">
        <v>2750</v>
      </c>
      <c r="C485" s="75">
        <v>0</v>
      </c>
      <c r="D485" s="75">
        <v>60845</v>
      </c>
      <c r="E485" s="75">
        <v>0</v>
      </c>
      <c r="F485" s="75">
        <v>60845</v>
      </c>
      <c r="G485" s="75">
        <v>0</v>
      </c>
      <c r="H485" s="75">
        <v>60845</v>
      </c>
    </row>
    <row r="486" spans="1:8" s="76" customFormat="1" ht="22.5">
      <c r="A486" s="41" t="s">
        <v>2897</v>
      </c>
      <c r="B486" s="17" t="s">
        <v>2752</v>
      </c>
      <c r="C486" s="75">
        <v>0</v>
      </c>
      <c r="D486" s="75">
        <v>2543</v>
      </c>
      <c r="E486" s="75">
        <v>0</v>
      </c>
      <c r="F486" s="75">
        <v>2543</v>
      </c>
      <c r="G486" s="75">
        <v>0</v>
      </c>
      <c r="H486" s="75">
        <v>2543</v>
      </c>
    </row>
    <row r="487" spans="1:8" s="74" customFormat="1" ht="22.5">
      <c r="A487" s="98" t="s">
        <v>2898</v>
      </c>
      <c r="B487" s="92" t="s">
        <v>2899</v>
      </c>
      <c r="C487" s="122">
        <v>0</v>
      </c>
      <c r="D487" s="122">
        <v>3831173838</v>
      </c>
      <c r="E487" s="122">
        <v>0</v>
      </c>
      <c r="F487" s="122">
        <v>3831173838</v>
      </c>
      <c r="G487" s="122">
        <v>0</v>
      </c>
      <c r="H487" s="122">
        <v>3831173838</v>
      </c>
    </row>
    <row r="488" spans="1:8" s="76" customFormat="1" ht="12">
      <c r="A488" s="41" t="s">
        <v>2900</v>
      </c>
      <c r="B488" s="17" t="s">
        <v>2762</v>
      </c>
      <c r="C488" s="75">
        <v>0</v>
      </c>
      <c r="D488" s="75">
        <v>572</v>
      </c>
      <c r="E488" s="75">
        <v>0</v>
      </c>
      <c r="F488" s="75">
        <v>572</v>
      </c>
      <c r="G488" s="75">
        <v>0</v>
      </c>
      <c r="H488" s="75">
        <v>572</v>
      </c>
    </row>
    <row r="489" spans="1:8" s="76" customFormat="1" ht="12">
      <c r="A489" s="41" t="s">
        <v>2901</v>
      </c>
      <c r="B489" s="17" t="s">
        <v>2764</v>
      </c>
      <c r="C489" s="75">
        <v>0</v>
      </c>
      <c r="D489" s="75">
        <v>368344234</v>
      </c>
      <c r="E489" s="75">
        <v>0</v>
      </c>
      <c r="F489" s="75">
        <v>368344234</v>
      </c>
      <c r="G489" s="75">
        <v>0</v>
      </c>
      <c r="H489" s="75">
        <v>368344234</v>
      </c>
    </row>
    <row r="490" spans="1:8" s="76" customFormat="1" ht="18">
      <c r="A490" s="41" t="s">
        <v>2902</v>
      </c>
      <c r="B490" s="24" t="s">
        <v>2766</v>
      </c>
      <c r="C490" s="75">
        <v>0</v>
      </c>
      <c r="D490" s="75">
        <v>247784</v>
      </c>
      <c r="E490" s="75">
        <v>0</v>
      </c>
      <c r="F490" s="75">
        <v>247784</v>
      </c>
      <c r="G490" s="75">
        <v>0</v>
      </c>
      <c r="H490" s="75">
        <v>247784</v>
      </c>
    </row>
    <row r="491" spans="1:8" s="76" customFormat="1" ht="18">
      <c r="A491" s="41" t="s">
        <v>2903</v>
      </c>
      <c r="B491" s="24" t="s">
        <v>2768</v>
      </c>
      <c r="C491" s="75">
        <v>0</v>
      </c>
      <c r="D491" s="75">
        <v>2104410</v>
      </c>
      <c r="E491" s="75">
        <v>0</v>
      </c>
      <c r="F491" s="75">
        <v>2104410</v>
      </c>
      <c r="G491" s="75">
        <v>0</v>
      </c>
      <c r="H491" s="75">
        <v>2104410</v>
      </c>
    </row>
    <row r="492" spans="1:8" s="76" customFormat="1" ht="18">
      <c r="A492" s="41" t="s">
        <v>2904</v>
      </c>
      <c r="B492" s="24" t="s">
        <v>2772</v>
      </c>
      <c r="C492" s="75">
        <v>0</v>
      </c>
      <c r="D492" s="75">
        <v>37654597</v>
      </c>
      <c r="E492" s="75">
        <v>0</v>
      </c>
      <c r="F492" s="75">
        <v>37654597</v>
      </c>
      <c r="G492" s="75">
        <v>0</v>
      </c>
      <c r="H492" s="75">
        <v>37654597</v>
      </c>
    </row>
    <row r="493" spans="1:8" s="76" customFormat="1" ht="12">
      <c r="A493" s="41" t="s">
        <v>2905</v>
      </c>
      <c r="B493" s="24" t="s">
        <v>2774</v>
      </c>
      <c r="C493" s="75">
        <v>0</v>
      </c>
      <c r="D493" s="75">
        <v>311597178</v>
      </c>
      <c r="E493" s="75">
        <v>0</v>
      </c>
      <c r="F493" s="75">
        <v>311597178</v>
      </c>
      <c r="G493" s="75">
        <v>0</v>
      </c>
      <c r="H493" s="75">
        <v>311597178</v>
      </c>
    </row>
    <row r="494" spans="1:8" s="76" customFormat="1" ht="18">
      <c r="A494" s="41" t="s">
        <v>2906</v>
      </c>
      <c r="B494" s="24" t="s">
        <v>2776</v>
      </c>
      <c r="C494" s="75">
        <v>0</v>
      </c>
      <c r="D494" s="75">
        <v>3111222977</v>
      </c>
      <c r="E494" s="75">
        <v>0</v>
      </c>
      <c r="F494" s="75">
        <v>3111222977</v>
      </c>
      <c r="G494" s="75">
        <v>0</v>
      </c>
      <c r="H494" s="75">
        <v>3111222977</v>
      </c>
    </row>
    <row r="495" spans="1:8" s="76" customFormat="1" ht="12">
      <c r="A495" s="41" t="s">
        <v>2907</v>
      </c>
      <c r="B495" s="17" t="s">
        <v>2778</v>
      </c>
      <c r="C495" s="75">
        <v>0</v>
      </c>
      <c r="D495" s="75">
        <v>2086</v>
      </c>
      <c r="E495" s="75">
        <v>0</v>
      </c>
      <c r="F495" s="75">
        <v>2086</v>
      </c>
      <c r="G495" s="75">
        <v>0</v>
      </c>
      <c r="H495" s="75">
        <v>2086</v>
      </c>
    </row>
    <row r="496" spans="1:8" s="74" customFormat="1" ht="22.5">
      <c r="A496" s="98">
        <v>0.5</v>
      </c>
      <c r="B496" s="92" t="s">
        <v>2909</v>
      </c>
      <c r="C496" s="122">
        <v>0</v>
      </c>
      <c r="D496" s="122">
        <v>710026234</v>
      </c>
      <c r="E496" s="122">
        <v>822854306</v>
      </c>
      <c r="F496" s="122">
        <v>-112828072</v>
      </c>
      <c r="G496" s="122">
        <v>0</v>
      </c>
      <c r="H496" s="122">
        <v>-112828072</v>
      </c>
    </row>
    <row r="497" spans="1:8" s="74" customFormat="1" ht="12">
      <c r="A497" s="98" t="s">
        <v>2910</v>
      </c>
      <c r="B497" s="92" t="s">
        <v>2911</v>
      </c>
      <c r="C497" s="122">
        <v>0</v>
      </c>
      <c r="D497" s="122">
        <v>44612973</v>
      </c>
      <c r="E497" s="122">
        <v>665413684</v>
      </c>
      <c r="F497" s="122">
        <v>-620800711</v>
      </c>
      <c r="G497" s="122">
        <v>0</v>
      </c>
      <c r="H497" s="122">
        <v>-620800711</v>
      </c>
    </row>
    <row r="498" spans="1:8" s="76" customFormat="1" ht="12">
      <c r="A498" s="41" t="s">
        <v>2912</v>
      </c>
      <c r="B498" s="17" t="s">
        <v>2913</v>
      </c>
      <c r="C498" s="75">
        <v>0</v>
      </c>
      <c r="D498" s="75">
        <v>3600000</v>
      </c>
      <c r="E498" s="75">
        <v>84600000</v>
      </c>
      <c r="F498" s="75">
        <v>-81000000</v>
      </c>
      <c r="G498" s="75">
        <v>0</v>
      </c>
      <c r="H498" s="75">
        <v>-81000000</v>
      </c>
    </row>
    <row r="499" spans="1:8" s="76" customFormat="1" ht="22.5">
      <c r="A499" s="41" t="s">
        <v>2914</v>
      </c>
      <c r="B499" s="17" t="s">
        <v>2915</v>
      </c>
      <c r="C499" s="75">
        <v>0</v>
      </c>
      <c r="D499" s="75">
        <v>2200000</v>
      </c>
      <c r="E499" s="75">
        <v>84260000</v>
      </c>
      <c r="F499" s="75">
        <v>-82060000</v>
      </c>
      <c r="G499" s="75">
        <v>0</v>
      </c>
      <c r="H499" s="75">
        <v>-82060000</v>
      </c>
    </row>
    <row r="500" spans="1:8" s="76" customFormat="1" ht="18">
      <c r="A500" s="41" t="s">
        <v>2916</v>
      </c>
      <c r="B500" s="24" t="s">
        <v>2917</v>
      </c>
      <c r="C500" s="75">
        <v>0</v>
      </c>
      <c r="D500" s="75">
        <v>16812973</v>
      </c>
      <c r="E500" s="75">
        <v>130028627</v>
      </c>
      <c r="F500" s="75">
        <v>-113215654</v>
      </c>
      <c r="G500" s="75">
        <v>0</v>
      </c>
      <c r="H500" s="75">
        <v>-113215654</v>
      </c>
    </row>
    <row r="501" spans="1:8" s="76" customFormat="1" ht="18">
      <c r="A501" s="41" t="s">
        <v>2918</v>
      </c>
      <c r="B501" s="24" t="s">
        <v>2919</v>
      </c>
      <c r="C501" s="75">
        <v>0</v>
      </c>
      <c r="D501" s="75">
        <v>22000000</v>
      </c>
      <c r="E501" s="75">
        <v>44000000</v>
      </c>
      <c r="F501" s="75">
        <v>-22000000</v>
      </c>
      <c r="G501" s="75">
        <v>0</v>
      </c>
      <c r="H501" s="75">
        <v>-22000000</v>
      </c>
    </row>
    <row r="502" spans="1:8" s="76" customFormat="1" ht="12">
      <c r="A502" s="41" t="s">
        <v>2920</v>
      </c>
      <c r="B502" s="17" t="s">
        <v>2921</v>
      </c>
      <c r="C502" s="75">
        <v>0</v>
      </c>
      <c r="D502" s="75">
        <v>0</v>
      </c>
      <c r="E502" s="75">
        <v>155000000</v>
      </c>
      <c r="F502" s="75">
        <v>-155000000</v>
      </c>
      <c r="G502" s="75">
        <v>0</v>
      </c>
      <c r="H502" s="75">
        <v>-155000000</v>
      </c>
    </row>
    <row r="503" spans="1:8" s="76" customFormat="1" ht="12">
      <c r="A503" s="41" t="s">
        <v>2922</v>
      </c>
      <c r="B503" s="17" t="s">
        <v>2923</v>
      </c>
      <c r="C503" s="75">
        <v>0</v>
      </c>
      <c r="D503" s="75">
        <v>0</v>
      </c>
      <c r="E503" s="75">
        <v>119254081</v>
      </c>
      <c r="F503" s="75">
        <v>-119254081</v>
      </c>
      <c r="G503" s="75">
        <v>0</v>
      </c>
      <c r="H503" s="75">
        <v>-119254081</v>
      </c>
    </row>
    <row r="504" spans="1:8" s="78" customFormat="1" ht="10.5" customHeight="1">
      <c r="A504" s="44" t="s">
        <v>2924</v>
      </c>
      <c r="B504" s="17" t="s">
        <v>2925</v>
      </c>
      <c r="C504" s="18">
        <v>0</v>
      </c>
      <c r="D504" s="18">
        <v>0</v>
      </c>
      <c r="E504" s="18">
        <v>48270976</v>
      </c>
      <c r="F504" s="18">
        <v>-48270976</v>
      </c>
      <c r="G504" s="18">
        <v>0</v>
      </c>
      <c r="H504" s="18">
        <v>-48270976</v>
      </c>
    </row>
    <row r="505" spans="1:8" s="79" customFormat="1" ht="10.5" customHeight="1">
      <c r="A505" s="101" t="s">
        <v>2926</v>
      </c>
      <c r="B505" s="92" t="s">
        <v>2927</v>
      </c>
      <c r="C505" s="93">
        <v>0</v>
      </c>
      <c r="D505" s="93">
        <v>665413261</v>
      </c>
      <c r="E505" s="93">
        <v>157440622</v>
      </c>
      <c r="F505" s="93">
        <v>507972639</v>
      </c>
      <c r="G505" s="93">
        <v>0</v>
      </c>
      <c r="H505" s="93">
        <v>507972639</v>
      </c>
    </row>
    <row r="506" spans="1:8" s="78" customFormat="1" ht="10.5" customHeight="1">
      <c r="A506" s="44" t="s">
        <v>2928</v>
      </c>
      <c r="B506" s="17" t="s">
        <v>2913</v>
      </c>
      <c r="C506" s="18">
        <v>0</v>
      </c>
      <c r="D506" s="18">
        <v>84600000</v>
      </c>
      <c r="E506" s="18">
        <v>3600000</v>
      </c>
      <c r="F506" s="18">
        <v>81000000</v>
      </c>
      <c r="G506" s="18">
        <v>0</v>
      </c>
      <c r="H506" s="18">
        <v>81000000</v>
      </c>
    </row>
    <row r="507" spans="1:8" s="78" customFormat="1" ht="10.5" customHeight="1">
      <c r="A507" s="44" t="s">
        <v>2929</v>
      </c>
      <c r="B507" s="17" t="s">
        <v>2915</v>
      </c>
      <c r="C507" s="18">
        <v>0</v>
      </c>
      <c r="D507" s="18">
        <v>84260000</v>
      </c>
      <c r="E507" s="18">
        <v>8182245</v>
      </c>
      <c r="F507" s="18">
        <v>76077755</v>
      </c>
      <c r="G507" s="18">
        <v>0</v>
      </c>
      <c r="H507" s="18">
        <v>76077755</v>
      </c>
    </row>
    <row r="508" spans="1:8" s="78" customFormat="1" ht="18">
      <c r="A508" s="44" t="s">
        <v>2930</v>
      </c>
      <c r="B508" s="24" t="s">
        <v>2917</v>
      </c>
      <c r="C508" s="18">
        <v>0</v>
      </c>
      <c r="D508" s="18">
        <v>130028627</v>
      </c>
      <c r="E508" s="18">
        <v>26704376</v>
      </c>
      <c r="F508" s="18">
        <v>103324251</v>
      </c>
      <c r="G508" s="18">
        <v>0</v>
      </c>
      <c r="H508" s="18">
        <v>103324251</v>
      </c>
    </row>
    <row r="509" spans="1:8" s="78" customFormat="1" ht="18">
      <c r="A509" s="44" t="s">
        <v>2931</v>
      </c>
      <c r="B509" s="24" t="s">
        <v>2919</v>
      </c>
      <c r="C509" s="18">
        <v>0</v>
      </c>
      <c r="D509" s="18">
        <v>43999579</v>
      </c>
      <c r="E509" s="18">
        <v>22000000</v>
      </c>
      <c r="F509" s="18">
        <v>21999579</v>
      </c>
      <c r="G509" s="18">
        <v>0</v>
      </c>
      <c r="H509" s="18">
        <v>21999579</v>
      </c>
    </row>
    <row r="510" spans="1:8" s="78" customFormat="1" ht="10.5" customHeight="1">
      <c r="A510" s="44" t="s">
        <v>2932</v>
      </c>
      <c r="B510" s="17" t="s">
        <v>2921</v>
      </c>
      <c r="C510" s="18">
        <v>0</v>
      </c>
      <c r="D510" s="18">
        <v>155000000</v>
      </c>
      <c r="E510" s="18">
        <v>33835360</v>
      </c>
      <c r="F510" s="18">
        <v>121164640</v>
      </c>
      <c r="G510" s="18">
        <v>0</v>
      </c>
      <c r="H510" s="18">
        <v>121164640</v>
      </c>
    </row>
    <row r="511" spans="1:8" s="78" customFormat="1" ht="10.5" customHeight="1">
      <c r="A511" s="44" t="s">
        <v>2933</v>
      </c>
      <c r="B511" s="17" t="s">
        <v>2923</v>
      </c>
      <c r="C511" s="18">
        <v>0</v>
      </c>
      <c r="D511" s="18">
        <v>119254080</v>
      </c>
      <c r="E511" s="18">
        <v>52951957</v>
      </c>
      <c r="F511" s="18">
        <v>66302123</v>
      </c>
      <c r="G511" s="18">
        <v>0</v>
      </c>
      <c r="H511" s="18">
        <v>66302123</v>
      </c>
    </row>
    <row r="512" spans="1:8" s="78" customFormat="1" ht="10.5" customHeight="1">
      <c r="A512" s="44" t="s">
        <v>2934</v>
      </c>
      <c r="B512" s="17" t="s">
        <v>2925</v>
      </c>
      <c r="C512" s="18">
        <v>0</v>
      </c>
      <c r="D512" s="18">
        <v>48270975</v>
      </c>
      <c r="E512" s="18">
        <v>10166684</v>
      </c>
      <c r="F512" s="18">
        <v>38104291</v>
      </c>
      <c r="G512" s="18">
        <v>0</v>
      </c>
      <c r="H512" s="18">
        <v>38104291</v>
      </c>
    </row>
    <row r="513" spans="1:8" s="79" customFormat="1" ht="10.5" customHeight="1">
      <c r="A513" s="101">
        <v>0.6</v>
      </c>
      <c r="B513" s="92" t="s">
        <v>2936</v>
      </c>
      <c r="C513" s="93">
        <v>0</v>
      </c>
      <c r="D513" s="93">
        <v>85826932</v>
      </c>
      <c r="E513" s="93">
        <v>29754801</v>
      </c>
      <c r="F513" s="93">
        <v>56072131</v>
      </c>
      <c r="G513" s="93">
        <v>0</v>
      </c>
      <c r="H513" s="93">
        <v>56072131</v>
      </c>
    </row>
    <row r="514" spans="1:8" s="79" customFormat="1" ht="10.5" customHeight="1">
      <c r="A514" s="101" t="s">
        <v>2937</v>
      </c>
      <c r="B514" s="92" t="s">
        <v>2938</v>
      </c>
      <c r="C514" s="93">
        <v>0</v>
      </c>
      <c r="D514" s="93">
        <v>71781674</v>
      </c>
      <c r="E514" s="93">
        <v>15709543</v>
      </c>
      <c r="F514" s="93">
        <v>56072131</v>
      </c>
      <c r="G514" s="93">
        <v>0</v>
      </c>
      <c r="H514" s="93">
        <v>56072131</v>
      </c>
    </row>
    <row r="515" spans="1:8" s="78" customFormat="1" ht="10.5" customHeight="1">
      <c r="A515" s="44" t="s">
        <v>2939</v>
      </c>
      <c r="B515" s="17" t="s">
        <v>2915</v>
      </c>
      <c r="C515" s="18">
        <v>0</v>
      </c>
      <c r="D515" s="18">
        <v>5968628</v>
      </c>
      <c r="E515" s="18">
        <v>148167</v>
      </c>
      <c r="F515" s="18">
        <v>5820461</v>
      </c>
      <c r="G515" s="18">
        <v>0</v>
      </c>
      <c r="H515" s="18">
        <v>5820461</v>
      </c>
    </row>
    <row r="516" spans="1:8" s="78" customFormat="1" ht="18">
      <c r="A516" s="44" t="s">
        <v>2940</v>
      </c>
      <c r="B516" s="24" t="s">
        <v>2917</v>
      </c>
      <c r="C516" s="18">
        <v>0</v>
      </c>
      <c r="D516" s="18">
        <v>8986370</v>
      </c>
      <c r="E516" s="18">
        <v>1522208</v>
      </c>
      <c r="F516" s="18">
        <v>7464162</v>
      </c>
      <c r="G516" s="18">
        <v>0</v>
      </c>
      <c r="H516" s="18">
        <v>7464162</v>
      </c>
    </row>
    <row r="517" spans="1:8" s="78" customFormat="1" ht="11.25" customHeight="1">
      <c r="A517" s="44" t="s">
        <v>2941</v>
      </c>
      <c r="B517" s="17" t="s">
        <v>2919</v>
      </c>
      <c r="C517" s="18">
        <v>0</v>
      </c>
      <c r="D517" s="18">
        <v>421</v>
      </c>
      <c r="E517" s="18">
        <v>0</v>
      </c>
      <c r="F517" s="18">
        <v>421</v>
      </c>
      <c r="G517" s="18">
        <v>0</v>
      </c>
      <c r="H517" s="18">
        <v>421</v>
      </c>
    </row>
    <row r="518" spans="1:8" s="78" customFormat="1" ht="11.25" customHeight="1">
      <c r="A518" s="44" t="s">
        <v>2942</v>
      </c>
      <c r="B518" s="17" t="s">
        <v>2921</v>
      </c>
      <c r="C518" s="18">
        <v>0</v>
      </c>
      <c r="D518" s="18">
        <v>33761083</v>
      </c>
      <c r="E518" s="18">
        <v>0</v>
      </c>
      <c r="F518" s="18">
        <v>33761083</v>
      </c>
      <c r="G518" s="18">
        <v>0</v>
      </c>
      <c r="H518" s="18">
        <v>33761083</v>
      </c>
    </row>
    <row r="519" spans="1:8" s="78" customFormat="1" ht="11.25" customHeight="1">
      <c r="A519" s="44" t="s">
        <v>2943</v>
      </c>
      <c r="B519" s="17" t="s">
        <v>2923</v>
      </c>
      <c r="C519" s="18">
        <v>0</v>
      </c>
      <c r="D519" s="18">
        <v>23065172</v>
      </c>
      <c r="E519" s="18">
        <v>14039168</v>
      </c>
      <c r="F519" s="18">
        <v>9026004</v>
      </c>
      <c r="G519" s="18">
        <v>0</v>
      </c>
      <c r="H519" s="18">
        <v>9026004</v>
      </c>
    </row>
    <row r="520" spans="1:8" s="79" customFormat="1" ht="10.5" customHeight="1">
      <c r="A520" s="101" t="s">
        <v>2944</v>
      </c>
      <c r="B520" s="92" t="s">
        <v>2945</v>
      </c>
      <c r="C520" s="93">
        <v>0</v>
      </c>
      <c r="D520" s="93">
        <v>14045258</v>
      </c>
      <c r="E520" s="93">
        <v>14045258</v>
      </c>
      <c r="F520" s="93">
        <v>0</v>
      </c>
      <c r="G520" s="93">
        <v>0</v>
      </c>
      <c r="H520" s="93">
        <v>0</v>
      </c>
    </row>
    <row r="521" spans="1:8" s="78" customFormat="1" ht="18">
      <c r="A521" s="44" t="s">
        <v>2946</v>
      </c>
      <c r="B521" s="24" t="s">
        <v>2917</v>
      </c>
      <c r="C521" s="18">
        <v>0</v>
      </c>
      <c r="D521" s="18">
        <v>6090</v>
      </c>
      <c r="E521" s="18">
        <v>6090</v>
      </c>
      <c r="F521" s="18">
        <v>0</v>
      </c>
      <c r="G521" s="18">
        <v>0</v>
      </c>
      <c r="H521" s="18">
        <v>0</v>
      </c>
    </row>
    <row r="522" spans="1:8" s="78" customFormat="1" ht="10.5" customHeight="1">
      <c r="A522" s="44" t="s">
        <v>2947</v>
      </c>
      <c r="B522" s="17" t="s">
        <v>2923</v>
      </c>
      <c r="C522" s="18">
        <v>0</v>
      </c>
      <c r="D522" s="18">
        <v>14039168</v>
      </c>
      <c r="E522" s="18">
        <v>14039168</v>
      </c>
      <c r="F522" s="18">
        <v>0</v>
      </c>
      <c r="G522" s="18">
        <v>0</v>
      </c>
      <c r="H522" s="18">
        <v>0</v>
      </c>
    </row>
    <row r="523" spans="1:8" s="79" customFormat="1" ht="10.5" customHeight="1">
      <c r="A523" s="101">
        <v>0.7</v>
      </c>
      <c r="B523" s="92" t="s">
        <v>2949</v>
      </c>
      <c r="C523" s="93">
        <v>0</v>
      </c>
      <c r="D523" s="93">
        <v>56755941</v>
      </c>
      <c r="E523" s="93">
        <v>0</v>
      </c>
      <c r="F523" s="93">
        <v>56755941</v>
      </c>
      <c r="G523" s="93">
        <v>0</v>
      </c>
      <c r="H523" s="93">
        <v>56755941</v>
      </c>
    </row>
    <row r="524" spans="1:8" s="79" customFormat="1" ht="11.25" customHeight="1">
      <c r="A524" s="101" t="s">
        <v>2950</v>
      </c>
      <c r="B524" s="92" t="s">
        <v>2951</v>
      </c>
      <c r="C524" s="93">
        <v>0</v>
      </c>
      <c r="D524" s="93">
        <v>56755941</v>
      </c>
      <c r="E524" s="93">
        <v>0</v>
      </c>
      <c r="F524" s="93">
        <v>56755941</v>
      </c>
      <c r="G524" s="93">
        <v>0</v>
      </c>
      <c r="H524" s="93">
        <v>56755941</v>
      </c>
    </row>
    <row r="525" spans="1:8" s="78" customFormat="1" ht="11.25" customHeight="1">
      <c r="A525" s="44" t="s">
        <v>2952</v>
      </c>
      <c r="B525" s="17" t="s">
        <v>2915</v>
      </c>
      <c r="C525" s="18">
        <v>0</v>
      </c>
      <c r="D525" s="18">
        <v>161784</v>
      </c>
      <c r="E525" s="18">
        <v>0</v>
      </c>
      <c r="F525" s="18">
        <v>161784</v>
      </c>
      <c r="G525" s="18">
        <v>0</v>
      </c>
      <c r="H525" s="18">
        <v>161784</v>
      </c>
    </row>
    <row r="526" spans="1:8" s="78" customFormat="1" ht="11.25" customHeight="1">
      <c r="A526" s="44" t="s">
        <v>2953</v>
      </c>
      <c r="B526" s="17" t="s">
        <v>2917</v>
      </c>
      <c r="C526" s="18">
        <v>0</v>
      </c>
      <c r="D526" s="18">
        <v>2427241</v>
      </c>
      <c r="E526" s="18">
        <v>0</v>
      </c>
      <c r="F526" s="18">
        <v>2427241</v>
      </c>
      <c r="G526" s="18">
        <v>0</v>
      </c>
      <c r="H526" s="18">
        <v>2427241</v>
      </c>
    </row>
    <row r="527" spans="1:8" s="78" customFormat="1" ht="10.5" customHeight="1">
      <c r="A527" s="44" t="s">
        <v>2954</v>
      </c>
      <c r="B527" s="17" t="s">
        <v>2921</v>
      </c>
      <c r="C527" s="18">
        <v>0</v>
      </c>
      <c r="D527" s="18">
        <v>74277</v>
      </c>
      <c r="E527" s="18">
        <v>0</v>
      </c>
      <c r="F527" s="18">
        <v>74277</v>
      </c>
      <c r="G527" s="18">
        <v>0</v>
      </c>
      <c r="H527" s="18">
        <v>74277</v>
      </c>
    </row>
    <row r="528" spans="1:8" s="78" customFormat="1" ht="10.5" customHeight="1">
      <c r="A528" s="44" t="s">
        <v>2955</v>
      </c>
      <c r="B528" s="17" t="s">
        <v>2923</v>
      </c>
      <c r="C528" s="18">
        <v>0</v>
      </c>
      <c r="D528" s="18">
        <v>43925954</v>
      </c>
      <c r="E528" s="18">
        <v>0</v>
      </c>
      <c r="F528" s="18">
        <v>43925954</v>
      </c>
      <c r="G528" s="18">
        <v>0</v>
      </c>
      <c r="H528" s="18">
        <v>43925954</v>
      </c>
    </row>
    <row r="529" spans="1:8" s="78" customFormat="1" ht="10.5" customHeight="1">
      <c r="A529" s="44" t="s">
        <v>2956</v>
      </c>
      <c r="B529" s="17" t="s">
        <v>2925</v>
      </c>
      <c r="C529" s="18">
        <v>0</v>
      </c>
      <c r="D529" s="18">
        <v>10166685</v>
      </c>
      <c r="E529" s="18">
        <v>0</v>
      </c>
      <c r="F529" s="18">
        <v>10166685</v>
      </c>
      <c r="G529" s="18">
        <v>0</v>
      </c>
      <c r="H529" s="18">
        <v>10166685</v>
      </c>
    </row>
    <row r="530" spans="1:8" s="79" customFormat="1" ht="10.5" customHeight="1">
      <c r="A530" s="101">
        <v>0.8</v>
      </c>
      <c r="B530" s="92" t="s">
        <v>2958</v>
      </c>
      <c r="C530" s="93">
        <v>0</v>
      </c>
      <c r="D530" s="93">
        <v>570703957</v>
      </c>
      <c r="E530" s="93">
        <v>570703957</v>
      </c>
      <c r="F530" s="93">
        <v>0</v>
      </c>
      <c r="G530" s="93">
        <v>0</v>
      </c>
      <c r="H530" s="93">
        <v>0</v>
      </c>
    </row>
    <row r="531" spans="1:8" s="79" customFormat="1" ht="10.5" customHeight="1">
      <c r="A531" s="101" t="s">
        <v>2959</v>
      </c>
      <c r="B531" s="92" t="s">
        <v>2960</v>
      </c>
      <c r="C531" s="93">
        <v>0</v>
      </c>
      <c r="D531" s="93">
        <v>117053689</v>
      </c>
      <c r="E531" s="93">
        <v>401292628</v>
      </c>
      <c r="F531" s="93">
        <v>-284238939</v>
      </c>
      <c r="G531" s="93">
        <v>0</v>
      </c>
      <c r="H531" s="93">
        <v>-284238939</v>
      </c>
    </row>
    <row r="532" spans="1:8" s="78" customFormat="1" ht="10.5" customHeight="1">
      <c r="A532" s="44" t="s">
        <v>2961</v>
      </c>
      <c r="B532" s="17" t="s">
        <v>2962</v>
      </c>
      <c r="C532" s="18">
        <v>0</v>
      </c>
      <c r="D532" s="18">
        <v>0</v>
      </c>
      <c r="E532" s="18">
        <v>513105</v>
      </c>
      <c r="F532" s="18">
        <v>-513105</v>
      </c>
      <c r="G532" s="18">
        <v>0</v>
      </c>
      <c r="H532" s="18">
        <v>-513105</v>
      </c>
    </row>
    <row r="533" spans="1:8" s="78" customFormat="1" ht="10.5" customHeight="1">
      <c r="A533" s="44" t="s">
        <v>2963</v>
      </c>
      <c r="B533" s="17" t="s">
        <v>2964</v>
      </c>
      <c r="C533" s="18">
        <v>0</v>
      </c>
      <c r="D533" s="18">
        <v>0</v>
      </c>
      <c r="E533" s="18">
        <v>742401</v>
      </c>
      <c r="F533" s="18">
        <v>-742401</v>
      </c>
      <c r="G533" s="18">
        <v>0</v>
      </c>
      <c r="H533" s="18">
        <v>-742401</v>
      </c>
    </row>
    <row r="534" spans="1:8" s="78" customFormat="1" ht="10.5" customHeight="1">
      <c r="A534" s="44" t="s">
        <v>2965</v>
      </c>
      <c r="B534" s="17" t="s">
        <v>2966</v>
      </c>
      <c r="C534" s="18">
        <v>0</v>
      </c>
      <c r="D534" s="18">
        <v>0</v>
      </c>
      <c r="E534" s="18">
        <v>82884655</v>
      </c>
      <c r="F534" s="18">
        <v>-82884655</v>
      </c>
      <c r="G534" s="18">
        <v>0</v>
      </c>
      <c r="H534" s="18">
        <v>-82884655</v>
      </c>
    </row>
    <row r="535" spans="1:8" s="78" customFormat="1" ht="10.5" customHeight="1">
      <c r="A535" s="44" t="s">
        <v>2967</v>
      </c>
      <c r="B535" s="17" t="s">
        <v>2968</v>
      </c>
      <c r="C535" s="18">
        <v>0</v>
      </c>
      <c r="D535" s="18">
        <v>117053689</v>
      </c>
      <c r="E535" s="18">
        <v>317152467</v>
      </c>
      <c r="F535" s="18">
        <v>-200098778</v>
      </c>
      <c r="G535" s="18">
        <v>0</v>
      </c>
      <c r="H535" s="18">
        <v>-200098778</v>
      </c>
    </row>
    <row r="536" spans="1:8" s="79" customFormat="1" ht="10.5" customHeight="1">
      <c r="A536" s="101" t="s">
        <v>2969</v>
      </c>
      <c r="B536" s="92" t="s">
        <v>2970</v>
      </c>
      <c r="C536" s="93">
        <v>0</v>
      </c>
      <c r="D536" s="93">
        <v>395132928</v>
      </c>
      <c r="E536" s="93">
        <v>151089568</v>
      </c>
      <c r="F536" s="93">
        <v>244043360</v>
      </c>
      <c r="G536" s="93">
        <v>0</v>
      </c>
      <c r="H536" s="93">
        <v>244043360</v>
      </c>
    </row>
    <row r="537" spans="1:8" s="78" customFormat="1" ht="10.5" customHeight="1">
      <c r="A537" s="44" t="s">
        <v>2971</v>
      </c>
      <c r="B537" s="17" t="s">
        <v>2962</v>
      </c>
      <c r="C537" s="18">
        <v>0</v>
      </c>
      <c r="D537" s="18">
        <v>513104</v>
      </c>
      <c r="E537" s="18">
        <v>132593</v>
      </c>
      <c r="F537" s="18">
        <v>380511</v>
      </c>
      <c r="G537" s="18">
        <v>0</v>
      </c>
      <c r="H537" s="18">
        <v>380511</v>
      </c>
    </row>
    <row r="538" spans="1:8" s="78" customFormat="1" ht="10.5" customHeight="1">
      <c r="A538" s="44" t="s">
        <v>2972</v>
      </c>
      <c r="B538" s="17" t="s">
        <v>2964</v>
      </c>
      <c r="C538" s="18">
        <v>0</v>
      </c>
      <c r="D538" s="18">
        <v>742401</v>
      </c>
      <c r="E538" s="18">
        <v>179757</v>
      </c>
      <c r="F538" s="18">
        <v>562644</v>
      </c>
      <c r="G538" s="18">
        <v>0</v>
      </c>
      <c r="H538" s="18">
        <v>562644</v>
      </c>
    </row>
    <row r="539" spans="1:8" s="78" customFormat="1" ht="10.5" customHeight="1">
      <c r="A539" s="44" t="s">
        <v>2973</v>
      </c>
      <c r="B539" s="17" t="s">
        <v>2966</v>
      </c>
      <c r="C539" s="18">
        <v>0</v>
      </c>
      <c r="D539" s="18">
        <v>82852109</v>
      </c>
      <c r="E539" s="18">
        <v>155333</v>
      </c>
      <c r="F539" s="18">
        <v>82696776</v>
      </c>
      <c r="G539" s="18">
        <v>0</v>
      </c>
      <c r="H539" s="18">
        <v>82696776</v>
      </c>
    </row>
    <row r="540" spans="1:8" s="78" customFormat="1" ht="10.5" customHeight="1">
      <c r="A540" s="44" t="s">
        <v>2974</v>
      </c>
      <c r="B540" s="17" t="s">
        <v>2968</v>
      </c>
      <c r="C540" s="18">
        <v>0</v>
      </c>
      <c r="D540" s="18">
        <v>311025314</v>
      </c>
      <c r="E540" s="18">
        <v>150621885</v>
      </c>
      <c r="F540" s="18">
        <v>160403429</v>
      </c>
      <c r="G540" s="18">
        <v>0</v>
      </c>
      <c r="H540" s="18">
        <v>160403429</v>
      </c>
    </row>
    <row r="541" spans="1:8" s="79" customFormat="1" ht="10.5" customHeight="1">
      <c r="A541" s="101" t="s">
        <v>2975</v>
      </c>
      <c r="B541" s="92" t="s">
        <v>2976</v>
      </c>
      <c r="C541" s="93">
        <v>0</v>
      </c>
      <c r="D541" s="93">
        <v>9125227</v>
      </c>
      <c r="E541" s="93">
        <v>8953399</v>
      </c>
      <c r="F541" s="93">
        <v>171828</v>
      </c>
      <c r="G541" s="93">
        <v>0</v>
      </c>
      <c r="H541" s="93">
        <v>171828</v>
      </c>
    </row>
    <row r="542" spans="1:8" s="78" customFormat="1" ht="10.5" customHeight="1">
      <c r="A542" s="44" t="s">
        <v>2977</v>
      </c>
      <c r="B542" s="17" t="s">
        <v>2964</v>
      </c>
      <c r="C542" s="18">
        <v>0</v>
      </c>
      <c r="D542" s="18">
        <v>10518</v>
      </c>
      <c r="E542" s="18">
        <v>10059</v>
      </c>
      <c r="F542" s="18">
        <v>459</v>
      </c>
      <c r="G542" s="18">
        <v>0</v>
      </c>
      <c r="H542" s="18">
        <v>459</v>
      </c>
    </row>
    <row r="543" spans="1:8" s="78" customFormat="1" ht="10.5" customHeight="1">
      <c r="A543" s="44" t="s">
        <v>2978</v>
      </c>
      <c r="B543" s="17" t="s">
        <v>2968</v>
      </c>
      <c r="C543" s="18">
        <v>0</v>
      </c>
      <c r="D543" s="18">
        <v>9114709</v>
      </c>
      <c r="E543" s="18">
        <v>8943340</v>
      </c>
      <c r="F543" s="18">
        <v>171369</v>
      </c>
      <c r="G543" s="18">
        <v>0</v>
      </c>
      <c r="H543" s="18">
        <v>171369</v>
      </c>
    </row>
    <row r="544" spans="1:8" s="79" customFormat="1" ht="10.5" customHeight="1">
      <c r="A544" s="101" t="s">
        <v>2979</v>
      </c>
      <c r="B544" s="92" t="s">
        <v>2980</v>
      </c>
      <c r="C544" s="93">
        <v>0</v>
      </c>
      <c r="D544" s="93">
        <v>40023751</v>
      </c>
      <c r="E544" s="93">
        <v>0</v>
      </c>
      <c r="F544" s="93">
        <v>40023751</v>
      </c>
      <c r="G544" s="93">
        <v>0</v>
      </c>
      <c r="H544" s="93">
        <v>40023751</v>
      </c>
    </row>
    <row r="545" spans="1:8" s="78" customFormat="1" ht="10.5" customHeight="1">
      <c r="A545" s="44" t="s">
        <v>2981</v>
      </c>
      <c r="B545" s="17" t="s">
        <v>2962</v>
      </c>
      <c r="C545" s="18">
        <v>0</v>
      </c>
      <c r="D545" s="18">
        <v>132593</v>
      </c>
      <c r="E545" s="18">
        <v>0</v>
      </c>
      <c r="F545" s="18">
        <v>132593</v>
      </c>
      <c r="G545" s="18">
        <v>0</v>
      </c>
      <c r="H545" s="18">
        <v>132593</v>
      </c>
    </row>
    <row r="546" spans="1:8" s="78" customFormat="1" ht="10.5" customHeight="1">
      <c r="A546" s="44" t="s">
        <v>2982</v>
      </c>
      <c r="B546" s="17" t="s">
        <v>2964</v>
      </c>
      <c r="C546" s="18">
        <v>0</v>
      </c>
      <c r="D546" s="18">
        <v>179299</v>
      </c>
      <c r="E546" s="18">
        <v>0</v>
      </c>
      <c r="F546" s="18">
        <v>179299</v>
      </c>
      <c r="G546" s="18">
        <v>0</v>
      </c>
      <c r="H546" s="18">
        <v>179299</v>
      </c>
    </row>
    <row r="547" spans="1:8" s="78" customFormat="1" ht="10.5" customHeight="1">
      <c r="A547" s="44" t="s">
        <v>2983</v>
      </c>
      <c r="B547" s="17" t="s">
        <v>2966</v>
      </c>
      <c r="C547" s="18">
        <v>0</v>
      </c>
      <c r="D547" s="18">
        <v>187879</v>
      </c>
      <c r="E547" s="18">
        <v>0</v>
      </c>
      <c r="F547" s="18">
        <v>187879</v>
      </c>
      <c r="G547" s="18">
        <v>0</v>
      </c>
      <c r="H547" s="18">
        <v>187879</v>
      </c>
    </row>
    <row r="548" spans="1:8" s="78" customFormat="1" ht="10.5" customHeight="1">
      <c r="A548" s="44" t="s">
        <v>2984</v>
      </c>
      <c r="B548" s="17" t="s">
        <v>2968</v>
      </c>
      <c r="C548" s="18">
        <v>0</v>
      </c>
      <c r="D548" s="18">
        <v>39523980</v>
      </c>
      <c r="E548" s="18">
        <v>0</v>
      </c>
      <c r="F548" s="18">
        <v>39523980</v>
      </c>
      <c r="G548" s="18">
        <v>0</v>
      </c>
      <c r="H548" s="18">
        <v>39523980</v>
      </c>
    </row>
    <row r="549" spans="1:8" s="79" customFormat="1" ht="10.5" customHeight="1">
      <c r="A549" s="101" t="s">
        <v>2985</v>
      </c>
      <c r="B549" s="92" t="s">
        <v>2986</v>
      </c>
      <c r="C549" s="93">
        <v>0</v>
      </c>
      <c r="D549" s="93">
        <v>0</v>
      </c>
      <c r="E549" s="93">
        <v>4684181</v>
      </c>
      <c r="F549" s="93">
        <v>-4684181</v>
      </c>
      <c r="G549" s="93">
        <v>0</v>
      </c>
      <c r="H549" s="93">
        <v>-4684181</v>
      </c>
    </row>
    <row r="550" spans="1:8" s="78" customFormat="1" ht="10.5" customHeight="1">
      <c r="A550" s="44" t="s">
        <v>2987</v>
      </c>
      <c r="B550" s="17" t="s">
        <v>2964</v>
      </c>
      <c r="C550" s="18">
        <v>0</v>
      </c>
      <c r="D550" s="18">
        <v>0</v>
      </c>
      <c r="E550" s="18">
        <v>116083</v>
      </c>
      <c r="F550" s="18">
        <v>-116083</v>
      </c>
      <c r="G550" s="18">
        <v>0</v>
      </c>
      <c r="H550" s="18">
        <v>-116083</v>
      </c>
    </row>
    <row r="551" spans="1:8" s="78" customFormat="1" ht="10.5" customHeight="1">
      <c r="A551" s="44" t="s">
        <v>2988</v>
      </c>
      <c r="B551" s="17" t="s">
        <v>2966</v>
      </c>
      <c r="C551" s="18">
        <v>0</v>
      </c>
      <c r="D551" s="18">
        <v>0</v>
      </c>
      <c r="E551" s="18">
        <v>2305321</v>
      </c>
      <c r="F551" s="18">
        <v>-2305321</v>
      </c>
      <c r="G551" s="18">
        <v>0</v>
      </c>
      <c r="H551" s="18">
        <v>-2305321</v>
      </c>
    </row>
    <row r="552" spans="1:8" s="78" customFormat="1" ht="10.5" customHeight="1">
      <c r="A552" s="44" t="s">
        <v>2989</v>
      </c>
      <c r="B552" s="17" t="s">
        <v>2968</v>
      </c>
      <c r="C552" s="18">
        <v>0</v>
      </c>
      <c r="D552" s="18">
        <v>0</v>
      </c>
      <c r="E552" s="18">
        <v>2262777</v>
      </c>
      <c r="F552" s="18">
        <v>-2262777</v>
      </c>
      <c r="G552" s="18">
        <v>0</v>
      </c>
      <c r="H552" s="18">
        <v>-2262777</v>
      </c>
    </row>
    <row r="553" spans="1:8" s="79" customFormat="1" ht="10.5" customHeight="1">
      <c r="A553" s="101" t="s">
        <v>2990</v>
      </c>
      <c r="B553" s="92" t="s">
        <v>2991</v>
      </c>
      <c r="C553" s="93">
        <v>0</v>
      </c>
      <c r="D553" s="93">
        <v>4684181</v>
      </c>
      <c r="E553" s="93">
        <v>4684181</v>
      </c>
      <c r="F553" s="93">
        <v>0</v>
      </c>
      <c r="G553" s="93">
        <v>0</v>
      </c>
      <c r="H553" s="93">
        <v>0</v>
      </c>
    </row>
    <row r="554" spans="1:8" s="78" customFormat="1" ht="10.5" customHeight="1">
      <c r="A554" s="44" t="s">
        <v>2992</v>
      </c>
      <c r="B554" s="17" t="s">
        <v>2964</v>
      </c>
      <c r="C554" s="18">
        <v>0</v>
      </c>
      <c r="D554" s="18">
        <v>116083</v>
      </c>
      <c r="E554" s="18">
        <v>116083</v>
      </c>
      <c r="F554" s="18">
        <v>0</v>
      </c>
      <c r="G554" s="18">
        <v>0</v>
      </c>
      <c r="H554" s="18">
        <v>0</v>
      </c>
    </row>
    <row r="555" spans="1:8" s="78" customFormat="1" ht="10.5" customHeight="1">
      <c r="A555" s="44" t="s">
        <v>2993</v>
      </c>
      <c r="B555" s="17" t="s">
        <v>2966</v>
      </c>
      <c r="C555" s="18">
        <v>0</v>
      </c>
      <c r="D555" s="18">
        <v>2305321</v>
      </c>
      <c r="E555" s="18">
        <v>2305321</v>
      </c>
      <c r="F555" s="18">
        <v>0</v>
      </c>
      <c r="G555" s="18">
        <v>0</v>
      </c>
      <c r="H555" s="18">
        <v>0</v>
      </c>
    </row>
    <row r="556" spans="1:8" s="78" customFormat="1" ht="10.5" customHeight="1">
      <c r="A556" s="44" t="s">
        <v>2994</v>
      </c>
      <c r="B556" s="17" t="s">
        <v>2968</v>
      </c>
      <c r="C556" s="18">
        <v>0</v>
      </c>
      <c r="D556" s="18">
        <v>2262777</v>
      </c>
      <c r="E556" s="18">
        <v>2262777</v>
      </c>
      <c r="F556" s="18">
        <v>0</v>
      </c>
      <c r="G556" s="18">
        <v>0</v>
      </c>
      <c r="H556" s="18">
        <v>0</v>
      </c>
    </row>
    <row r="557" spans="1:8" s="79" customFormat="1" ht="10.5" customHeight="1">
      <c r="A557" s="101" t="s">
        <v>2995</v>
      </c>
      <c r="B557" s="92" t="s">
        <v>2996</v>
      </c>
      <c r="C557" s="93">
        <v>0</v>
      </c>
      <c r="D557" s="93">
        <v>4684181</v>
      </c>
      <c r="E557" s="93">
        <v>0</v>
      </c>
      <c r="F557" s="93">
        <v>4684181</v>
      </c>
      <c r="G557" s="93">
        <v>0</v>
      </c>
      <c r="H557" s="93">
        <v>4684181</v>
      </c>
    </row>
    <row r="558" spans="1:8" s="78" customFormat="1" ht="10.5" customHeight="1">
      <c r="A558" s="44" t="s">
        <v>2997</v>
      </c>
      <c r="B558" s="17" t="s">
        <v>2964</v>
      </c>
      <c r="C558" s="18">
        <v>0</v>
      </c>
      <c r="D558" s="18">
        <v>116083</v>
      </c>
      <c r="E558" s="18">
        <v>0</v>
      </c>
      <c r="F558" s="18">
        <v>116083</v>
      </c>
      <c r="G558" s="18">
        <v>0</v>
      </c>
      <c r="H558" s="18">
        <v>116083</v>
      </c>
    </row>
    <row r="559" spans="1:8" s="78" customFormat="1" ht="10.5" customHeight="1">
      <c r="A559" s="44" t="s">
        <v>2998</v>
      </c>
      <c r="B559" s="17" t="s">
        <v>2966</v>
      </c>
      <c r="C559" s="18">
        <v>0</v>
      </c>
      <c r="D559" s="18">
        <v>2305321</v>
      </c>
      <c r="E559" s="18">
        <v>0</v>
      </c>
      <c r="F559" s="18">
        <v>2305321</v>
      </c>
      <c r="G559" s="18">
        <v>0</v>
      </c>
      <c r="H559" s="18">
        <v>2305321</v>
      </c>
    </row>
    <row r="560" spans="1:8" s="78" customFormat="1" ht="10.5" customHeight="1">
      <c r="A560" s="44" t="s">
        <v>2999</v>
      </c>
      <c r="B560" s="17" t="s">
        <v>2968</v>
      </c>
      <c r="C560" s="18">
        <v>0</v>
      </c>
      <c r="D560" s="18">
        <v>2262777</v>
      </c>
      <c r="E560" s="18">
        <v>0</v>
      </c>
      <c r="F560" s="18">
        <v>2262777</v>
      </c>
      <c r="G560" s="18">
        <v>0</v>
      </c>
      <c r="H560" s="18">
        <v>2262777</v>
      </c>
    </row>
    <row r="561" spans="1:7" s="76" customFormat="1" ht="12">
      <c r="A561" s="80"/>
      <c r="B561" s="81"/>
      <c r="C561" s="81"/>
      <c r="D561" s="81"/>
      <c r="E561" s="81"/>
      <c r="F561" s="81"/>
      <c r="G561" s="81"/>
    </row>
    <row r="562" spans="1:7" s="76" customFormat="1" ht="64.5" customHeight="1">
      <c r="A562" s="82"/>
      <c r="B562" s="83"/>
      <c r="C562" s="81"/>
      <c r="D562" s="81"/>
      <c r="E562" s="87"/>
      <c r="F562" s="81"/>
      <c r="G562" s="81"/>
    </row>
    <row r="563" spans="1:7" s="78" customFormat="1" ht="12" customHeight="1">
      <c r="A563" s="132" t="s">
        <v>3000</v>
      </c>
      <c r="B563" s="132"/>
      <c r="C563" s="132"/>
      <c r="D563" s="132"/>
      <c r="E563" s="132" t="s">
        <v>3001</v>
      </c>
      <c r="F563" s="132"/>
      <c r="G563" s="88"/>
    </row>
    <row r="564" spans="1:7" s="78" customFormat="1" ht="12" customHeight="1">
      <c r="A564" s="136" t="s">
        <v>3002</v>
      </c>
      <c r="B564" s="136"/>
      <c r="C564" s="136"/>
      <c r="D564" s="136"/>
      <c r="E564" s="136" t="s">
        <v>3003</v>
      </c>
      <c r="F564" s="136"/>
      <c r="G564" s="88"/>
    </row>
    <row r="565" spans="1:7" s="78" customFormat="1" ht="12">
      <c r="A565" s="76"/>
      <c r="B565" s="76"/>
      <c r="C565" s="76"/>
      <c r="D565" s="76"/>
      <c r="E565" s="26"/>
      <c r="F565" s="27"/>
      <c r="G565" s="88"/>
    </row>
    <row r="566" spans="1:7" s="78" customFormat="1" ht="12">
      <c r="A566" s="76"/>
      <c r="B566" s="76"/>
      <c r="C566" s="76"/>
      <c r="D566" s="76"/>
      <c r="E566" s="26"/>
      <c r="F566" s="27"/>
      <c r="G566" s="88"/>
    </row>
    <row r="567" spans="1:7" s="78" customFormat="1" ht="12">
      <c r="A567" s="76"/>
      <c r="B567" s="76"/>
      <c r="C567" s="76"/>
      <c r="D567" s="76"/>
      <c r="E567" s="26"/>
      <c r="F567" s="27"/>
      <c r="G567" s="88"/>
    </row>
    <row r="568" spans="1:7" s="78" customFormat="1" ht="12">
      <c r="A568" s="76"/>
      <c r="B568" s="76"/>
      <c r="C568" s="76"/>
      <c r="D568" s="76"/>
      <c r="E568" s="26"/>
      <c r="F568" s="27"/>
      <c r="G568" s="88"/>
    </row>
    <row r="569" spans="1:7" s="78" customFormat="1" ht="12">
      <c r="A569" s="76"/>
      <c r="B569" s="76"/>
      <c r="C569" s="76"/>
      <c r="D569" s="76"/>
      <c r="E569" s="26"/>
      <c r="F569" s="27"/>
      <c r="G569" s="88"/>
    </row>
    <row r="570" spans="1:7" s="78" customFormat="1" ht="12" customHeight="1">
      <c r="A570" s="132" t="s">
        <v>3004</v>
      </c>
      <c r="B570" s="132"/>
      <c r="C570" s="132"/>
      <c r="D570" s="132"/>
      <c r="E570" s="26"/>
      <c r="F570" s="27"/>
      <c r="G570" s="88"/>
    </row>
    <row r="571" spans="1:7" s="78" customFormat="1" ht="12" customHeight="1">
      <c r="A571" s="136" t="s">
        <v>3005</v>
      </c>
      <c r="B571" s="136"/>
      <c r="C571" s="136"/>
      <c r="D571" s="136"/>
      <c r="E571" s="26"/>
      <c r="F571" s="27"/>
      <c r="G571" s="88"/>
    </row>
    <row r="572" spans="1:7" s="76" customFormat="1" ht="12" customHeight="1">
      <c r="A572" s="136" t="s">
        <v>3006</v>
      </c>
      <c r="B572" s="136"/>
      <c r="C572" s="136"/>
      <c r="D572" s="136"/>
      <c r="E572" s="26"/>
      <c r="F572" s="27"/>
      <c r="G572" s="81"/>
    </row>
    <row r="573" spans="1:7" s="76" customFormat="1" ht="12">
      <c r="A573" s="80"/>
      <c r="B573" s="81"/>
      <c r="C573" s="81"/>
      <c r="D573" s="81"/>
      <c r="E573" s="81"/>
      <c r="F573" s="81"/>
      <c r="G573" s="81"/>
    </row>
    <row r="574" spans="1:7" s="76" customFormat="1" ht="12">
      <c r="A574" s="80"/>
      <c r="B574" s="81"/>
      <c r="C574" s="81"/>
      <c r="D574" s="81"/>
      <c r="E574" s="81"/>
      <c r="F574" s="81"/>
      <c r="G574" s="81"/>
    </row>
    <row r="575" spans="1:7" s="76" customFormat="1" ht="12">
      <c r="A575" s="80"/>
      <c r="B575" s="81"/>
      <c r="C575" s="81"/>
      <c r="D575" s="81"/>
      <c r="E575" s="81"/>
      <c r="F575" s="81"/>
      <c r="G575" s="81"/>
    </row>
    <row r="576" spans="1:7" s="76" customFormat="1" ht="12">
      <c r="A576" s="80"/>
      <c r="B576" s="81"/>
      <c r="C576" s="81"/>
      <c r="D576" s="81"/>
      <c r="E576" s="81"/>
      <c r="F576" s="81"/>
      <c r="G576" s="81"/>
    </row>
    <row r="577" spans="1:7" s="76" customFormat="1" ht="12">
      <c r="A577" s="80"/>
      <c r="B577" s="81"/>
      <c r="C577" s="81"/>
      <c r="D577" s="81"/>
      <c r="E577" s="81"/>
      <c r="F577" s="81"/>
      <c r="G577" s="81"/>
    </row>
    <row r="578" spans="1:7" s="76" customFormat="1" ht="12">
      <c r="A578" s="80"/>
      <c r="B578" s="81"/>
      <c r="C578" s="81"/>
      <c r="D578" s="81"/>
      <c r="E578" s="81"/>
      <c r="F578" s="81"/>
      <c r="G578" s="81"/>
    </row>
    <row r="579" spans="1:7" s="76" customFormat="1" ht="12">
      <c r="A579" s="80"/>
      <c r="B579" s="81"/>
      <c r="C579" s="81"/>
      <c r="D579" s="81"/>
      <c r="E579" s="81"/>
      <c r="F579" s="81"/>
      <c r="G579" s="81"/>
    </row>
    <row r="580" spans="1:7" s="76" customFormat="1" ht="12">
      <c r="A580" s="80"/>
      <c r="B580" s="81"/>
      <c r="C580" s="81"/>
      <c r="D580" s="81"/>
      <c r="E580" s="81"/>
      <c r="F580" s="81"/>
      <c r="G580" s="81"/>
    </row>
    <row r="581" spans="1:7" s="76" customFormat="1" ht="12">
      <c r="A581" s="80"/>
      <c r="B581" s="81"/>
      <c r="C581" s="81"/>
      <c r="D581" s="81"/>
      <c r="E581" s="81"/>
      <c r="F581" s="81"/>
      <c r="G581" s="81"/>
    </row>
    <row r="582" spans="1:7" s="76" customFormat="1" ht="12">
      <c r="A582" s="80"/>
      <c r="B582" s="81"/>
      <c r="C582" s="81"/>
      <c r="D582" s="81"/>
      <c r="E582" s="81"/>
      <c r="F582" s="81"/>
      <c r="G582" s="81"/>
    </row>
    <row r="583" spans="1:7" s="76" customFormat="1" ht="12">
      <c r="A583" s="80"/>
      <c r="B583" s="81"/>
      <c r="C583" s="81"/>
      <c r="D583" s="81"/>
      <c r="E583" s="81"/>
      <c r="F583" s="81"/>
      <c r="G583" s="81"/>
    </row>
    <row r="584" spans="1:7" s="76" customFormat="1" ht="12">
      <c r="A584" s="80"/>
      <c r="B584" s="81"/>
      <c r="C584" s="81"/>
      <c r="D584" s="81"/>
      <c r="E584" s="81"/>
      <c r="F584" s="81"/>
      <c r="G584" s="81"/>
    </row>
    <row r="585" spans="1:7" s="76" customFormat="1" ht="12">
      <c r="A585" s="80"/>
      <c r="B585" s="81"/>
      <c r="C585" s="81"/>
      <c r="D585" s="81"/>
      <c r="E585" s="81"/>
      <c r="F585" s="81"/>
      <c r="G585" s="81"/>
    </row>
    <row r="586" spans="1:7" s="76" customFormat="1" ht="12">
      <c r="A586" s="80"/>
      <c r="B586" s="81"/>
      <c r="C586" s="81"/>
      <c r="D586" s="81"/>
      <c r="E586" s="81"/>
      <c r="F586" s="81"/>
      <c r="G586" s="81"/>
    </row>
    <row r="587" spans="1:7" s="76" customFormat="1" ht="12">
      <c r="A587" s="80"/>
      <c r="B587" s="81"/>
      <c r="C587" s="81"/>
      <c r="D587" s="81"/>
      <c r="E587" s="81"/>
      <c r="F587" s="81"/>
      <c r="G587" s="81"/>
    </row>
    <row r="588" spans="1:7" s="76" customFormat="1" ht="12">
      <c r="A588" s="80"/>
      <c r="B588" s="81"/>
      <c r="C588" s="81"/>
      <c r="D588" s="81"/>
      <c r="E588" s="81"/>
      <c r="F588" s="81"/>
      <c r="G588" s="81"/>
    </row>
    <row r="589" spans="1:7" s="76" customFormat="1" ht="12">
      <c r="A589" s="80"/>
      <c r="B589" s="81"/>
      <c r="C589" s="81"/>
      <c r="D589" s="81"/>
      <c r="E589" s="81"/>
      <c r="F589" s="81"/>
      <c r="G589" s="81"/>
    </row>
    <row r="590" spans="1:7" s="76" customFormat="1" ht="12">
      <c r="A590" s="80"/>
      <c r="B590" s="81"/>
      <c r="C590" s="81"/>
      <c r="D590" s="81"/>
      <c r="E590" s="81"/>
      <c r="F590" s="81"/>
      <c r="G590" s="81"/>
    </row>
    <row r="591" spans="1:7" s="76" customFormat="1" ht="12">
      <c r="A591" s="80"/>
      <c r="B591" s="81"/>
      <c r="C591" s="81"/>
      <c r="D591" s="81"/>
      <c r="E591" s="81"/>
      <c r="F591" s="81"/>
      <c r="G591" s="81"/>
    </row>
    <row r="592" spans="1:7" s="76" customFormat="1" ht="12">
      <c r="A592" s="80"/>
      <c r="B592" s="81"/>
      <c r="C592" s="81"/>
      <c r="D592" s="81"/>
      <c r="E592" s="81"/>
      <c r="F592" s="81"/>
      <c r="G592" s="81"/>
    </row>
    <row r="593" spans="1:7" s="76" customFormat="1" ht="12">
      <c r="A593" s="80"/>
      <c r="B593" s="81"/>
      <c r="C593" s="81"/>
      <c r="D593" s="81"/>
      <c r="E593" s="81"/>
      <c r="F593" s="81"/>
      <c r="G593" s="81"/>
    </row>
    <row r="594" spans="1:7" s="76" customFormat="1" ht="12">
      <c r="A594" s="80"/>
      <c r="B594" s="81"/>
      <c r="C594" s="81"/>
      <c r="D594" s="81"/>
      <c r="E594" s="81"/>
      <c r="F594" s="81"/>
      <c r="G594" s="81"/>
    </row>
    <row r="595" spans="1:7" s="76" customFormat="1" ht="12">
      <c r="A595" s="80"/>
      <c r="B595" s="81"/>
      <c r="C595" s="81"/>
      <c r="D595" s="81"/>
      <c r="E595" s="81"/>
      <c r="F595" s="81"/>
      <c r="G595" s="81"/>
    </row>
    <row r="596" spans="1:7" s="76" customFormat="1" ht="12">
      <c r="A596" s="80"/>
      <c r="B596" s="81"/>
      <c r="C596" s="81"/>
      <c r="D596" s="81"/>
      <c r="E596" s="81"/>
      <c r="F596" s="81"/>
      <c r="G596" s="81"/>
    </row>
    <row r="597" spans="1:7" s="76" customFormat="1" ht="12">
      <c r="A597" s="80"/>
      <c r="B597" s="81"/>
      <c r="C597" s="81"/>
      <c r="D597" s="81"/>
      <c r="E597" s="81"/>
      <c r="F597" s="81"/>
      <c r="G597" s="81"/>
    </row>
    <row r="598" spans="1:7" s="76" customFormat="1" ht="12">
      <c r="A598" s="80"/>
      <c r="B598" s="81"/>
      <c r="C598" s="81"/>
      <c r="D598" s="81"/>
      <c r="E598" s="81"/>
      <c r="F598" s="81"/>
      <c r="G598" s="81"/>
    </row>
    <row r="599" spans="1:7" s="76" customFormat="1" ht="12">
      <c r="A599" s="80"/>
      <c r="B599" s="81"/>
      <c r="C599" s="81"/>
      <c r="D599" s="81"/>
      <c r="E599" s="81"/>
      <c r="F599" s="81"/>
      <c r="G599" s="81"/>
    </row>
    <row r="600" spans="1:7" s="76" customFormat="1" ht="12">
      <c r="A600" s="80"/>
      <c r="B600" s="81"/>
      <c r="C600" s="81"/>
      <c r="D600" s="81"/>
      <c r="E600" s="81"/>
      <c r="F600" s="81"/>
      <c r="G600" s="81"/>
    </row>
    <row r="601" spans="1:7" s="76" customFormat="1" ht="12">
      <c r="A601" s="80"/>
      <c r="B601" s="81"/>
      <c r="C601" s="81"/>
      <c r="D601" s="81"/>
      <c r="E601" s="81"/>
      <c r="F601" s="81"/>
      <c r="G601" s="81"/>
    </row>
    <row r="602" spans="1:7" s="76" customFormat="1" ht="12">
      <c r="A602" s="80"/>
      <c r="B602" s="81"/>
      <c r="C602" s="81"/>
      <c r="D602" s="81"/>
      <c r="E602" s="81"/>
      <c r="F602" s="81"/>
      <c r="G602" s="81"/>
    </row>
    <row r="603" spans="1:7" s="76" customFormat="1" ht="12">
      <c r="A603" s="80"/>
      <c r="B603" s="81"/>
      <c r="C603" s="81"/>
      <c r="D603" s="81"/>
      <c r="E603" s="81"/>
      <c r="F603" s="81"/>
      <c r="G603" s="81"/>
    </row>
    <row r="604" spans="1:7" s="76" customFormat="1" ht="12">
      <c r="A604" s="80"/>
      <c r="B604" s="81"/>
      <c r="C604" s="81"/>
      <c r="D604" s="81"/>
      <c r="E604" s="81"/>
      <c r="F604" s="81"/>
      <c r="G604" s="81"/>
    </row>
    <row r="605" spans="1:7" s="76" customFormat="1" ht="12">
      <c r="A605" s="80"/>
      <c r="B605" s="81"/>
      <c r="C605" s="81"/>
      <c r="D605" s="81"/>
      <c r="E605" s="81"/>
      <c r="F605" s="81"/>
      <c r="G605" s="81"/>
    </row>
    <row r="606" spans="1:7" s="76" customFormat="1" ht="12">
      <c r="A606" s="80"/>
      <c r="B606" s="81"/>
      <c r="C606" s="81"/>
      <c r="D606" s="81"/>
      <c r="E606" s="81"/>
      <c r="F606" s="81"/>
      <c r="G606" s="81"/>
    </row>
    <row r="607" spans="1:7" s="76" customFormat="1" ht="12">
      <c r="A607" s="80"/>
      <c r="B607" s="81"/>
      <c r="C607" s="81"/>
      <c r="D607" s="81"/>
      <c r="E607" s="81"/>
      <c r="F607" s="81"/>
      <c r="G607" s="81"/>
    </row>
    <row r="608" spans="1:7" s="76" customFormat="1" ht="12">
      <c r="A608" s="80"/>
      <c r="B608" s="81"/>
      <c r="C608" s="81"/>
      <c r="D608" s="81"/>
      <c r="E608" s="81"/>
      <c r="F608" s="81"/>
      <c r="G608" s="81"/>
    </row>
    <row r="609" spans="1:7" s="76" customFormat="1" ht="12">
      <c r="A609" s="80"/>
      <c r="B609" s="81"/>
      <c r="C609" s="81"/>
      <c r="D609" s="81"/>
      <c r="E609" s="81"/>
      <c r="F609" s="81"/>
      <c r="G609" s="81"/>
    </row>
    <row r="610" spans="1:7" s="76" customFormat="1" ht="12">
      <c r="A610" s="80"/>
      <c r="B610" s="81"/>
      <c r="C610" s="81"/>
      <c r="D610" s="81"/>
      <c r="E610" s="81"/>
      <c r="F610" s="81"/>
      <c r="G610" s="81"/>
    </row>
    <row r="611" spans="1:7" s="76" customFormat="1" ht="12">
      <c r="A611" s="80"/>
      <c r="B611" s="81"/>
      <c r="C611" s="81"/>
      <c r="D611" s="81"/>
      <c r="E611" s="81"/>
      <c r="F611" s="81"/>
      <c r="G611" s="81"/>
    </row>
    <row r="612" spans="1:8" s="76" customFormat="1" ht="12">
      <c r="A612" s="80"/>
      <c r="B612" s="80"/>
      <c r="C612" s="81"/>
      <c r="D612" s="81"/>
      <c r="E612" s="81"/>
      <c r="F612" s="81"/>
      <c r="G612" s="81"/>
      <c r="H612" s="81"/>
    </row>
    <row r="613" spans="1:8" s="76" customFormat="1" ht="12">
      <c r="A613" s="80"/>
      <c r="B613" s="80"/>
      <c r="C613" s="81"/>
      <c r="D613" s="81"/>
      <c r="E613" s="81"/>
      <c r="F613" s="81"/>
      <c r="G613" s="81"/>
      <c r="H613" s="81"/>
    </row>
    <row r="614" spans="1:8" s="76" customFormat="1" ht="12">
      <c r="A614" s="80"/>
      <c r="B614" s="80"/>
      <c r="C614" s="81"/>
      <c r="D614" s="81"/>
      <c r="E614" s="81"/>
      <c r="F614" s="81"/>
      <c r="G614" s="81"/>
      <c r="H614" s="81"/>
    </row>
    <row r="615" spans="1:8" s="76" customFormat="1" ht="12">
      <c r="A615" s="80"/>
      <c r="B615" s="80"/>
      <c r="C615" s="81"/>
      <c r="D615" s="81"/>
      <c r="E615" s="81"/>
      <c r="F615" s="81"/>
      <c r="G615" s="81"/>
      <c r="H615" s="81"/>
    </row>
    <row r="616" spans="1:8" s="76" customFormat="1" ht="12">
      <c r="A616" s="80"/>
      <c r="B616" s="80"/>
      <c r="C616" s="81"/>
      <c r="D616" s="81"/>
      <c r="E616" s="81"/>
      <c r="F616" s="81"/>
      <c r="G616" s="81"/>
      <c r="H616" s="81"/>
    </row>
    <row r="617" spans="1:8" s="76" customFormat="1" ht="12">
      <c r="A617" s="80"/>
      <c r="B617" s="80"/>
      <c r="C617" s="81"/>
      <c r="D617" s="81"/>
      <c r="E617" s="81"/>
      <c r="F617" s="81"/>
      <c r="G617" s="81"/>
      <c r="H617" s="81"/>
    </row>
    <row r="618" spans="1:8" s="76" customFormat="1" ht="12">
      <c r="A618" s="80"/>
      <c r="B618" s="80"/>
      <c r="C618" s="81"/>
      <c r="D618" s="81"/>
      <c r="E618" s="81"/>
      <c r="F618" s="81"/>
      <c r="G618" s="81"/>
      <c r="H618" s="81"/>
    </row>
    <row r="619" spans="1:8" s="76" customFormat="1" ht="12">
      <c r="A619" s="80"/>
      <c r="B619" s="80"/>
      <c r="C619" s="81"/>
      <c r="D619" s="81"/>
      <c r="E619" s="81"/>
      <c r="F619" s="81"/>
      <c r="G619" s="81"/>
      <c r="H619" s="81"/>
    </row>
    <row r="620" spans="1:8" s="76" customFormat="1" ht="12">
      <c r="A620" s="80"/>
      <c r="B620" s="80"/>
      <c r="C620" s="81"/>
      <c r="D620" s="81"/>
      <c r="E620" s="81"/>
      <c r="F620" s="81"/>
      <c r="G620" s="81"/>
      <c r="H620" s="81"/>
    </row>
    <row r="621" spans="1:8" s="76" customFormat="1" ht="12">
      <c r="A621" s="80"/>
      <c r="B621" s="80"/>
      <c r="C621" s="81"/>
      <c r="D621" s="81"/>
      <c r="E621" s="81"/>
      <c r="F621" s="81"/>
      <c r="G621" s="81"/>
      <c r="H621" s="81"/>
    </row>
    <row r="622" spans="1:8" s="76" customFormat="1" ht="12">
      <c r="A622" s="80"/>
      <c r="B622" s="80"/>
      <c r="C622" s="81"/>
      <c r="D622" s="81"/>
      <c r="E622" s="81"/>
      <c r="F622" s="81"/>
      <c r="G622" s="81"/>
      <c r="H622" s="81"/>
    </row>
    <row r="623" spans="1:8" s="76" customFormat="1" ht="12">
      <c r="A623" s="80"/>
      <c r="B623" s="80"/>
      <c r="C623" s="81"/>
      <c r="D623" s="81"/>
      <c r="E623" s="81"/>
      <c r="F623" s="81"/>
      <c r="G623" s="81"/>
      <c r="H623" s="81"/>
    </row>
    <row r="624" spans="1:8" s="76" customFormat="1" ht="12">
      <c r="A624" s="80"/>
      <c r="B624" s="80"/>
      <c r="C624" s="81"/>
      <c r="D624" s="81"/>
      <c r="E624" s="81"/>
      <c r="F624" s="81"/>
      <c r="G624" s="81"/>
      <c r="H624" s="81"/>
    </row>
    <row r="625" spans="1:8" s="76" customFormat="1" ht="12">
      <c r="A625" s="80"/>
      <c r="B625" s="80"/>
      <c r="C625" s="81"/>
      <c r="D625" s="81"/>
      <c r="E625" s="81"/>
      <c r="F625" s="81"/>
      <c r="G625" s="81"/>
      <c r="H625" s="81"/>
    </row>
    <row r="626" spans="1:8" s="76" customFormat="1" ht="12">
      <c r="A626" s="80"/>
      <c r="B626" s="80"/>
      <c r="C626" s="81"/>
      <c r="D626" s="81"/>
      <c r="E626" s="81"/>
      <c r="F626" s="81"/>
      <c r="G626" s="81"/>
      <c r="H626" s="81"/>
    </row>
    <row r="627" spans="1:8" s="76" customFormat="1" ht="12">
      <c r="A627" s="80"/>
      <c r="B627" s="80"/>
      <c r="C627" s="81"/>
      <c r="D627" s="81"/>
      <c r="E627" s="81"/>
      <c r="F627" s="81"/>
      <c r="G627" s="81"/>
      <c r="H627" s="81"/>
    </row>
    <row r="628" spans="1:8" s="76" customFormat="1" ht="12">
      <c r="A628" s="80"/>
      <c r="B628" s="80"/>
      <c r="C628" s="81"/>
      <c r="D628" s="81"/>
      <c r="E628" s="81"/>
      <c r="F628" s="81"/>
      <c r="G628" s="81"/>
      <c r="H628" s="81"/>
    </row>
    <row r="629" spans="1:8" s="76" customFormat="1" ht="12">
      <c r="A629" s="80"/>
      <c r="B629" s="80"/>
      <c r="C629" s="81"/>
      <c r="D629" s="81"/>
      <c r="E629" s="81"/>
      <c r="F629" s="81"/>
      <c r="G629" s="81"/>
      <c r="H629" s="81"/>
    </row>
    <row r="630" spans="1:8" s="76" customFormat="1" ht="12">
      <c r="A630" s="80"/>
      <c r="B630" s="80"/>
      <c r="C630" s="81"/>
      <c r="D630" s="81"/>
      <c r="E630" s="81"/>
      <c r="F630" s="81"/>
      <c r="G630" s="81"/>
      <c r="H630" s="81"/>
    </row>
    <row r="631" spans="1:8" s="76" customFormat="1" ht="12">
      <c r="A631" s="80"/>
      <c r="B631" s="80"/>
      <c r="C631" s="81"/>
      <c r="D631" s="81"/>
      <c r="E631" s="81"/>
      <c r="F631" s="81"/>
      <c r="G631" s="81"/>
      <c r="H631" s="81"/>
    </row>
    <row r="632" spans="1:8" s="76" customFormat="1" ht="12">
      <c r="A632" s="80"/>
      <c r="B632" s="80"/>
      <c r="C632" s="81"/>
      <c r="D632" s="81"/>
      <c r="E632" s="81"/>
      <c r="F632" s="81"/>
      <c r="G632" s="81"/>
      <c r="H632" s="81"/>
    </row>
    <row r="633" spans="1:8" s="76" customFormat="1" ht="12">
      <c r="A633" s="80"/>
      <c r="B633" s="80"/>
      <c r="C633" s="81"/>
      <c r="D633" s="81"/>
      <c r="E633" s="81"/>
      <c r="F633" s="81"/>
      <c r="G633" s="81"/>
      <c r="H633" s="81"/>
    </row>
    <row r="634" spans="1:8" s="76" customFormat="1" ht="12">
      <c r="A634" s="80"/>
      <c r="B634" s="80"/>
      <c r="C634" s="81"/>
      <c r="D634" s="81"/>
      <c r="E634" s="81"/>
      <c r="F634" s="81"/>
      <c r="G634" s="81"/>
      <c r="H634" s="81"/>
    </row>
    <row r="635" spans="1:8" s="76" customFormat="1" ht="12">
      <c r="A635" s="80"/>
      <c r="B635" s="80"/>
      <c r="C635" s="81"/>
      <c r="D635" s="81"/>
      <c r="E635" s="81"/>
      <c r="F635" s="81"/>
      <c r="G635" s="81"/>
      <c r="H635" s="81"/>
    </row>
    <row r="636" spans="1:8" s="76" customFormat="1" ht="12">
      <c r="A636" s="80"/>
      <c r="B636" s="80"/>
      <c r="C636" s="81"/>
      <c r="D636" s="81"/>
      <c r="E636" s="81"/>
      <c r="F636" s="81"/>
      <c r="G636" s="81"/>
      <c r="H636" s="81"/>
    </row>
    <row r="637" spans="1:8" s="76" customFormat="1" ht="12">
      <c r="A637" s="80"/>
      <c r="B637" s="80"/>
      <c r="C637" s="81"/>
      <c r="D637" s="81"/>
      <c r="E637" s="81"/>
      <c r="F637" s="81"/>
      <c r="G637" s="81"/>
      <c r="H637" s="81"/>
    </row>
    <row r="638" spans="1:8" s="76" customFormat="1" ht="12">
      <c r="A638" s="80"/>
      <c r="B638" s="80"/>
      <c r="C638" s="81"/>
      <c r="D638" s="81"/>
      <c r="E638" s="81"/>
      <c r="F638" s="81"/>
      <c r="G638" s="81"/>
      <c r="H638" s="81"/>
    </row>
    <row r="639" spans="1:8" s="76" customFormat="1" ht="12">
      <c r="A639" s="80"/>
      <c r="B639" s="80"/>
      <c r="C639" s="81"/>
      <c r="D639" s="81"/>
      <c r="E639" s="81"/>
      <c r="F639" s="81"/>
      <c r="G639" s="81"/>
      <c r="H639" s="81"/>
    </row>
    <row r="640" spans="1:8" s="76" customFormat="1" ht="12">
      <c r="A640" s="80"/>
      <c r="B640" s="80"/>
      <c r="C640" s="81"/>
      <c r="D640" s="81"/>
      <c r="E640" s="81"/>
      <c r="F640" s="81"/>
      <c r="G640" s="81"/>
      <c r="H640" s="81"/>
    </row>
    <row r="641" spans="1:8" s="76" customFormat="1" ht="12">
      <c r="A641" s="80"/>
      <c r="B641" s="80"/>
      <c r="C641" s="81"/>
      <c r="D641" s="81"/>
      <c r="E641" s="81"/>
      <c r="F641" s="81"/>
      <c r="G641" s="81"/>
      <c r="H641" s="81"/>
    </row>
    <row r="642" spans="1:8" s="76" customFormat="1" ht="12">
      <c r="A642" s="80"/>
      <c r="B642" s="80"/>
      <c r="C642" s="81"/>
      <c r="D642" s="81"/>
      <c r="E642" s="81"/>
      <c r="F642" s="81"/>
      <c r="G642" s="81"/>
      <c r="H642" s="81"/>
    </row>
    <row r="643" spans="1:8" s="76" customFormat="1" ht="12">
      <c r="A643" s="80"/>
      <c r="B643" s="80"/>
      <c r="C643" s="81"/>
      <c r="D643" s="81"/>
      <c r="E643" s="81"/>
      <c r="F643" s="81"/>
      <c r="G643" s="81"/>
      <c r="H643" s="81"/>
    </row>
    <row r="644" spans="1:8" s="76" customFormat="1" ht="12">
      <c r="A644" s="80"/>
      <c r="B644" s="80"/>
      <c r="C644" s="81"/>
      <c r="D644" s="81"/>
      <c r="E644" s="81"/>
      <c r="F644" s="81"/>
      <c r="G644" s="81"/>
      <c r="H644" s="81"/>
    </row>
    <row r="645" spans="1:8" s="76" customFormat="1" ht="12">
      <c r="A645" s="80"/>
      <c r="B645" s="80"/>
      <c r="C645" s="81"/>
      <c r="D645" s="81"/>
      <c r="E645" s="81"/>
      <c r="F645" s="81"/>
      <c r="G645" s="81"/>
      <c r="H645" s="81"/>
    </row>
    <row r="646" spans="1:8" s="76" customFormat="1" ht="12">
      <c r="A646" s="80"/>
      <c r="B646" s="80"/>
      <c r="C646" s="81"/>
      <c r="D646" s="81"/>
      <c r="E646" s="81"/>
      <c r="F646" s="81"/>
      <c r="G646" s="81"/>
      <c r="H646" s="81"/>
    </row>
    <row r="647" spans="1:8" s="76" customFormat="1" ht="12">
      <c r="A647" s="80"/>
      <c r="B647" s="80"/>
      <c r="C647" s="81"/>
      <c r="D647" s="81"/>
      <c r="E647" s="81"/>
      <c r="F647" s="81"/>
      <c r="G647" s="81"/>
      <c r="H647" s="81"/>
    </row>
    <row r="648" spans="1:8" s="76" customFormat="1" ht="12">
      <c r="A648" s="80"/>
      <c r="B648" s="80"/>
      <c r="C648" s="81"/>
      <c r="D648" s="81"/>
      <c r="E648" s="81"/>
      <c r="F648" s="81"/>
      <c r="G648" s="81"/>
      <c r="H648" s="81"/>
    </row>
    <row r="649" spans="1:8" s="76" customFormat="1" ht="12">
      <c r="A649" s="80"/>
      <c r="B649" s="80"/>
      <c r="C649" s="81"/>
      <c r="D649" s="81"/>
      <c r="E649" s="81"/>
      <c r="F649" s="81"/>
      <c r="G649" s="81"/>
      <c r="H649" s="81"/>
    </row>
    <row r="650" spans="1:8" s="76" customFormat="1" ht="12">
      <c r="A650" s="80"/>
      <c r="B650" s="80"/>
      <c r="C650" s="81"/>
      <c r="D650" s="81"/>
      <c r="E650" s="81"/>
      <c r="F650" s="81"/>
      <c r="G650" s="81"/>
      <c r="H650" s="81"/>
    </row>
    <row r="651" spans="1:8" s="76" customFormat="1" ht="12">
      <c r="A651" s="80"/>
      <c r="B651" s="80"/>
      <c r="C651" s="81"/>
      <c r="D651" s="81"/>
      <c r="E651" s="81"/>
      <c r="F651" s="81"/>
      <c r="G651" s="81"/>
      <c r="H651" s="81"/>
    </row>
    <row r="652" spans="1:8" s="76" customFormat="1" ht="12">
      <c r="A652" s="80"/>
      <c r="B652" s="80"/>
      <c r="C652" s="81"/>
      <c r="D652" s="81"/>
      <c r="E652" s="81"/>
      <c r="F652" s="81"/>
      <c r="G652" s="81"/>
      <c r="H652" s="81"/>
    </row>
    <row r="653" spans="1:8" s="76" customFormat="1" ht="12">
      <c r="A653" s="80"/>
      <c r="B653" s="80"/>
      <c r="C653" s="81"/>
      <c r="D653" s="81"/>
      <c r="E653" s="81"/>
      <c r="F653" s="81"/>
      <c r="G653" s="81"/>
      <c r="H653" s="81"/>
    </row>
    <row r="654" spans="1:8" s="76" customFormat="1" ht="12">
      <c r="A654" s="80"/>
      <c r="B654" s="80"/>
      <c r="C654" s="81"/>
      <c r="D654" s="81"/>
      <c r="E654" s="81"/>
      <c r="F654" s="81"/>
      <c r="G654" s="81"/>
      <c r="H654" s="81"/>
    </row>
    <row r="655" spans="1:8" s="76" customFormat="1" ht="12">
      <c r="A655" s="80"/>
      <c r="B655" s="80"/>
      <c r="C655" s="81"/>
      <c r="D655" s="81"/>
      <c r="E655" s="81"/>
      <c r="F655" s="81"/>
      <c r="G655" s="81"/>
      <c r="H655" s="81"/>
    </row>
    <row r="656" spans="1:8" s="76" customFormat="1" ht="12">
      <c r="A656" s="80"/>
      <c r="B656" s="80"/>
      <c r="C656" s="81"/>
      <c r="D656" s="81"/>
      <c r="E656" s="81"/>
      <c r="F656" s="81"/>
      <c r="G656" s="81"/>
      <c r="H656" s="81"/>
    </row>
    <row r="657" spans="1:8" s="76" customFormat="1" ht="12">
      <c r="A657" s="80"/>
      <c r="B657" s="80"/>
      <c r="C657" s="81"/>
      <c r="D657" s="81"/>
      <c r="E657" s="81"/>
      <c r="F657" s="81"/>
      <c r="G657" s="81"/>
      <c r="H657" s="81"/>
    </row>
    <row r="658" spans="1:8" s="76" customFormat="1" ht="12">
      <c r="A658" s="80"/>
      <c r="B658" s="80"/>
      <c r="C658" s="81"/>
      <c r="D658" s="81"/>
      <c r="E658" s="81"/>
      <c r="F658" s="81"/>
      <c r="G658" s="81"/>
      <c r="H658" s="81"/>
    </row>
    <row r="659" spans="1:8" s="76" customFormat="1" ht="12">
      <c r="A659" s="80"/>
      <c r="B659" s="80"/>
      <c r="C659" s="81"/>
      <c r="D659" s="81"/>
      <c r="E659" s="81"/>
      <c r="F659" s="81"/>
      <c r="G659" s="81"/>
      <c r="H659" s="81"/>
    </row>
    <row r="660" spans="1:8" s="76" customFormat="1" ht="12">
      <c r="A660" s="80"/>
      <c r="B660" s="80"/>
      <c r="C660" s="81"/>
      <c r="D660" s="81"/>
      <c r="E660" s="81"/>
      <c r="F660" s="81"/>
      <c r="G660" s="81"/>
      <c r="H660" s="81"/>
    </row>
    <row r="661" spans="1:8" s="76" customFormat="1" ht="12">
      <c r="A661" s="80"/>
      <c r="B661" s="80"/>
      <c r="C661" s="81"/>
      <c r="D661" s="81"/>
      <c r="E661" s="81"/>
      <c r="F661" s="81"/>
      <c r="G661" s="81"/>
      <c r="H661" s="81"/>
    </row>
    <row r="662" spans="1:8" s="76" customFormat="1" ht="12">
      <c r="A662" s="80"/>
      <c r="B662" s="80"/>
      <c r="C662" s="81"/>
      <c r="D662" s="81"/>
      <c r="E662" s="81"/>
      <c r="F662" s="81"/>
      <c r="G662" s="81"/>
      <c r="H662" s="81"/>
    </row>
    <row r="663" spans="1:8" s="76" customFormat="1" ht="12">
      <c r="A663" s="80"/>
      <c r="B663" s="80"/>
      <c r="C663" s="81"/>
      <c r="D663" s="81"/>
      <c r="E663" s="81"/>
      <c r="F663" s="81"/>
      <c r="G663" s="81"/>
      <c r="H663" s="81"/>
    </row>
    <row r="664" spans="1:8" s="76" customFormat="1" ht="12">
      <c r="A664" s="80"/>
      <c r="B664" s="80"/>
      <c r="C664" s="81"/>
      <c r="D664" s="81"/>
      <c r="E664" s="81"/>
      <c r="F664" s="81"/>
      <c r="G664" s="81"/>
      <c r="H664" s="81"/>
    </row>
    <row r="665" spans="1:8" s="76" customFormat="1" ht="12">
      <c r="A665" s="80"/>
      <c r="B665" s="80"/>
      <c r="C665" s="81"/>
      <c r="D665" s="81"/>
      <c r="E665" s="81"/>
      <c r="F665" s="81"/>
      <c r="G665" s="81"/>
      <c r="H665" s="81"/>
    </row>
    <row r="666" spans="1:8" s="76" customFormat="1" ht="12">
      <c r="A666" s="80"/>
      <c r="B666" s="80"/>
      <c r="C666" s="81"/>
      <c r="D666" s="81"/>
      <c r="E666" s="81"/>
      <c r="F666" s="81"/>
      <c r="G666" s="81"/>
      <c r="H666" s="81"/>
    </row>
    <row r="667" spans="1:8" s="76" customFormat="1" ht="12">
      <c r="A667" s="80"/>
      <c r="B667" s="80"/>
      <c r="C667" s="81"/>
      <c r="D667" s="81"/>
      <c r="E667" s="81"/>
      <c r="F667" s="81"/>
      <c r="G667" s="81"/>
      <c r="H667" s="81"/>
    </row>
    <row r="668" spans="1:8" s="76" customFormat="1" ht="12">
      <c r="A668" s="80"/>
      <c r="B668" s="80"/>
      <c r="C668" s="81"/>
      <c r="D668" s="81"/>
      <c r="E668" s="81"/>
      <c r="F668" s="81"/>
      <c r="G668" s="81"/>
      <c r="H668" s="81"/>
    </row>
    <row r="669" spans="1:8" s="76" customFormat="1" ht="12">
      <c r="A669" s="80"/>
      <c r="B669" s="80"/>
      <c r="C669" s="81"/>
      <c r="D669" s="81"/>
      <c r="E669" s="81"/>
      <c r="F669" s="81"/>
      <c r="G669" s="81"/>
      <c r="H669" s="81"/>
    </row>
    <row r="670" spans="1:8" s="76" customFormat="1" ht="12">
      <c r="A670" s="80"/>
      <c r="B670" s="80"/>
      <c r="C670" s="81"/>
      <c r="D670" s="81"/>
      <c r="E670" s="81"/>
      <c r="F670" s="81"/>
      <c r="G670" s="81"/>
      <c r="H670" s="81"/>
    </row>
    <row r="671" spans="1:8" s="76" customFormat="1" ht="12">
      <c r="A671" s="80"/>
      <c r="B671" s="80"/>
      <c r="C671" s="81"/>
      <c r="D671" s="81"/>
      <c r="E671" s="81"/>
      <c r="F671" s="81"/>
      <c r="G671" s="81"/>
      <c r="H671" s="81"/>
    </row>
    <row r="672" spans="1:8" s="76" customFormat="1" ht="12">
      <c r="A672" s="80"/>
      <c r="B672" s="80"/>
      <c r="C672" s="81"/>
      <c r="D672" s="81"/>
      <c r="E672" s="81"/>
      <c r="F672" s="81"/>
      <c r="G672" s="81"/>
      <c r="H672" s="81"/>
    </row>
    <row r="673" spans="1:8" s="76" customFormat="1" ht="12">
      <c r="A673" s="80"/>
      <c r="B673" s="80"/>
      <c r="C673" s="81"/>
      <c r="D673" s="81"/>
      <c r="E673" s="81"/>
      <c r="F673" s="81"/>
      <c r="G673" s="81"/>
      <c r="H673" s="81"/>
    </row>
    <row r="674" spans="1:8" s="76" customFormat="1" ht="12">
      <c r="A674" s="80"/>
      <c r="B674" s="80"/>
      <c r="C674" s="81"/>
      <c r="D674" s="81"/>
      <c r="E674" s="81"/>
      <c r="F674" s="81"/>
      <c r="G674" s="81"/>
      <c r="H674" s="81"/>
    </row>
    <row r="675" spans="1:8" s="76" customFormat="1" ht="12">
      <c r="A675" s="80"/>
      <c r="B675" s="80"/>
      <c r="C675" s="81"/>
      <c r="D675" s="81"/>
      <c r="E675" s="81"/>
      <c r="F675" s="81"/>
      <c r="G675" s="81"/>
      <c r="H675" s="81"/>
    </row>
    <row r="676" spans="1:8" s="76" customFormat="1" ht="12">
      <c r="A676" s="80"/>
      <c r="B676" s="80"/>
      <c r="C676" s="81"/>
      <c r="D676" s="81"/>
      <c r="E676" s="81"/>
      <c r="F676" s="81"/>
      <c r="G676" s="81"/>
      <c r="H676" s="81"/>
    </row>
    <row r="677" spans="1:8" s="76" customFormat="1" ht="12">
      <c r="A677" s="80"/>
      <c r="B677" s="80"/>
      <c r="C677" s="81"/>
      <c r="D677" s="81"/>
      <c r="E677" s="81"/>
      <c r="F677" s="81"/>
      <c r="G677" s="81"/>
      <c r="H677" s="81"/>
    </row>
    <row r="678" spans="1:8" s="76" customFormat="1" ht="12">
      <c r="A678" s="80"/>
      <c r="B678" s="80"/>
      <c r="C678" s="81"/>
      <c r="D678" s="81"/>
      <c r="E678" s="81"/>
      <c r="F678" s="81"/>
      <c r="G678" s="81"/>
      <c r="H678" s="81"/>
    </row>
    <row r="679" spans="1:8" s="76" customFormat="1" ht="12">
      <c r="A679" s="80"/>
      <c r="B679" s="80"/>
      <c r="C679" s="81"/>
      <c r="D679" s="81"/>
      <c r="E679" s="81"/>
      <c r="F679" s="81"/>
      <c r="G679" s="81"/>
      <c r="H679" s="81"/>
    </row>
    <row r="680" spans="1:8" s="76" customFormat="1" ht="12">
      <c r="A680" s="80"/>
      <c r="B680" s="80"/>
      <c r="C680" s="81"/>
      <c r="D680" s="81"/>
      <c r="E680" s="81"/>
      <c r="F680" s="81"/>
      <c r="G680" s="81"/>
      <c r="H680" s="81"/>
    </row>
    <row r="681" spans="1:8" s="76" customFormat="1" ht="12">
      <c r="A681" s="80"/>
      <c r="B681" s="80"/>
      <c r="C681" s="81"/>
      <c r="D681" s="81"/>
      <c r="E681" s="81"/>
      <c r="F681" s="81"/>
      <c r="G681" s="81"/>
      <c r="H681" s="81"/>
    </row>
    <row r="682" spans="1:8" s="76" customFormat="1" ht="12">
      <c r="A682" s="80"/>
      <c r="B682" s="80"/>
      <c r="C682" s="81"/>
      <c r="D682" s="81"/>
      <c r="E682" s="81"/>
      <c r="F682" s="81"/>
      <c r="G682" s="81"/>
      <c r="H682" s="81"/>
    </row>
    <row r="683" spans="1:8" s="76" customFormat="1" ht="12">
      <c r="A683" s="80"/>
      <c r="B683" s="80"/>
      <c r="C683" s="81"/>
      <c r="D683" s="81"/>
      <c r="E683" s="81"/>
      <c r="F683" s="81"/>
      <c r="G683" s="81"/>
      <c r="H683" s="81"/>
    </row>
    <row r="684" spans="1:8" s="76" customFormat="1" ht="12">
      <c r="A684" s="80"/>
      <c r="B684" s="80"/>
      <c r="C684" s="81"/>
      <c r="D684" s="81"/>
      <c r="E684" s="81"/>
      <c r="F684" s="81"/>
      <c r="G684" s="81"/>
      <c r="H684" s="81"/>
    </row>
    <row r="685" spans="1:8" s="76" customFormat="1" ht="12">
      <c r="A685" s="80"/>
      <c r="B685" s="80"/>
      <c r="C685" s="81"/>
      <c r="D685" s="81"/>
      <c r="E685" s="81"/>
      <c r="F685" s="81"/>
      <c r="G685" s="81"/>
      <c r="H685" s="81"/>
    </row>
    <row r="686" spans="1:8" s="76" customFormat="1" ht="12">
      <c r="A686" s="80"/>
      <c r="B686" s="80"/>
      <c r="C686" s="81"/>
      <c r="D686" s="81"/>
      <c r="E686" s="81"/>
      <c r="F686" s="81"/>
      <c r="G686" s="81"/>
      <c r="H686" s="81"/>
    </row>
    <row r="687" spans="1:8" s="76" customFormat="1" ht="12">
      <c r="A687" s="80"/>
      <c r="B687" s="80"/>
      <c r="C687" s="81"/>
      <c r="D687" s="81"/>
      <c r="E687" s="81"/>
      <c r="F687" s="81"/>
      <c r="G687" s="81"/>
      <c r="H687" s="81"/>
    </row>
    <row r="688" spans="1:8" s="76" customFormat="1" ht="12">
      <c r="A688" s="80"/>
      <c r="B688" s="80"/>
      <c r="C688" s="81"/>
      <c r="D688" s="81"/>
      <c r="E688" s="81"/>
      <c r="F688" s="81"/>
      <c r="G688" s="81"/>
      <c r="H688" s="81"/>
    </row>
    <row r="689" spans="1:8" s="76" customFormat="1" ht="12">
      <c r="A689" s="80"/>
      <c r="B689" s="80"/>
      <c r="C689" s="81"/>
      <c r="D689" s="81"/>
      <c r="E689" s="81"/>
      <c r="F689" s="81"/>
      <c r="G689" s="81"/>
      <c r="H689" s="81"/>
    </row>
    <row r="690" spans="1:8" s="76" customFormat="1" ht="12">
      <c r="A690" s="80"/>
      <c r="B690" s="80"/>
      <c r="C690" s="81"/>
      <c r="D690" s="81"/>
      <c r="E690" s="81"/>
      <c r="F690" s="81"/>
      <c r="G690" s="81"/>
      <c r="H690" s="81"/>
    </row>
    <row r="691" spans="1:8" s="76" customFormat="1" ht="12">
      <c r="A691" s="80"/>
      <c r="B691" s="80"/>
      <c r="C691" s="81"/>
      <c r="D691" s="81"/>
      <c r="E691" s="81"/>
      <c r="F691" s="81"/>
      <c r="G691" s="81"/>
      <c r="H691" s="81"/>
    </row>
    <row r="692" spans="1:8" s="76" customFormat="1" ht="12">
      <c r="A692" s="80"/>
      <c r="B692" s="80"/>
      <c r="C692" s="81"/>
      <c r="D692" s="81"/>
      <c r="E692" s="81"/>
      <c r="F692" s="81"/>
      <c r="G692" s="81"/>
      <c r="H692" s="81"/>
    </row>
    <row r="693" spans="1:8" s="76" customFormat="1" ht="12">
      <c r="A693" s="80"/>
      <c r="B693" s="80"/>
      <c r="C693" s="81"/>
      <c r="D693" s="81"/>
      <c r="E693" s="81"/>
      <c r="F693" s="81"/>
      <c r="G693" s="81"/>
      <c r="H693" s="81"/>
    </row>
    <row r="694" spans="1:8" s="76" customFormat="1" ht="12">
      <c r="A694" s="80"/>
      <c r="B694" s="80"/>
      <c r="C694" s="81"/>
      <c r="D694" s="81"/>
      <c r="E694" s="81"/>
      <c r="F694" s="81"/>
      <c r="G694" s="81"/>
      <c r="H694" s="81"/>
    </row>
    <row r="695" spans="1:8" s="76" customFormat="1" ht="12">
      <c r="A695" s="80"/>
      <c r="B695" s="80"/>
      <c r="C695" s="81"/>
      <c r="D695" s="81"/>
      <c r="E695" s="81"/>
      <c r="F695" s="81"/>
      <c r="G695" s="81"/>
      <c r="H695" s="81"/>
    </row>
    <row r="696" spans="1:8" s="76" customFormat="1" ht="12">
      <c r="A696" s="80"/>
      <c r="B696" s="80"/>
      <c r="C696" s="81"/>
      <c r="D696" s="81"/>
      <c r="E696" s="81"/>
      <c r="F696" s="81"/>
      <c r="G696" s="81"/>
      <c r="H696" s="81"/>
    </row>
    <row r="697" spans="1:8" s="76" customFormat="1" ht="12">
      <c r="A697" s="80"/>
      <c r="B697" s="80"/>
      <c r="C697" s="81"/>
      <c r="D697" s="81"/>
      <c r="E697" s="81"/>
      <c r="F697" s="81"/>
      <c r="G697" s="81"/>
      <c r="H697" s="81"/>
    </row>
    <row r="698" spans="1:8" s="76" customFormat="1" ht="12">
      <c r="A698" s="80"/>
      <c r="B698" s="80"/>
      <c r="C698" s="81"/>
      <c r="D698" s="81"/>
      <c r="E698" s="81"/>
      <c r="F698" s="81"/>
      <c r="G698" s="81"/>
      <c r="H698" s="81"/>
    </row>
    <row r="699" spans="1:8" s="76" customFormat="1" ht="12">
      <c r="A699" s="80"/>
      <c r="B699" s="80"/>
      <c r="C699" s="81"/>
      <c r="D699" s="81"/>
      <c r="E699" s="81"/>
      <c r="F699" s="81"/>
      <c r="G699" s="81"/>
      <c r="H699" s="81"/>
    </row>
    <row r="700" spans="1:8" s="76" customFormat="1" ht="12">
      <c r="A700" s="80"/>
      <c r="B700" s="80"/>
      <c r="C700" s="81"/>
      <c r="D700" s="81"/>
      <c r="E700" s="81"/>
      <c r="F700" s="81"/>
      <c r="G700" s="81"/>
      <c r="H700" s="81"/>
    </row>
    <row r="701" spans="1:8" s="76" customFormat="1" ht="12">
      <c r="A701" s="80"/>
      <c r="B701" s="80"/>
      <c r="C701" s="81"/>
      <c r="D701" s="81"/>
      <c r="E701" s="81"/>
      <c r="F701" s="81"/>
      <c r="G701" s="81"/>
      <c r="H701" s="81"/>
    </row>
    <row r="702" spans="1:8" s="76" customFormat="1" ht="12">
      <c r="A702" s="80"/>
      <c r="B702" s="80"/>
      <c r="C702" s="81"/>
      <c r="D702" s="81"/>
      <c r="E702" s="81"/>
      <c r="F702" s="81"/>
      <c r="G702" s="81"/>
      <c r="H702" s="81"/>
    </row>
    <row r="703" spans="1:8" s="76" customFormat="1" ht="12">
      <c r="A703" s="80"/>
      <c r="B703" s="80"/>
      <c r="C703" s="81"/>
      <c r="D703" s="81"/>
      <c r="E703" s="81"/>
      <c r="F703" s="81"/>
      <c r="G703" s="81"/>
      <c r="H703" s="81"/>
    </row>
    <row r="704" spans="1:8" s="76" customFormat="1" ht="12">
      <c r="A704" s="80"/>
      <c r="B704" s="80"/>
      <c r="C704" s="81"/>
      <c r="D704" s="81"/>
      <c r="E704" s="81"/>
      <c r="F704" s="81"/>
      <c r="G704" s="81"/>
      <c r="H704" s="81"/>
    </row>
    <row r="705" spans="1:8" s="76" customFormat="1" ht="12">
      <c r="A705" s="80"/>
      <c r="B705" s="80"/>
      <c r="C705" s="81"/>
      <c r="D705" s="81"/>
      <c r="E705" s="81"/>
      <c r="F705" s="81"/>
      <c r="G705" s="81"/>
      <c r="H705" s="81"/>
    </row>
    <row r="706" spans="1:8" s="76" customFormat="1" ht="12">
      <c r="A706" s="80"/>
      <c r="B706" s="80"/>
      <c r="C706" s="81"/>
      <c r="D706" s="81"/>
      <c r="E706" s="81"/>
      <c r="F706" s="81"/>
      <c r="G706" s="81"/>
      <c r="H706" s="81"/>
    </row>
    <row r="707" spans="1:8" s="76" customFormat="1" ht="12">
      <c r="A707" s="80"/>
      <c r="B707" s="80"/>
      <c r="C707" s="81"/>
      <c r="D707" s="81"/>
      <c r="E707" s="81"/>
      <c r="F707" s="81"/>
      <c r="G707" s="81"/>
      <c r="H707" s="81"/>
    </row>
    <row r="708" spans="1:8" s="76" customFormat="1" ht="12">
      <c r="A708" s="80"/>
      <c r="B708" s="80"/>
      <c r="C708" s="81"/>
      <c r="D708" s="81"/>
      <c r="E708" s="81"/>
      <c r="F708" s="81"/>
      <c r="G708" s="81"/>
      <c r="H708" s="81"/>
    </row>
    <row r="709" spans="1:8" s="76" customFormat="1" ht="12">
      <c r="A709" s="80"/>
      <c r="B709" s="80"/>
      <c r="C709" s="81"/>
      <c r="D709" s="81"/>
      <c r="E709" s="81"/>
      <c r="F709" s="81"/>
      <c r="G709" s="81"/>
      <c r="H709" s="81"/>
    </row>
    <row r="710" spans="1:8" s="76" customFormat="1" ht="12">
      <c r="A710" s="80"/>
      <c r="B710" s="80"/>
      <c r="C710" s="81"/>
      <c r="D710" s="81"/>
      <c r="E710" s="81"/>
      <c r="F710" s="81"/>
      <c r="G710" s="81"/>
      <c r="H710" s="81"/>
    </row>
    <row r="711" spans="1:8" s="76" customFormat="1" ht="12">
      <c r="A711" s="80"/>
      <c r="B711" s="80"/>
      <c r="C711" s="81"/>
      <c r="D711" s="81"/>
      <c r="E711" s="81"/>
      <c r="F711" s="81"/>
      <c r="G711" s="81"/>
      <c r="H711" s="81"/>
    </row>
    <row r="712" spans="1:8" s="76" customFormat="1" ht="12">
      <c r="A712" s="80"/>
      <c r="B712" s="80"/>
      <c r="C712" s="81"/>
      <c r="D712" s="81"/>
      <c r="E712" s="81"/>
      <c r="F712" s="81"/>
      <c r="G712" s="81"/>
      <c r="H712" s="81"/>
    </row>
    <row r="713" spans="1:8" s="76" customFormat="1" ht="12">
      <c r="A713" s="80"/>
      <c r="B713" s="80"/>
      <c r="C713" s="81"/>
      <c r="D713" s="81"/>
      <c r="E713" s="81"/>
      <c r="F713" s="81"/>
      <c r="G713" s="81"/>
      <c r="H713" s="81"/>
    </row>
    <row r="714" spans="1:8" s="76" customFormat="1" ht="12">
      <c r="A714" s="80"/>
      <c r="B714" s="80"/>
      <c r="C714" s="81"/>
      <c r="D714" s="81"/>
      <c r="E714" s="81"/>
      <c r="F714" s="81"/>
      <c r="G714" s="81"/>
      <c r="H714" s="81"/>
    </row>
    <row r="715" spans="1:8" s="76" customFormat="1" ht="12">
      <c r="A715" s="80"/>
      <c r="B715" s="80"/>
      <c r="C715" s="81"/>
      <c r="D715" s="81"/>
      <c r="E715" s="81"/>
      <c r="F715" s="81"/>
      <c r="G715" s="81"/>
      <c r="H715" s="81"/>
    </row>
    <row r="716" spans="1:8" s="76" customFormat="1" ht="12">
      <c r="A716" s="80"/>
      <c r="B716" s="80"/>
      <c r="C716" s="81"/>
      <c r="D716" s="81"/>
      <c r="E716" s="81"/>
      <c r="F716" s="81"/>
      <c r="G716" s="81"/>
      <c r="H716" s="81"/>
    </row>
    <row r="717" spans="1:8" s="76" customFormat="1" ht="12">
      <c r="A717" s="80"/>
      <c r="B717" s="80"/>
      <c r="C717" s="81"/>
      <c r="D717" s="81"/>
      <c r="E717" s="81"/>
      <c r="F717" s="81"/>
      <c r="G717" s="81"/>
      <c r="H717" s="81"/>
    </row>
    <row r="718" spans="1:8" s="76" customFormat="1" ht="12">
      <c r="A718" s="80"/>
      <c r="B718" s="80"/>
      <c r="C718" s="81"/>
      <c r="D718" s="81"/>
      <c r="E718" s="81"/>
      <c r="F718" s="81"/>
      <c r="G718" s="81"/>
      <c r="H718" s="81"/>
    </row>
    <row r="719" spans="1:8" s="76" customFormat="1" ht="12">
      <c r="A719" s="80"/>
      <c r="B719" s="80"/>
      <c r="C719" s="81"/>
      <c r="D719" s="81"/>
      <c r="E719" s="81"/>
      <c r="F719" s="81"/>
      <c r="G719" s="81"/>
      <c r="H719" s="81"/>
    </row>
    <row r="720" spans="1:8" s="76" customFormat="1" ht="12">
      <c r="A720" s="80"/>
      <c r="B720" s="80"/>
      <c r="C720" s="81"/>
      <c r="D720" s="81"/>
      <c r="E720" s="81"/>
      <c r="F720" s="81"/>
      <c r="G720" s="81"/>
      <c r="H720" s="81"/>
    </row>
    <row r="721" spans="1:8" s="76" customFormat="1" ht="12">
      <c r="A721" s="80"/>
      <c r="B721" s="80"/>
      <c r="C721" s="81"/>
      <c r="D721" s="81"/>
      <c r="E721" s="81"/>
      <c r="F721" s="81"/>
      <c r="G721" s="81"/>
      <c r="H721" s="81"/>
    </row>
    <row r="722" spans="1:8" s="76" customFormat="1" ht="12">
      <c r="A722" s="80"/>
      <c r="B722" s="80"/>
      <c r="C722" s="81"/>
      <c r="D722" s="81"/>
      <c r="E722" s="81"/>
      <c r="F722" s="81"/>
      <c r="G722" s="81"/>
      <c r="H722" s="81"/>
    </row>
    <row r="723" spans="1:8" s="76" customFormat="1" ht="12">
      <c r="A723" s="80"/>
      <c r="B723" s="80"/>
      <c r="C723" s="81"/>
      <c r="D723" s="81"/>
      <c r="E723" s="81"/>
      <c r="F723" s="81"/>
      <c r="G723" s="81"/>
      <c r="H723" s="81"/>
    </row>
    <row r="724" spans="1:8" s="76" customFormat="1" ht="12">
      <c r="A724" s="80"/>
      <c r="B724" s="80"/>
      <c r="C724" s="81"/>
      <c r="D724" s="81"/>
      <c r="E724" s="81"/>
      <c r="F724" s="81"/>
      <c r="G724" s="81"/>
      <c r="H724" s="81"/>
    </row>
    <row r="725" spans="1:8" s="76" customFormat="1" ht="12">
      <c r="A725" s="80"/>
      <c r="B725" s="80"/>
      <c r="C725" s="81"/>
      <c r="D725" s="81"/>
      <c r="E725" s="81"/>
      <c r="F725" s="81"/>
      <c r="G725" s="81"/>
      <c r="H725" s="81"/>
    </row>
    <row r="726" spans="1:8" s="76" customFormat="1" ht="12">
      <c r="A726" s="80"/>
      <c r="B726" s="80"/>
      <c r="C726" s="81"/>
      <c r="D726" s="81"/>
      <c r="E726" s="81"/>
      <c r="F726" s="81"/>
      <c r="G726" s="81"/>
      <c r="H726" s="81"/>
    </row>
    <row r="727" spans="1:8" s="76" customFormat="1" ht="12">
      <c r="A727" s="80"/>
      <c r="B727" s="80"/>
      <c r="C727" s="81"/>
      <c r="D727" s="81"/>
      <c r="E727" s="81"/>
      <c r="F727" s="81"/>
      <c r="G727" s="81"/>
      <c r="H727" s="81"/>
    </row>
    <row r="728" spans="1:8" s="76" customFormat="1" ht="12">
      <c r="A728" s="80"/>
      <c r="B728" s="80"/>
      <c r="C728" s="81"/>
      <c r="D728" s="81"/>
      <c r="E728" s="81"/>
      <c r="F728" s="81"/>
      <c r="G728" s="81"/>
      <c r="H728" s="81"/>
    </row>
    <row r="729" spans="1:8" s="76" customFormat="1" ht="12">
      <c r="A729" s="80"/>
      <c r="B729" s="80"/>
      <c r="C729" s="81"/>
      <c r="D729" s="81"/>
      <c r="E729" s="81"/>
      <c r="F729" s="81"/>
      <c r="G729" s="81"/>
      <c r="H729" s="81"/>
    </row>
    <row r="730" spans="1:8" s="76" customFormat="1" ht="12">
      <c r="A730" s="80"/>
      <c r="B730" s="80"/>
      <c r="C730" s="81"/>
      <c r="D730" s="81"/>
      <c r="E730" s="81"/>
      <c r="F730" s="81"/>
      <c r="G730" s="81"/>
      <c r="H730" s="81"/>
    </row>
    <row r="731" spans="1:8" s="76" customFormat="1" ht="12">
      <c r="A731" s="80"/>
      <c r="B731" s="80"/>
      <c r="C731" s="81"/>
      <c r="D731" s="81"/>
      <c r="E731" s="81"/>
      <c r="F731" s="81"/>
      <c r="G731" s="81"/>
      <c r="H731" s="81"/>
    </row>
    <row r="732" spans="1:8" s="76" customFormat="1" ht="12">
      <c r="A732" s="80"/>
      <c r="B732" s="80"/>
      <c r="C732" s="81"/>
      <c r="D732" s="81"/>
      <c r="E732" s="81"/>
      <c r="F732" s="81"/>
      <c r="G732" s="81"/>
      <c r="H732" s="81"/>
    </row>
    <row r="733" spans="1:8" s="76" customFormat="1" ht="12">
      <c r="A733" s="80"/>
      <c r="B733" s="80"/>
      <c r="C733" s="81"/>
      <c r="D733" s="81"/>
      <c r="E733" s="81"/>
      <c r="F733" s="81"/>
      <c r="G733" s="81"/>
      <c r="H733" s="81"/>
    </row>
    <row r="734" spans="1:8" s="76" customFormat="1" ht="12">
      <c r="A734" s="80"/>
      <c r="B734" s="80"/>
      <c r="C734" s="81"/>
      <c r="D734" s="81"/>
      <c r="E734" s="81"/>
      <c r="F734" s="81"/>
      <c r="G734" s="81"/>
      <c r="H734" s="81"/>
    </row>
    <row r="735" spans="1:8" s="76" customFormat="1" ht="12">
      <c r="A735" s="80"/>
      <c r="B735" s="80"/>
      <c r="C735" s="81"/>
      <c r="D735" s="81"/>
      <c r="E735" s="81"/>
      <c r="F735" s="81"/>
      <c r="G735" s="81"/>
      <c r="H735" s="81"/>
    </row>
    <row r="736" spans="1:8" s="76" customFormat="1" ht="12">
      <c r="A736" s="80"/>
      <c r="B736" s="80"/>
      <c r="C736" s="81"/>
      <c r="D736" s="81"/>
      <c r="E736" s="81"/>
      <c r="F736" s="81"/>
      <c r="G736" s="81"/>
      <c r="H736" s="81"/>
    </row>
    <row r="737" spans="1:8" s="76" customFormat="1" ht="12">
      <c r="A737" s="80"/>
      <c r="B737" s="80"/>
      <c r="C737" s="81"/>
      <c r="D737" s="81"/>
      <c r="E737" s="81"/>
      <c r="F737" s="81"/>
      <c r="G737" s="81"/>
      <c r="H737" s="81"/>
    </row>
    <row r="738" spans="1:8" s="76" customFormat="1" ht="12">
      <c r="A738" s="80"/>
      <c r="B738" s="80"/>
      <c r="C738" s="81"/>
      <c r="D738" s="81"/>
      <c r="E738" s="81"/>
      <c r="F738" s="81"/>
      <c r="G738" s="81"/>
      <c r="H738" s="81"/>
    </row>
    <row r="739" spans="1:8" s="76" customFormat="1" ht="12">
      <c r="A739" s="80"/>
      <c r="B739" s="80"/>
      <c r="C739" s="81"/>
      <c r="D739" s="81"/>
      <c r="E739" s="81"/>
      <c r="F739" s="81"/>
      <c r="G739" s="81"/>
      <c r="H739" s="81"/>
    </row>
    <row r="740" spans="1:8" s="76" customFormat="1" ht="12">
      <c r="A740" s="80"/>
      <c r="B740" s="80"/>
      <c r="C740" s="81"/>
      <c r="D740" s="81"/>
      <c r="E740" s="81"/>
      <c r="F740" s="81"/>
      <c r="G740" s="81"/>
      <c r="H740" s="81"/>
    </row>
    <row r="741" spans="1:8" s="76" customFormat="1" ht="12">
      <c r="A741" s="80"/>
      <c r="B741" s="80"/>
      <c r="C741" s="81"/>
      <c r="D741" s="81"/>
      <c r="E741" s="81"/>
      <c r="F741" s="81"/>
      <c r="G741" s="81"/>
      <c r="H741" s="81"/>
    </row>
    <row r="742" spans="1:8" s="76" customFormat="1" ht="12">
      <c r="A742" s="80"/>
      <c r="B742" s="80"/>
      <c r="C742" s="81"/>
      <c r="D742" s="81"/>
      <c r="E742" s="81"/>
      <c r="F742" s="81"/>
      <c r="G742" s="81"/>
      <c r="H742" s="81"/>
    </row>
    <row r="743" spans="1:8" s="76" customFormat="1" ht="12">
      <c r="A743" s="80"/>
      <c r="B743" s="80"/>
      <c r="C743" s="81"/>
      <c r="D743" s="81"/>
      <c r="E743" s="81"/>
      <c r="F743" s="81"/>
      <c r="G743" s="81"/>
      <c r="H743" s="81"/>
    </row>
    <row r="744" spans="1:8" s="76" customFormat="1" ht="12">
      <c r="A744" s="80"/>
      <c r="B744" s="80"/>
      <c r="C744" s="81"/>
      <c r="D744" s="81"/>
      <c r="E744" s="81"/>
      <c r="F744" s="81"/>
      <c r="G744" s="81"/>
      <c r="H744" s="81"/>
    </row>
    <row r="745" spans="1:8" s="76" customFormat="1" ht="12">
      <c r="A745" s="80"/>
      <c r="B745" s="80"/>
      <c r="C745" s="81"/>
      <c r="D745" s="81"/>
      <c r="E745" s="81"/>
      <c r="F745" s="81"/>
      <c r="G745" s="81"/>
      <c r="H745" s="81"/>
    </row>
    <row r="746" spans="1:8" s="76" customFormat="1" ht="12">
      <c r="A746" s="80"/>
      <c r="B746" s="80"/>
      <c r="C746" s="81"/>
      <c r="D746" s="81"/>
      <c r="E746" s="81"/>
      <c r="F746" s="81"/>
      <c r="G746" s="81"/>
      <c r="H746" s="81"/>
    </row>
    <row r="747" spans="1:8" s="76" customFormat="1" ht="12">
      <c r="A747" s="80"/>
      <c r="B747" s="80"/>
      <c r="C747" s="81"/>
      <c r="D747" s="81"/>
      <c r="E747" s="81"/>
      <c r="F747" s="81"/>
      <c r="G747" s="81"/>
      <c r="H747" s="81"/>
    </row>
    <row r="748" spans="1:8" s="76" customFormat="1" ht="12">
      <c r="A748" s="80"/>
      <c r="B748" s="80"/>
      <c r="C748" s="81"/>
      <c r="D748" s="81"/>
      <c r="E748" s="81"/>
      <c r="F748" s="81"/>
      <c r="G748" s="81"/>
      <c r="H748" s="81"/>
    </row>
    <row r="749" spans="1:8" s="76" customFormat="1" ht="12">
      <c r="A749" s="80"/>
      <c r="B749" s="80"/>
      <c r="C749" s="81"/>
      <c r="D749" s="81"/>
      <c r="E749" s="81"/>
      <c r="F749" s="81"/>
      <c r="G749" s="81"/>
      <c r="H749" s="81"/>
    </row>
    <row r="750" spans="1:8" s="76" customFormat="1" ht="12">
      <c r="A750" s="80"/>
      <c r="B750" s="80"/>
      <c r="C750" s="81"/>
      <c r="D750" s="81"/>
      <c r="E750" s="81"/>
      <c r="F750" s="81"/>
      <c r="G750" s="81"/>
      <c r="H750" s="81"/>
    </row>
    <row r="751" spans="1:8" s="76" customFormat="1" ht="12">
      <c r="A751" s="80"/>
      <c r="B751" s="80"/>
      <c r="C751" s="81"/>
      <c r="D751" s="81"/>
      <c r="E751" s="81"/>
      <c r="F751" s="81"/>
      <c r="G751" s="81"/>
      <c r="H751" s="81"/>
    </row>
    <row r="752" spans="1:8" s="76" customFormat="1" ht="12">
      <c r="A752" s="80"/>
      <c r="B752" s="80"/>
      <c r="C752" s="81"/>
      <c r="D752" s="81"/>
      <c r="E752" s="81"/>
      <c r="F752" s="81"/>
      <c r="G752" s="81"/>
      <c r="H752" s="81"/>
    </row>
    <row r="753" spans="1:8" s="76" customFormat="1" ht="12">
      <c r="A753" s="80"/>
      <c r="B753" s="80"/>
      <c r="C753" s="81"/>
      <c r="D753" s="81"/>
      <c r="E753" s="81"/>
      <c r="F753" s="81"/>
      <c r="G753" s="81"/>
      <c r="H753" s="81"/>
    </row>
    <row r="754" spans="1:8" s="76" customFormat="1" ht="12">
      <c r="A754" s="80"/>
      <c r="B754" s="80"/>
      <c r="C754" s="81"/>
      <c r="D754" s="81"/>
      <c r="E754" s="81"/>
      <c r="F754" s="81"/>
      <c r="G754" s="81"/>
      <c r="H754" s="81"/>
    </row>
    <row r="755" spans="1:8" s="76" customFormat="1" ht="12">
      <c r="A755" s="80"/>
      <c r="B755" s="80"/>
      <c r="C755" s="81"/>
      <c r="D755" s="81"/>
      <c r="E755" s="81"/>
      <c r="F755" s="81"/>
      <c r="G755" s="81"/>
      <c r="H755" s="81"/>
    </row>
    <row r="756" spans="1:8" s="76" customFormat="1" ht="12">
      <c r="A756" s="80"/>
      <c r="B756" s="80"/>
      <c r="C756" s="81"/>
      <c r="D756" s="81"/>
      <c r="E756" s="81"/>
      <c r="F756" s="81"/>
      <c r="G756" s="81"/>
      <c r="H756" s="81"/>
    </row>
    <row r="757" spans="1:8" s="76" customFormat="1" ht="12">
      <c r="A757" s="80"/>
      <c r="B757" s="80"/>
      <c r="C757" s="81"/>
      <c r="D757" s="81"/>
      <c r="E757" s="81"/>
      <c r="F757" s="81"/>
      <c r="G757" s="81"/>
      <c r="H757" s="81"/>
    </row>
    <row r="758" spans="1:8" s="76" customFormat="1" ht="12">
      <c r="A758" s="80"/>
      <c r="B758" s="80"/>
      <c r="C758" s="81"/>
      <c r="D758" s="81"/>
      <c r="E758" s="81"/>
      <c r="F758" s="81"/>
      <c r="G758" s="81"/>
      <c r="H758" s="81"/>
    </row>
    <row r="759" spans="1:8" s="76" customFormat="1" ht="12">
      <c r="A759" s="80"/>
      <c r="B759" s="80"/>
      <c r="C759" s="81"/>
      <c r="D759" s="81"/>
      <c r="E759" s="81"/>
      <c r="F759" s="81"/>
      <c r="G759" s="81"/>
      <c r="H759" s="81"/>
    </row>
    <row r="760" spans="1:8" s="76" customFormat="1" ht="12">
      <c r="A760" s="80"/>
      <c r="B760" s="80"/>
      <c r="C760" s="81"/>
      <c r="D760" s="81"/>
      <c r="E760" s="81"/>
      <c r="F760" s="81"/>
      <c r="G760" s="81"/>
      <c r="H760" s="81"/>
    </row>
    <row r="761" spans="1:8" s="76" customFormat="1" ht="12">
      <c r="A761" s="80"/>
      <c r="B761" s="80"/>
      <c r="C761" s="81"/>
      <c r="D761" s="81"/>
      <c r="E761" s="81"/>
      <c r="F761" s="81"/>
      <c r="G761" s="81"/>
      <c r="H761" s="81"/>
    </row>
    <row r="762" spans="1:8" s="76" customFormat="1" ht="12">
      <c r="A762" s="80"/>
      <c r="B762" s="80"/>
      <c r="C762" s="81"/>
      <c r="D762" s="81"/>
      <c r="E762" s="81"/>
      <c r="F762" s="81"/>
      <c r="G762" s="81"/>
      <c r="H762" s="81"/>
    </row>
    <row r="763" spans="1:8" s="76" customFormat="1" ht="12">
      <c r="A763" s="80"/>
      <c r="B763" s="80"/>
      <c r="C763" s="81"/>
      <c r="D763" s="81"/>
      <c r="E763" s="81"/>
      <c r="F763" s="81"/>
      <c r="G763" s="81"/>
      <c r="H763" s="81"/>
    </row>
    <row r="764" spans="1:8" s="76" customFormat="1" ht="12">
      <c r="A764" s="80"/>
      <c r="B764" s="80"/>
      <c r="C764" s="81"/>
      <c r="D764" s="81"/>
      <c r="E764" s="81"/>
      <c r="F764" s="81"/>
      <c r="G764" s="81"/>
      <c r="H764" s="81"/>
    </row>
    <row r="765" spans="1:8" s="76" customFormat="1" ht="12">
      <c r="A765" s="80"/>
      <c r="B765" s="80"/>
      <c r="C765" s="81"/>
      <c r="D765" s="81"/>
      <c r="E765" s="81"/>
      <c r="F765" s="81"/>
      <c r="G765" s="81"/>
      <c r="H765" s="81"/>
    </row>
    <row r="766" spans="1:8" s="76" customFormat="1" ht="12">
      <c r="A766" s="80"/>
      <c r="B766" s="80"/>
      <c r="C766" s="81"/>
      <c r="D766" s="81"/>
      <c r="E766" s="81"/>
      <c r="F766" s="81"/>
      <c r="G766" s="81"/>
      <c r="H766" s="81"/>
    </row>
    <row r="767" spans="1:8" s="76" customFormat="1" ht="12">
      <c r="A767" s="80"/>
      <c r="B767" s="80"/>
      <c r="C767" s="81"/>
      <c r="D767" s="81"/>
      <c r="E767" s="81"/>
      <c r="F767" s="81"/>
      <c r="G767" s="81"/>
      <c r="H767" s="81"/>
    </row>
    <row r="768" spans="1:8" s="76" customFormat="1" ht="12">
      <c r="A768" s="80"/>
      <c r="B768" s="80"/>
      <c r="C768" s="81"/>
      <c r="D768" s="81"/>
      <c r="E768" s="81"/>
      <c r="F768" s="81"/>
      <c r="G768" s="81"/>
      <c r="H768" s="81"/>
    </row>
    <row r="769" spans="1:8" s="76" customFormat="1" ht="12">
      <c r="A769" s="80"/>
      <c r="B769" s="80"/>
      <c r="C769" s="81"/>
      <c r="D769" s="81"/>
      <c r="E769" s="81"/>
      <c r="F769" s="81"/>
      <c r="G769" s="81"/>
      <c r="H769" s="81"/>
    </row>
    <row r="770" spans="1:8" s="76" customFormat="1" ht="12">
      <c r="A770" s="80"/>
      <c r="B770" s="80"/>
      <c r="C770" s="81"/>
      <c r="D770" s="81"/>
      <c r="E770" s="81"/>
      <c r="F770" s="81"/>
      <c r="G770" s="81"/>
      <c r="H770" s="81"/>
    </row>
    <row r="771" spans="1:8" s="76" customFormat="1" ht="12">
      <c r="A771" s="80"/>
      <c r="B771" s="80"/>
      <c r="C771" s="81"/>
      <c r="D771" s="81"/>
      <c r="E771" s="81"/>
      <c r="F771" s="81"/>
      <c r="G771" s="81"/>
      <c r="H771" s="81"/>
    </row>
    <row r="772" spans="1:8" s="76" customFormat="1" ht="12">
      <c r="A772" s="80"/>
      <c r="B772" s="80"/>
      <c r="C772" s="81"/>
      <c r="D772" s="81"/>
      <c r="E772" s="81"/>
      <c r="F772" s="81"/>
      <c r="G772" s="81"/>
      <c r="H772" s="81"/>
    </row>
    <row r="773" spans="1:8" s="76" customFormat="1" ht="12">
      <c r="A773" s="80"/>
      <c r="B773" s="80"/>
      <c r="C773" s="81"/>
      <c r="D773" s="81"/>
      <c r="E773" s="81"/>
      <c r="F773" s="81"/>
      <c r="G773" s="81"/>
      <c r="H773" s="81"/>
    </row>
    <row r="774" spans="1:8" s="76" customFormat="1" ht="12">
      <c r="A774" s="80"/>
      <c r="B774" s="80"/>
      <c r="C774" s="81"/>
      <c r="D774" s="81"/>
      <c r="E774" s="81"/>
      <c r="F774" s="81"/>
      <c r="G774" s="81"/>
      <c r="H774" s="81"/>
    </row>
    <row r="775" spans="1:8" s="76" customFormat="1" ht="12">
      <c r="A775" s="80"/>
      <c r="B775" s="80"/>
      <c r="C775" s="81"/>
      <c r="D775" s="81"/>
      <c r="E775" s="81"/>
      <c r="F775" s="81"/>
      <c r="G775" s="81"/>
      <c r="H775" s="81"/>
    </row>
    <row r="776" spans="1:8" s="76" customFormat="1" ht="12">
      <c r="A776" s="80"/>
      <c r="B776" s="80"/>
      <c r="C776" s="81"/>
      <c r="D776" s="81"/>
      <c r="E776" s="81"/>
      <c r="F776" s="81"/>
      <c r="G776" s="81"/>
      <c r="H776" s="81"/>
    </row>
    <row r="777" spans="1:8" s="76" customFormat="1" ht="12">
      <c r="A777" s="80"/>
      <c r="B777" s="80"/>
      <c r="C777" s="81"/>
      <c r="D777" s="81"/>
      <c r="E777" s="81"/>
      <c r="F777" s="81"/>
      <c r="G777" s="81"/>
      <c r="H777" s="81"/>
    </row>
    <row r="778" spans="1:8" s="76" customFormat="1" ht="12">
      <c r="A778" s="80"/>
      <c r="B778" s="80"/>
      <c r="C778" s="81"/>
      <c r="D778" s="81"/>
      <c r="E778" s="81"/>
      <c r="F778" s="81"/>
      <c r="G778" s="81"/>
      <c r="H778" s="81"/>
    </row>
    <row r="779" spans="1:8" s="76" customFormat="1" ht="12">
      <c r="A779" s="80"/>
      <c r="B779" s="80"/>
      <c r="C779" s="81"/>
      <c r="D779" s="81"/>
      <c r="E779" s="81"/>
      <c r="F779" s="81"/>
      <c r="G779" s="81"/>
      <c r="H779" s="81"/>
    </row>
    <row r="780" spans="1:8" s="76" customFormat="1" ht="12">
      <c r="A780" s="80"/>
      <c r="B780" s="80"/>
      <c r="C780" s="81"/>
      <c r="D780" s="81"/>
      <c r="E780" s="81"/>
      <c r="F780" s="81"/>
      <c r="G780" s="81"/>
      <c r="H780" s="81"/>
    </row>
    <row r="781" spans="1:8" s="76" customFormat="1" ht="12">
      <c r="A781" s="80"/>
      <c r="B781" s="80"/>
      <c r="C781" s="81"/>
      <c r="D781" s="81"/>
      <c r="E781" s="81"/>
      <c r="F781" s="81"/>
      <c r="G781" s="81"/>
      <c r="H781" s="81"/>
    </row>
    <row r="782" spans="1:8" s="76" customFormat="1" ht="12">
      <c r="A782" s="80"/>
      <c r="B782" s="80"/>
      <c r="C782" s="81"/>
      <c r="D782" s="81"/>
      <c r="E782" s="81"/>
      <c r="F782" s="81"/>
      <c r="G782" s="81"/>
      <c r="H782" s="81"/>
    </row>
    <row r="783" spans="1:8" s="76" customFormat="1" ht="12">
      <c r="A783" s="80"/>
      <c r="B783" s="80"/>
      <c r="C783" s="81"/>
      <c r="D783" s="81"/>
      <c r="E783" s="81"/>
      <c r="F783" s="81"/>
      <c r="G783" s="81"/>
      <c r="H783" s="81"/>
    </row>
    <row r="784" spans="1:8" s="76" customFormat="1" ht="12">
      <c r="A784" s="80"/>
      <c r="B784" s="80"/>
      <c r="C784" s="81"/>
      <c r="D784" s="81"/>
      <c r="E784" s="81"/>
      <c r="F784" s="81"/>
      <c r="G784" s="81"/>
      <c r="H784" s="81"/>
    </row>
    <row r="785" spans="1:8" s="76" customFormat="1" ht="12">
      <c r="A785" s="80"/>
      <c r="B785" s="80"/>
      <c r="C785" s="81"/>
      <c r="D785" s="81"/>
      <c r="E785" s="81"/>
      <c r="F785" s="81"/>
      <c r="G785" s="81"/>
      <c r="H785" s="81"/>
    </row>
    <row r="786" spans="1:8" s="76" customFormat="1" ht="12">
      <c r="A786" s="80"/>
      <c r="B786" s="80"/>
      <c r="C786" s="81"/>
      <c r="D786" s="81"/>
      <c r="E786" s="81"/>
      <c r="F786" s="81"/>
      <c r="G786" s="81"/>
      <c r="H786" s="81"/>
    </row>
    <row r="787" spans="1:8" s="76" customFormat="1" ht="12">
      <c r="A787" s="80"/>
      <c r="B787" s="80"/>
      <c r="C787" s="81"/>
      <c r="D787" s="81"/>
      <c r="E787" s="81"/>
      <c r="F787" s="81"/>
      <c r="G787" s="81"/>
      <c r="H787" s="81"/>
    </row>
    <row r="788" spans="1:8" s="76" customFormat="1" ht="12">
      <c r="A788" s="80"/>
      <c r="B788" s="80"/>
      <c r="C788" s="81"/>
      <c r="D788" s="81"/>
      <c r="E788" s="81"/>
      <c r="F788" s="81"/>
      <c r="G788" s="81"/>
      <c r="H788" s="81"/>
    </row>
    <row r="789" spans="1:8" s="76" customFormat="1" ht="12">
      <c r="A789" s="80"/>
      <c r="B789" s="80"/>
      <c r="C789" s="81"/>
      <c r="D789" s="81"/>
      <c r="E789" s="81"/>
      <c r="F789" s="81"/>
      <c r="G789" s="81"/>
      <c r="H789" s="81"/>
    </row>
    <row r="790" spans="1:8" s="76" customFormat="1" ht="12">
      <c r="A790" s="80"/>
      <c r="B790" s="80"/>
      <c r="C790" s="81"/>
      <c r="D790" s="81"/>
      <c r="E790" s="81"/>
      <c r="F790" s="81"/>
      <c r="G790" s="81"/>
      <c r="H790" s="81"/>
    </row>
    <row r="791" spans="1:8" s="76" customFormat="1" ht="12">
      <c r="A791" s="80"/>
      <c r="B791" s="80"/>
      <c r="C791" s="81"/>
      <c r="D791" s="81"/>
      <c r="E791" s="81"/>
      <c r="F791" s="81"/>
      <c r="G791" s="81"/>
      <c r="H791" s="81"/>
    </row>
    <row r="792" spans="1:8" s="76" customFormat="1" ht="12">
      <c r="A792" s="80"/>
      <c r="B792" s="80"/>
      <c r="C792" s="81"/>
      <c r="D792" s="81"/>
      <c r="E792" s="81"/>
      <c r="F792" s="81"/>
      <c r="G792" s="81"/>
      <c r="H792" s="81"/>
    </row>
    <row r="793" spans="1:8" s="76" customFormat="1" ht="12">
      <c r="A793" s="80"/>
      <c r="B793" s="80"/>
      <c r="C793" s="81"/>
      <c r="D793" s="81"/>
      <c r="E793" s="81"/>
      <c r="F793" s="81"/>
      <c r="G793" s="81"/>
      <c r="H793" s="81"/>
    </row>
    <row r="794" spans="1:8" s="76" customFormat="1" ht="12">
      <c r="A794" s="80"/>
      <c r="B794" s="80"/>
      <c r="C794" s="81"/>
      <c r="D794" s="81"/>
      <c r="E794" s="81"/>
      <c r="F794" s="81"/>
      <c r="G794" s="81"/>
      <c r="H794" s="81"/>
    </row>
    <row r="795" spans="1:8" s="76" customFormat="1" ht="12">
      <c r="A795" s="80"/>
      <c r="B795" s="80"/>
      <c r="C795" s="81"/>
      <c r="D795" s="81"/>
      <c r="E795" s="81"/>
      <c r="F795" s="81"/>
      <c r="G795" s="81"/>
      <c r="H795" s="81"/>
    </row>
    <row r="796" spans="1:8" s="76" customFormat="1" ht="12">
      <c r="A796" s="80"/>
      <c r="B796" s="80"/>
      <c r="C796" s="81"/>
      <c r="D796" s="81"/>
      <c r="E796" s="81"/>
      <c r="F796" s="81"/>
      <c r="G796" s="81"/>
      <c r="H796" s="81"/>
    </row>
    <row r="797" spans="1:8" s="76" customFormat="1" ht="12">
      <c r="A797" s="80"/>
      <c r="B797" s="80"/>
      <c r="C797" s="81"/>
      <c r="D797" s="81"/>
      <c r="E797" s="81"/>
      <c r="F797" s="81"/>
      <c r="G797" s="81"/>
      <c r="H797" s="81"/>
    </row>
    <row r="798" spans="1:8" s="76" customFormat="1" ht="12">
      <c r="A798" s="80"/>
      <c r="B798" s="80"/>
      <c r="C798" s="81"/>
      <c r="D798" s="81"/>
      <c r="E798" s="81"/>
      <c r="F798" s="81"/>
      <c r="G798" s="81"/>
      <c r="H798" s="81"/>
    </row>
    <row r="799" spans="1:8" s="76" customFormat="1" ht="12">
      <c r="A799" s="80"/>
      <c r="B799" s="80"/>
      <c r="C799" s="81"/>
      <c r="D799" s="81"/>
      <c r="E799" s="81"/>
      <c r="F799" s="81"/>
      <c r="G799" s="81"/>
      <c r="H799" s="81"/>
    </row>
    <row r="800" spans="1:8" s="76" customFormat="1" ht="12">
      <c r="A800" s="80"/>
      <c r="B800" s="80"/>
      <c r="C800" s="81"/>
      <c r="D800" s="81"/>
      <c r="E800" s="81"/>
      <c r="F800" s="81"/>
      <c r="G800" s="81"/>
      <c r="H800" s="81"/>
    </row>
    <row r="801" spans="1:8" s="76" customFormat="1" ht="12">
      <c r="A801" s="80"/>
      <c r="B801" s="80"/>
      <c r="C801" s="81"/>
      <c r="D801" s="81"/>
      <c r="E801" s="81"/>
      <c r="F801" s="81"/>
      <c r="G801" s="81"/>
      <c r="H801" s="81"/>
    </row>
    <row r="802" spans="1:8" s="76" customFormat="1" ht="12">
      <c r="A802" s="80"/>
      <c r="B802" s="80"/>
      <c r="C802" s="81"/>
      <c r="D802" s="81"/>
      <c r="E802" s="81"/>
      <c r="F802" s="81"/>
      <c r="G802" s="81"/>
      <c r="H802" s="81"/>
    </row>
    <row r="803" spans="1:8" s="76" customFormat="1" ht="12">
      <c r="A803" s="80"/>
      <c r="B803" s="80"/>
      <c r="C803" s="81"/>
      <c r="D803" s="81"/>
      <c r="E803" s="81"/>
      <c r="F803" s="81"/>
      <c r="G803" s="81"/>
      <c r="H803" s="81"/>
    </row>
    <row r="804" spans="1:8" s="76" customFormat="1" ht="12">
      <c r="A804" s="80"/>
      <c r="B804" s="80"/>
      <c r="C804" s="81"/>
      <c r="D804" s="81"/>
      <c r="E804" s="81"/>
      <c r="F804" s="81"/>
      <c r="G804" s="81"/>
      <c r="H804" s="81"/>
    </row>
    <row r="805" spans="1:8" s="76" customFormat="1" ht="12">
      <c r="A805" s="80"/>
      <c r="B805" s="80"/>
      <c r="C805" s="81"/>
      <c r="D805" s="81"/>
      <c r="E805" s="81"/>
      <c r="F805" s="81"/>
      <c r="G805" s="81"/>
      <c r="H805" s="81"/>
    </row>
    <row r="806" spans="1:8" s="76" customFormat="1" ht="12">
      <c r="A806" s="80"/>
      <c r="B806" s="80"/>
      <c r="C806" s="81"/>
      <c r="D806" s="81"/>
      <c r="E806" s="81"/>
      <c r="F806" s="81"/>
      <c r="G806" s="81"/>
      <c r="H806" s="81"/>
    </row>
    <row r="807" spans="1:8" s="76" customFormat="1" ht="12">
      <c r="A807" s="80"/>
      <c r="B807" s="80"/>
      <c r="C807" s="81"/>
      <c r="D807" s="81"/>
      <c r="E807" s="81"/>
      <c r="F807" s="81"/>
      <c r="G807" s="81"/>
      <c r="H807" s="81"/>
    </row>
    <row r="808" spans="1:8" s="76" customFormat="1" ht="12">
      <c r="A808" s="80"/>
      <c r="B808" s="80"/>
      <c r="C808" s="81"/>
      <c r="D808" s="81"/>
      <c r="E808" s="81"/>
      <c r="F808" s="81"/>
      <c r="G808" s="81"/>
      <c r="H808" s="81"/>
    </row>
    <row r="809" spans="1:8" s="76" customFormat="1" ht="12">
      <c r="A809" s="80"/>
      <c r="B809" s="80"/>
      <c r="C809" s="81"/>
      <c r="D809" s="81"/>
      <c r="E809" s="81"/>
      <c r="F809" s="81"/>
      <c r="G809" s="81"/>
      <c r="H809" s="81"/>
    </row>
    <row r="810" spans="1:8" s="76" customFormat="1" ht="12">
      <c r="A810" s="80"/>
      <c r="B810" s="80"/>
      <c r="C810" s="81"/>
      <c r="D810" s="81"/>
      <c r="E810" s="81"/>
      <c r="F810" s="81"/>
      <c r="G810" s="81"/>
      <c r="H810" s="81"/>
    </row>
    <row r="811" spans="1:8" s="76" customFormat="1" ht="12">
      <c r="A811" s="80"/>
      <c r="B811" s="80"/>
      <c r="C811" s="81"/>
      <c r="D811" s="81"/>
      <c r="E811" s="81"/>
      <c r="F811" s="81"/>
      <c r="G811" s="81"/>
      <c r="H811" s="81"/>
    </row>
    <row r="812" spans="1:8" s="76" customFormat="1" ht="12">
      <c r="A812" s="80"/>
      <c r="B812" s="80"/>
      <c r="C812" s="81"/>
      <c r="D812" s="81"/>
      <c r="E812" s="81"/>
      <c r="F812" s="81"/>
      <c r="G812" s="81"/>
      <c r="H812" s="81"/>
    </row>
    <row r="813" spans="1:8" s="76" customFormat="1" ht="12">
      <c r="A813" s="80"/>
      <c r="B813" s="80"/>
      <c r="C813" s="81"/>
      <c r="D813" s="81"/>
      <c r="E813" s="81"/>
      <c r="F813" s="81"/>
      <c r="G813" s="81"/>
      <c r="H813" s="81"/>
    </row>
    <row r="814" spans="1:8" s="76" customFormat="1" ht="12">
      <c r="A814" s="80"/>
      <c r="B814" s="80"/>
      <c r="C814" s="81"/>
      <c r="D814" s="81"/>
      <c r="E814" s="81"/>
      <c r="F814" s="81"/>
      <c r="G814" s="81"/>
      <c r="H814" s="81"/>
    </row>
    <row r="815" spans="1:8" s="76" customFormat="1" ht="12">
      <c r="A815" s="80"/>
      <c r="B815" s="80"/>
      <c r="C815" s="81"/>
      <c r="D815" s="81"/>
      <c r="E815" s="81"/>
      <c r="F815" s="81"/>
      <c r="G815" s="81"/>
      <c r="H815" s="81"/>
    </row>
    <row r="816" spans="1:8" s="76" customFormat="1" ht="12">
      <c r="A816" s="80"/>
      <c r="B816" s="80"/>
      <c r="C816" s="81"/>
      <c r="D816" s="81"/>
      <c r="E816" s="81"/>
      <c r="F816" s="81"/>
      <c r="G816" s="81"/>
      <c r="H816" s="81"/>
    </row>
    <row r="817" spans="1:8" s="76" customFormat="1" ht="12">
      <c r="A817" s="80"/>
      <c r="B817" s="80"/>
      <c r="C817" s="81"/>
      <c r="D817" s="81"/>
      <c r="E817" s="81"/>
      <c r="F817" s="81"/>
      <c r="G817" s="81"/>
      <c r="H817" s="81"/>
    </row>
    <row r="818" spans="1:8" s="76" customFormat="1" ht="12">
      <c r="A818" s="80"/>
      <c r="B818" s="80"/>
      <c r="C818" s="81"/>
      <c r="D818" s="81"/>
      <c r="E818" s="81"/>
      <c r="F818" s="81"/>
      <c r="G818" s="81"/>
      <c r="H818" s="81"/>
    </row>
    <row r="819" spans="1:8" s="76" customFormat="1" ht="12">
      <c r="A819" s="80"/>
      <c r="B819" s="80"/>
      <c r="C819" s="81"/>
      <c r="D819" s="81"/>
      <c r="E819" s="81"/>
      <c r="F819" s="81"/>
      <c r="G819" s="81"/>
      <c r="H819" s="81"/>
    </row>
    <row r="820" spans="1:8" s="76" customFormat="1" ht="12">
      <c r="A820" s="80"/>
      <c r="B820" s="80"/>
      <c r="C820" s="81"/>
      <c r="D820" s="81"/>
      <c r="E820" s="81"/>
      <c r="F820" s="81"/>
      <c r="G820" s="81"/>
      <c r="H820" s="81"/>
    </row>
    <row r="821" spans="1:8" s="76" customFormat="1" ht="12">
      <c r="A821" s="80"/>
      <c r="B821" s="80"/>
      <c r="C821" s="81"/>
      <c r="D821" s="81"/>
      <c r="E821" s="81"/>
      <c r="F821" s="81"/>
      <c r="G821" s="81"/>
      <c r="H821" s="81"/>
    </row>
    <row r="822" spans="1:8" s="76" customFormat="1" ht="12">
      <c r="A822" s="80"/>
      <c r="B822" s="80"/>
      <c r="C822" s="81"/>
      <c r="D822" s="81"/>
      <c r="E822" s="81"/>
      <c r="F822" s="81"/>
      <c r="G822" s="81"/>
      <c r="H822" s="81"/>
    </row>
    <row r="823" spans="1:8" s="76" customFormat="1" ht="12">
      <c r="A823" s="80"/>
      <c r="B823" s="80"/>
      <c r="C823" s="81"/>
      <c r="D823" s="81"/>
      <c r="E823" s="81"/>
      <c r="F823" s="81"/>
      <c r="G823" s="81"/>
      <c r="H823" s="81"/>
    </row>
    <row r="824" spans="1:8" s="76" customFormat="1" ht="12">
      <c r="A824" s="80"/>
      <c r="B824" s="80"/>
      <c r="C824" s="81"/>
      <c r="D824" s="81"/>
      <c r="E824" s="81"/>
      <c r="F824" s="81"/>
      <c r="G824" s="81"/>
      <c r="H824" s="81"/>
    </row>
    <row r="825" spans="1:8" s="76" customFormat="1" ht="12">
      <c r="A825" s="80"/>
      <c r="B825" s="80"/>
      <c r="C825" s="81"/>
      <c r="D825" s="81"/>
      <c r="E825" s="81"/>
      <c r="F825" s="81"/>
      <c r="G825" s="81"/>
      <c r="H825" s="81"/>
    </row>
    <row r="826" spans="1:8" s="76" customFormat="1" ht="12">
      <c r="A826" s="80"/>
      <c r="B826" s="80"/>
      <c r="C826" s="81"/>
      <c r="D826" s="81"/>
      <c r="E826" s="81"/>
      <c r="F826" s="81"/>
      <c r="G826" s="81"/>
      <c r="H826" s="81"/>
    </row>
    <row r="827" spans="1:8" s="76" customFormat="1" ht="12">
      <c r="A827" s="80"/>
      <c r="B827" s="80"/>
      <c r="C827" s="81"/>
      <c r="D827" s="81"/>
      <c r="E827" s="81"/>
      <c r="F827" s="81"/>
      <c r="G827" s="81"/>
      <c r="H827" s="81"/>
    </row>
    <row r="828" spans="1:8" s="76" customFormat="1" ht="12">
      <c r="A828" s="80"/>
      <c r="B828" s="80"/>
      <c r="C828" s="81"/>
      <c r="D828" s="81"/>
      <c r="E828" s="81"/>
      <c r="F828" s="81"/>
      <c r="G828" s="81"/>
      <c r="H828" s="81"/>
    </row>
    <row r="829" spans="1:8" s="76" customFormat="1" ht="12">
      <c r="A829" s="80"/>
      <c r="B829" s="80"/>
      <c r="C829" s="81"/>
      <c r="D829" s="81"/>
      <c r="E829" s="81"/>
      <c r="F829" s="81"/>
      <c r="G829" s="81"/>
      <c r="H829" s="81"/>
    </row>
    <row r="830" spans="1:8" s="76" customFormat="1" ht="12">
      <c r="A830" s="80"/>
      <c r="B830" s="80"/>
      <c r="C830" s="81"/>
      <c r="D830" s="81"/>
      <c r="E830" s="81"/>
      <c r="F830" s="81"/>
      <c r="G830" s="81"/>
      <c r="H830" s="81"/>
    </row>
    <row r="831" spans="1:8" s="76" customFormat="1" ht="12">
      <c r="A831" s="80"/>
      <c r="B831" s="80"/>
      <c r="C831" s="81"/>
      <c r="D831" s="81"/>
      <c r="E831" s="81"/>
      <c r="F831" s="81"/>
      <c r="G831" s="81"/>
      <c r="H831" s="81"/>
    </row>
    <row r="832" spans="1:8" s="76" customFormat="1" ht="12">
      <c r="A832" s="80"/>
      <c r="B832" s="80"/>
      <c r="C832" s="81"/>
      <c r="D832" s="81"/>
      <c r="E832" s="81"/>
      <c r="F832" s="81"/>
      <c r="G832" s="81"/>
      <c r="H832" s="81"/>
    </row>
    <row r="833" spans="1:8" s="76" customFormat="1" ht="12">
      <c r="A833" s="80"/>
      <c r="B833" s="80"/>
      <c r="C833" s="81"/>
      <c r="D833" s="81"/>
      <c r="E833" s="81"/>
      <c r="F833" s="81"/>
      <c r="G833" s="81"/>
      <c r="H833" s="81"/>
    </row>
    <row r="834" spans="1:8" s="76" customFormat="1" ht="12">
      <c r="A834" s="80"/>
      <c r="B834" s="80"/>
      <c r="C834" s="81"/>
      <c r="D834" s="81"/>
      <c r="E834" s="81"/>
      <c r="F834" s="81"/>
      <c r="G834" s="81"/>
      <c r="H834" s="81"/>
    </row>
    <row r="835" spans="1:8" s="76" customFormat="1" ht="12">
      <c r="A835" s="80"/>
      <c r="B835" s="80"/>
      <c r="C835" s="81"/>
      <c r="D835" s="81"/>
      <c r="E835" s="81"/>
      <c r="F835" s="81"/>
      <c r="G835" s="81"/>
      <c r="H835" s="81"/>
    </row>
    <row r="836" spans="1:8" s="76" customFormat="1" ht="12">
      <c r="A836" s="80"/>
      <c r="B836" s="80"/>
      <c r="C836" s="81"/>
      <c r="D836" s="81"/>
      <c r="E836" s="81"/>
      <c r="F836" s="81"/>
      <c r="G836" s="81"/>
      <c r="H836" s="81"/>
    </row>
    <row r="837" spans="1:8" s="76" customFormat="1" ht="12">
      <c r="A837" s="80"/>
      <c r="B837" s="80"/>
      <c r="C837" s="81"/>
      <c r="D837" s="81"/>
      <c r="E837" s="81"/>
      <c r="F837" s="81"/>
      <c r="G837" s="81"/>
      <c r="H837" s="81"/>
    </row>
    <row r="838" spans="1:8" s="76" customFormat="1" ht="12">
      <c r="A838" s="80"/>
      <c r="B838" s="80"/>
      <c r="C838" s="81"/>
      <c r="D838" s="81"/>
      <c r="E838" s="81"/>
      <c r="F838" s="81"/>
      <c r="G838" s="81"/>
      <c r="H838" s="81"/>
    </row>
    <row r="839" spans="1:8" s="76" customFormat="1" ht="12">
      <c r="A839" s="80"/>
      <c r="B839" s="80"/>
      <c r="C839" s="81"/>
      <c r="D839" s="81"/>
      <c r="E839" s="81"/>
      <c r="F839" s="81"/>
      <c r="G839" s="81"/>
      <c r="H839" s="81"/>
    </row>
    <row r="840" spans="1:8" s="76" customFormat="1" ht="12">
      <c r="A840" s="80"/>
      <c r="B840" s="80"/>
      <c r="C840" s="81"/>
      <c r="D840" s="81"/>
      <c r="E840" s="81"/>
      <c r="F840" s="81"/>
      <c r="G840" s="81"/>
      <c r="H840" s="81"/>
    </row>
    <row r="841" spans="1:8" s="76" customFormat="1" ht="12">
      <c r="A841" s="80"/>
      <c r="B841" s="80"/>
      <c r="C841" s="81"/>
      <c r="D841" s="81"/>
      <c r="E841" s="81"/>
      <c r="F841" s="81"/>
      <c r="G841" s="81"/>
      <c r="H841" s="81"/>
    </row>
    <row r="842" spans="1:8" s="76" customFormat="1" ht="12">
      <c r="A842" s="80"/>
      <c r="B842" s="80"/>
      <c r="C842" s="81"/>
      <c r="D842" s="81"/>
      <c r="E842" s="81"/>
      <c r="F842" s="81"/>
      <c r="G842" s="81"/>
      <c r="H842" s="81"/>
    </row>
    <row r="843" spans="1:8" s="76" customFormat="1" ht="12">
      <c r="A843" s="80"/>
      <c r="B843" s="80"/>
      <c r="C843" s="81"/>
      <c r="D843" s="81"/>
      <c r="E843" s="81"/>
      <c r="F843" s="81"/>
      <c r="G843" s="81"/>
      <c r="H843" s="81"/>
    </row>
    <row r="844" spans="1:8" s="76" customFormat="1" ht="12">
      <c r="A844" s="80"/>
      <c r="B844" s="80"/>
      <c r="C844" s="81"/>
      <c r="D844" s="81"/>
      <c r="E844" s="81"/>
      <c r="F844" s="81"/>
      <c r="G844" s="81"/>
      <c r="H844" s="81"/>
    </row>
    <row r="845" spans="1:8" s="76" customFormat="1" ht="12">
      <c r="A845" s="80"/>
      <c r="B845" s="80"/>
      <c r="C845" s="81"/>
      <c r="D845" s="81"/>
      <c r="E845" s="81"/>
      <c r="F845" s="81"/>
      <c r="G845" s="81"/>
      <c r="H845" s="81"/>
    </row>
    <row r="846" spans="1:8" s="76" customFormat="1" ht="12">
      <c r="A846" s="80"/>
      <c r="B846" s="80"/>
      <c r="C846" s="81"/>
      <c r="D846" s="81"/>
      <c r="E846" s="81"/>
      <c r="F846" s="81"/>
      <c r="G846" s="81"/>
      <c r="H846" s="81"/>
    </row>
    <row r="847" spans="1:8" s="76" customFormat="1" ht="12">
      <c r="A847" s="80"/>
      <c r="B847" s="80"/>
      <c r="C847" s="81"/>
      <c r="D847" s="81"/>
      <c r="E847" s="81"/>
      <c r="F847" s="81"/>
      <c r="G847" s="81"/>
      <c r="H847" s="81"/>
    </row>
    <row r="848" spans="1:8" s="76" customFormat="1" ht="12">
      <c r="A848" s="80"/>
      <c r="B848" s="80"/>
      <c r="C848" s="81"/>
      <c r="D848" s="81"/>
      <c r="E848" s="81"/>
      <c r="F848" s="81"/>
      <c r="G848" s="81"/>
      <c r="H848" s="81"/>
    </row>
    <row r="849" spans="1:8" s="76" customFormat="1" ht="12">
      <c r="A849" s="80"/>
      <c r="B849" s="80"/>
      <c r="C849" s="81"/>
      <c r="D849" s="81"/>
      <c r="E849" s="81"/>
      <c r="F849" s="81"/>
      <c r="G849" s="81"/>
      <c r="H849" s="81"/>
    </row>
    <row r="850" spans="1:8" s="76" customFormat="1" ht="12">
      <c r="A850" s="80"/>
      <c r="B850" s="80"/>
      <c r="C850" s="81"/>
      <c r="D850" s="81"/>
      <c r="E850" s="81"/>
      <c r="F850" s="81"/>
      <c r="G850" s="81"/>
      <c r="H850" s="81"/>
    </row>
    <row r="851" spans="1:8" s="76" customFormat="1" ht="12">
      <c r="A851" s="80"/>
      <c r="B851" s="80"/>
      <c r="C851" s="81"/>
      <c r="D851" s="81"/>
      <c r="E851" s="81"/>
      <c r="F851" s="81"/>
      <c r="G851" s="81"/>
      <c r="H851" s="81"/>
    </row>
    <row r="852" spans="1:8" s="76" customFormat="1" ht="12">
      <c r="A852" s="80"/>
      <c r="B852" s="80"/>
      <c r="C852" s="81"/>
      <c r="D852" s="81"/>
      <c r="E852" s="81"/>
      <c r="F852" s="81"/>
      <c r="G852" s="81"/>
      <c r="H852" s="81"/>
    </row>
    <row r="853" spans="1:8" s="76" customFormat="1" ht="12">
      <c r="A853" s="80"/>
      <c r="B853" s="80"/>
      <c r="C853" s="81"/>
      <c r="D853" s="81"/>
      <c r="E853" s="81"/>
      <c r="F853" s="81"/>
      <c r="G853" s="81"/>
      <c r="H853" s="81"/>
    </row>
    <row r="854" spans="1:8" s="76" customFormat="1" ht="12">
      <c r="A854" s="80"/>
      <c r="B854" s="80"/>
      <c r="C854" s="81"/>
      <c r="D854" s="81"/>
      <c r="E854" s="81"/>
      <c r="F854" s="81"/>
      <c r="G854" s="81"/>
      <c r="H854" s="81"/>
    </row>
    <row r="855" spans="1:8" s="76" customFormat="1" ht="12">
      <c r="A855" s="80"/>
      <c r="B855" s="80"/>
      <c r="C855" s="81"/>
      <c r="D855" s="81"/>
      <c r="E855" s="81"/>
      <c r="F855" s="81"/>
      <c r="G855" s="81"/>
      <c r="H855" s="81"/>
    </row>
    <row r="856" spans="1:8" s="76" customFormat="1" ht="12">
      <c r="A856" s="80"/>
      <c r="B856" s="80"/>
      <c r="C856" s="81"/>
      <c r="D856" s="81"/>
      <c r="E856" s="81"/>
      <c r="F856" s="81"/>
      <c r="G856" s="81"/>
      <c r="H856" s="81"/>
    </row>
    <row r="857" spans="1:8" s="76" customFormat="1" ht="12">
      <c r="A857" s="80"/>
      <c r="B857" s="80"/>
      <c r="C857" s="81"/>
      <c r="D857" s="81"/>
      <c r="E857" s="81"/>
      <c r="F857" s="81"/>
      <c r="G857" s="81"/>
      <c r="H857" s="81"/>
    </row>
    <row r="858" spans="1:8" s="76" customFormat="1" ht="12">
      <c r="A858" s="80"/>
      <c r="B858" s="80"/>
      <c r="C858" s="81"/>
      <c r="D858" s="81"/>
      <c r="E858" s="81"/>
      <c r="F858" s="81"/>
      <c r="G858" s="81"/>
      <c r="H858" s="81"/>
    </row>
    <row r="859" spans="1:8" s="76" customFormat="1" ht="12">
      <c r="A859" s="80"/>
      <c r="B859" s="80"/>
      <c r="C859" s="81"/>
      <c r="D859" s="81"/>
      <c r="E859" s="81"/>
      <c r="F859" s="81"/>
      <c r="G859" s="81"/>
      <c r="H859" s="81"/>
    </row>
    <row r="860" spans="1:8" s="76" customFormat="1" ht="12">
      <c r="A860" s="80"/>
      <c r="B860" s="80"/>
      <c r="C860" s="81"/>
      <c r="D860" s="81"/>
      <c r="E860" s="81"/>
      <c r="F860" s="81"/>
      <c r="G860" s="81"/>
      <c r="H860" s="81"/>
    </row>
    <row r="861" spans="1:8" s="76" customFormat="1" ht="12">
      <c r="A861" s="80"/>
      <c r="B861" s="80"/>
      <c r="C861" s="81"/>
      <c r="D861" s="81"/>
      <c r="E861" s="81"/>
      <c r="F861" s="81"/>
      <c r="G861" s="81"/>
      <c r="H861" s="81"/>
    </row>
    <row r="862" spans="1:8" s="76" customFormat="1" ht="12">
      <c r="A862" s="80"/>
      <c r="B862" s="80"/>
      <c r="C862" s="81"/>
      <c r="D862" s="81"/>
      <c r="E862" s="81"/>
      <c r="F862" s="81"/>
      <c r="G862" s="81"/>
      <c r="H862" s="81"/>
    </row>
    <row r="863" spans="1:8" s="76" customFormat="1" ht="12">
      <c r="A863" s="80"/>
      <c r="B863" s="80"/>
      <c r="C863" s="81"/>
      <c r="D863" s="81"/>
      <c r="E863" s="81"/>
      <c r="F863" s="81"/>
      <c r="G863" s="81"/>
      <c r="H863" s="81"/>
    </row>
    <row r="864" spans="1:8" s="76" customFormat="1" ht="12">
      <c r="A864" s="80"/>
      <c r="B864" s="80"/>
      <c r="C864" s="81"/>
      <c r="D864" s="81"/>
      <c r="E864" s="81"/>
      <c r="F864" s="81"/>
      <c r="G864" s="81"/>
      <c r="H864" s="81"/>
    </row>
    <row r="865" spans="1:8" s="76" customFormat="1" ht="12">
      <c r="A865" s="80"/>
      <c r="B865" s="80"/>
      <c r="C865" s="81"/>
      <c r="D865" s="81"/>
      <c r="E865" s="81"/>
      <c r="F865" s="81"/>
      <c r="G865" s="81"/>
      <c r="H865" s="81"/>
    </row>
    <row r="866" spans="1:8" s="76" customFormat="1" ht="12">
      <c r="A866" s="80"/>
      <c r="B866" s="80"/>
      <c r="C866" s="81"/>
      <c r="D866" s="81"/>
      <c r="E866" s="81"/>
      <c r="F866" s="81"/>
      <c r="G866" s="81"/>
      <c r="H866" s="81"/>
    </row>
    <row r="867" spans="1:8" s="76" customFormat="1" ht="12">
      <c r="A867" s="80"/>
      <c r="B867" s="80"/>
      <c r="C867" s="81"/>
      <c r="D867" s="81"/>
      <c r="E867" s="81"/>
      <c r="F867" s="81"/>
      <c r="G867" s="81"/>
      <c r="H867" s="81"/>
    </row>
    <row r="868" spans="1:8" s="76" customFormat="1" ht="12">
      <c r="A868" s="80"/>
      <c r="B868" s="80"/>
      <c r="C868" s="81"/>
      <c r="D868" s="81"/>
      <c r="E868" s="81"/>
      <c r="F868" s="81"/>
      <c r="G868" s="81"/>
      <c r="H868" s="81"/>
    </row>
    <row r="869" spans="1:8" s="76" customFormat="1" ht="12">
      <c r="A869" s="80"/>
      <c r="B869" s="80"/>
      <c r="C869" s="81"/>
      <c r="D869" s="81"/>
      <c r="E869" s="81"/>
      <c r="F869" s="81"/>
      <c r="G869" s="81"/>
      <c r="H869" s="81"/>
    </row>
    <row r="870" spans="1:8" s="76" customFormat="1" ht="12">
      <c r="A870" s="80"/>
      <c r="B870" s="80"/>
      <c r="C870" s="81"/>
      <c r="D870" s="81"/>
      <c r="E870" s="81"/>
      <c r="F870" s="81"/>
      <c r="G870" s="81"/>
      <c r="H870" s="81"/>
    </row>
    <row r="871" spans="1:8" s="76" customFormat="1" ht="12">
      <c r="A871" s="80"/>
      <c r="B871" s="80"/>
      <c r="C871" s="81"/>
      <c r="D871" s="81"/>
      <c r="E871" s="81"/>
      <c r="F871" s="81"/>
      <c r="G871" s="81"/>
      <c r="H871" s="81"/>
    </row>
    <row r="872" spans="1:8" s="76" customFormat="1" ht="12">
      <c r="A872" s="80"/>
      <c r="B872" s="80"/>
      <c r="C872" s="81"/>
      <c r="D872" s="81"/>
      <c r="E872" s="81"/>
      <c r="F872" s="81"/>
      <c r="G872" s="81"/>
      <c r="H872" s="81"/>
    </row>
    <row r="873" spans="1:8" s="76" customFormat="1" ht="12">
      <c r="A873" s="80"/>
      <c r="B873" s="80"/>
      <c r="C873" s="81"/>
      <c r="D873" s="81"/>
      <c r="E873" s="81"/>
      <c r="F873" s="81"/>
      <c r="G873" s="81"/>
      <c r="H873" s="81"/>
    </row>
    <row r="874" ht="12.75">
      <c r="B874" s="80"/>
    </row>
    <row r="875" ht="12.75">
      <c r="B875" s="80"/>
    </row>
    <row r="876" ht="12.75">
      <c r="B876" s="80"/>
    </row>
    <row r="877" ht="12.75">
      <c r="B877" s="80"/>
    </row>
    <row r="878" ht="12.75">
      <c r="B878" s="80"/>
    </row>
    <row r="879" ht="12.75">
      <c r="B879" s="80"/>
    </row>
    <row r="880" ht="12.75">
      <c r="B880" s="80"/>
    </row>
    <row r="881" ht="12.75">
      <c r="B881" s="80"/>
    </row>
    <row r="882" ht="12.75">
      <c r="B882" s="80"/>
    </row>
    <row r="883" ht="12.75">
      <c r="B883" s="80"/>
    </row>
    <row r="884" ht="12.75">
      <c r="B884" s="80"/>
    </row>
    <row r="885" ht="12.75">
      <c r="B885" s="80"/>
    </row>
    <row r="886" ht="12.75">
      <c r="B886" s="80"/>
    </row>
    <row r="887" ht="12.75">
      <c r="B887" s="80"/>
    </row>
    <row r="888" ht="12.75">
      <c r="B888" s="80"/>
    </row>
    <row r="889" ht="12.75">
      <c r="B889" s="80"/>
    </row>
    <row r="890" ht="12.75">
      <c r="B890" s="80"/>
    </row>
    <row r="891" ht="12.75">
      <c r="B891" s="80"/>
    </row>
    <row r="892" ht="12.75">
      <c r="B892" s="80"/>
    </row>
    <row r="893" ht="12.75">
      <c r="B893" s="80"/>
    </row>
    <row r="894" ht="12.75">
      <c r="B894" s="80"/>
    </row>
    <row r="895" ht="12.75">
      <c r="B895" s="80"/>
    </row>
    <row r="896" ht="12.75">
      <c r="B896" s="80"/>
    </row>
    <row r="897" ht="12.75">
      <c r="B897" s="80"/>
    </row>
    <row r="898" ht="12.75">
      <c r="B898" s="80"/>
    </row>
    <row r="899" ht="12.75">
      <c r="B899" s="80"/>
    </row>
    <row r="900" ht="12.75">
      <c r="B900" s="80"/>
    </row>
    <row r="901" ht="12.75">
      <c r="B901" s="80"/>
    </row>
    <row r="902" ht="12.75">
      <c r="B902" s="80"/>
    </row>
    <row r="903" ht="12.75">
      <c r="B903" s="80"/>
    </row>
    <row r="904" ht="12.75">
      <c r="B904" s="80"/>
    </row>
    <row r="905" ht="12.75">
      <c r="B905" s="80"/>
    </row>
    <row r="906" ht="12.75">
      <c r="B906" s="80"/>
    </row>
    <row r="907" ht="12.75">
      <c r="B907" s="80"/>
    </row>
  </sheetData>
  <sheetProtection password="8D25" sheet="1" formatCells="0" formatColumns="0" formatRows="0" insertColumns="0" insertRows="0" insertHyperlinks="0" deleteColumns="0" deleteRows="0" sort="0" autoFilter="0" pivotTables="0"/>
  <mergeCells count="23">
    <mergeCell ref="A572:D572"/>
    <mergeCell ref="A564:D564"/>
    <mergeCell ref="E564:F564"/>
    <mergeCell ref="A570:D570"/>
    <mergeCell ref="A571:D571"/>
    <mergeCell ref="F9:F10"/>
    <mergeCell ref="G9:G10"/>
    <mergeCell ref="H9:H10"/>
    <mergeCell ref="A563:D563"/>
    <mergeCell ref="E563:F563"/>
    <mergeCell ref="A9:A10"/>
    <mergeCell ref="B9:B10"/>
    <mergeCell ref="C9:C10"/>
    <mergeCell ref="D9:E9"/>
    <mergeCell ref="A5:E5"/>
    <mergeCell ref="A6:E6"/>
    <mergeCell ref="G6:H6"/>
    <mergeCell ref="A7:E7"/>
    <mergeCell ref="G7:H7"/>
    <mergeCell ref="A1:H1"/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F2379"/>
  <sheetViews>
    <sheetView workbookViewId="0" topLeftCell="A4">
      <selection activeCell="C13" sqref="C13"/>
    </sheetView>
  </sheetViews>
  <sheetFormatPr defaultColWidth="11.421875" defaultRowHeight="12.75"/>
  <cols>
    <col min="1" max="1" width="11.421875" style="63" customWidth="1"/>
    <col min="2" max="2" width="52.00390625" style="64" customWidth="1"/>
    <col min="3" max="3" width="16.7109375" style="65" customWidth="1"/>
    <col min="4" max="4" width="29.8515625" style="33" customWidth="1"/>
    <col min="5" max="5" width="12.140625" style="66" bestFit="1" customWidth="1"/>
    <col min="6" max="6" width="14.8515625" style="66" bestFit="1" customWidth="1"/>
    <col min="7" max="16384" width="11.421875" style="67" customWidth="1"/>
  </cols>
  <sheetData>
    <row r="1" spans="1:6" s="32" customFormat="1" ht="12.75">
      <c r="A1" s="29" t="s">
        <v>3007</v>
      </c>
      <c r="B1" s="30"/>
      <c r="C1" s="31"/>
      <c r="D1" s="137" t="s">
        <v>3008</v>
      </c>
      <c r="E1" s="137"/>
      <c r="F1" s="137"/>
    </row>
    <row r="2" spans="1:6" s="32" customFormat="1" ht="12.75">
      <c r="A2" s="29" t="s">
        <v>3009</v>
      </c>
      <c r="B2" s="30"/>
      <c r="C2" s="31"/>
      <c r="D2" s="137" t="s">
        <v>771</v>
      </c>
      <c r="E2" s="137"/>
      <c r="F2" s="137"/>
    </row>
    <row r="3" spans="1:6" s="32" customFormat="1" ht="12.75">
      <c r="A3" s="29" t="s">
        <v>3011</v>
      </c>
      <c r="B3" s="30"/>
      <c r="C3" s="31"/>
      <c r="D3" s="33"/>
      <c r="E3" s="34"/>
      <c r="F3" s="34"/>
    </row>
    <row r="4" spans="1:6" s="32" customFormat="1" ht="12.75">
      <c r="A4" s="29" t="s">
        <v>3012</v>
      </c>
      <c r="B4" s="30"/>
      <c r="C4" s="31"/>
      <c r="D4" s="33"/>
      <c r="E4" s="34"/>
      <c r="F4" s="34"/>
    </row>
    <row r="5" spans="1:6" s="32" customFormat="1" ht="12.75">
      <c r="A5" s="29" t="s">
        <v>3013</v>
      </c>
      <c r="B5" s="30"/>
      <c r="C5" s="31"/>
      <c r="D5" s="33"/>
      <c r="E5" s="34"/>
      <c r="F5" s="34"/>
    </row>
    <row r="6" spans="1:6" s="32" customFormat="1" ht="12.75">
      <c r="A6" s="29" t="s">
        <v>3014</v>
      </c>
      <c r="B6" s="30"/>
      <c r="C6" s="31"/>
      <c r="D6" s="138" t="s">
        <v>3015</v>
      </c>
      <c r="E6" s="138"/>
      <c r="F6" s="138"/>
    </row>
    <row r="7" spans="1:6" s="32" customFormat="1" ht="12.75">
      <c r="A7" s="35"/>
      <c r="B7" s="36"/>
      <c r="C7" s="37"/>
      <c r="D7" s="38"/>
      <c r="E7" s="34"/>
      <c r="F7" s="34"/>
    </row>
    <row r="8" spans="1:6" s="39" customFormat="1" ht="15" customHeight="1">
      <c r="A8" s="121" t="s">
        <v>3016</v>
      </c>
      <c r="B8" s="84" t="s">
        <v>3017</v>
      </c>
      <c r="C8" s="11" t="s">
        <v>3018</v>
      </c>
      <c r="D8" s="85" t="s">
        <v>3019</v>
      </c>
      <c r="E8" s="86" t="s">
        <v>3020</v>
      </c>
      <c r="F8" s="86" t="s">
        <v>1899</v>
      </c>
    </row>
    <row r="9" spans="1:6" s="40" customFormat="1" ht="18">
      <c r="A9" s="98">
        <v>120101</v>
      </c>
      <c r="B9" s="99" t="s">
        <v>3021</v>
      </c>
      <c r="C9" s="100"/>
      <c r="D9" s="101"/>
      <c r="E9" s="102">
        <f>+E10</f>
        <v>137744324</v>
      </c>
      <c r="F9" s="102"/>
    </row>
    <row r="10" spans="1:6" s="28" customFormat="1" ht="12">
      <c r="A10" s="41">
        <v>120101</v>
      </c>
      <c r="B10" s="42" t="s">
        <v>3022</v>
      </c>
      <c r="C10" s="43">
        <v>42200000</v>
      </c>
      <c r="D10" s="44" t="s">
        <v>3023</v>
      </c>
      <c r="E10" s="45">
        <v>137744324</v>
      </c>
      <c r="F10" s="45">
        <v>0</v>
      </c>
    </row>
    <row r="11" spans="1:6" s="28" customFormat="1" ht="16.5">
      <c r="A11" s="98">
        <v>120101</v>
      </c>
      <c r="B11" s="103" t="s">
        <v>3024</v>
      </c>
      <c r="C11" s="43"/>
      <c r="D11" s="44"/>
      <c r="E11" s="102">
        <f>+E12+E13</f>
        <v>17145567</v>
      </c>
      <c r="F11" s="45"/>
    </row>
    <row r="12" spans="1:6" s="28" customFormat="1" ht="12">
      <c r="A12" s="41">
        <v>120141</v>
      </c>
      <c r="B12" s="42" t="s">
        <v>3025</v>
      </c>
      <c r="C12" s="43">
        <v>95100000</v>
      </c>
      <c r="D12" s="44" t="s">
        <v>3026</v>
      </c>
      <c r="E12" s="45">
        <v>12033545</v>
      </c>
      <c r="F12" s="45">
        <v>0</v>
      </c>
    </row>
    <row r="13" spans="1:6" s="28" customFormat="1" ht="12">
      <c r="A13" s="41">
        <v>120141</v>
      </c>
      <c r="B13" s="42" t="s">
        <v>3025</v>
      </c>
      <c r="C13" s="43">
        <v>210105001</v>
      </c>
      <c r="D13" s="44" t="s">
        <v>3027</v>
      </c>
      <c r="E13" s="45">
        <v>5112022</v>
      </c>
      <c r="F13" s="45">
        <v>0</v>
      </c>
    </row>
    <row r="14" spans="1:6" s="46" customFormat="1" ht="18">
      <c r="A14" s="98">
        <v>142505</v>
      </c>
      <c r="B14" s="99" t="s">
        <v>772</v>
      </c>
      <c r="C14" s="100"/>
      <c r="D14" s="101"/>
      <c r="E14" s="102">
        <f>+E15</f>
        <v>29465</v>
      </c>
      <c r="F14" s="102"/>
    </row>
    <row r="15" spans="1:6" s="28" customFormat="1" ht="12">
      <c r="A15" s="41">
        <v>142505</v>
      </c>
      <c r="B15" s="42" t="s">
        <v>773</v>
      </c>
      <c r="C15" s="43">
        <v>41500000</v>
      </c>
      <c r="D15" s="44" t="s">
        <v>676</v>
      </c>
      <c r="E15" s="45">
        <v>29465</v>
      </c>
      <c r="F15" s="45">
        <v>0</v>
      </c>
    </row>
    <row r="16" spans="1:6" s="46" customFormat="1" ht="18">
      <c r="A16" s="98">
        <v>230706</v>
      </c>
      <c r="B16" s="99" t="s">
        <v>3028</v>
      </c>
      <c r="C16" s="100"/>
      <c r="D16" s="101"/>
      <c r="E16" s="102">
        <f>+E17</f>
        <v>16600966</v>
      </c>
      <c r="F16" s="102"/>
    </row>
    <row r="17" spans="1:6" s="28" customFormat="1" ht="12">
      <c r="A17" s="41">
        <v>230706</v>
      </c>
      <c r="B17" s="42" t="s">
        <v>3029</v>
      </c>
      <c r="C17" s="43">
        <v>11500000</v>
      </c>
      <c r="D17" s="44" t="s">
        <v>3030</v>
      </c>
      <c r="E17" s="45">
        <v>16600966</v>
      </c>
      <c r="F17" s="45">
        <v>0</v>
      </c>
    </row>
    <row r="18" spans="1:6" s="46" customFormat="1" ht="18">
      <c r="A18" s="98">
        <v>240314</v>
      </c>
      <c r="B18" s="104" t="s">
        <v>3031</v>
      </c>
      <c r="C18" s="100"/>
      <c r="D18" s="101"/>
      <c r="E18" s="102">
        <f>+SUM(E19:E1138)</f>
        <v>764813708</v>
      </c>
      <c r="F18" s="102"/>
    </row>
    <row r="19" spans="1:6" s="51" customFormat="1" ht="12">
      <c r="A19" s="47">
        <v>240314</v>
      </c>
      <c r="B19" s="48" t="s">
        <v>2612</v>
      </c>
      <c r="C19" s="43" t="s">
        <v>3032</v>
      </c>
      <c r="D19" s="49" t="s">
        <v>3033</v>
      </c>
      <c r="E19" s="50">
        <v>21708</v>
      </c>
      <c r="F19" s="50">
        <v>0</v>
      </c>
    </row>
    <row r="20" spans="1:6" s="51" customFormat="1" ht="12">
      <c r="A20" s="47">
        <v>240314</v>
      </c>
      <c r="B20" s="48" t="s">
        <v>2612</v>
      </c>
      <c r="C20" s="43">
        <v>110505000</v>
      </c>
      <c r="D20" s="44" t="s">
        <v>3034</v>
      </c>
      <c r="E20" s="50">
        <v>49362134</v>
      </c>
      <c r="F20" s="50">
        <v>0</v>
      </c>
    </row>
    <row r="21" spans="1:6" s="51" customFormat="1" ht="12">
      <c r="A21" s="47">
        <v>240314</v>
      </c>
      <c r="B21" s="48" t="s">
        <v>2612</v>
      </c>
      <c r="C21" s="43">
        <v>110808000</v>
      </c>
      <c r="D21" s="44" t="s">
        <v>3035</v>
      </c>
      <c r="E21" s="50">
        <v>10764998</v>
      </c>
      <c r="F21" s="50">
        <v>0</v>
      </c>
    </row>
    <row r="22" spans="1:6" s="51" customFormat="1" ht="12">
      <c r="A22" s="47">
        <v>240314</v>
      </c>
      <c r="B22" s="48" t="s">
        <v>2612</v>
      </c>
      <c r="C22" s="43">
        <v>111313000</v>
      </c>
      <c r="D22" s="49" t="s">
        <v>3036</v>
      </c>
      <c r="E22" s="50">
        <v>20351215</v>
      </c>
      <c r="F22" s="50">
        <v>0</v>
      </c>
    </row>
    <row r="23" spans="1:6" s="51" customFormat="1" ht="12">
      <c r="A23" s="47">
        <v>240314</v>
      </c>
      <c r="B23" s="48" t="s">
        <v>2612</v>
      </c>
      <c r="C23" s="43">
        <v>111515000</v>
      </c>
      <c r="D23" s="44" t="s">
        <v>3037</v>
      </c>
      <c r="E23" s="50">
        <v>21509639</v>
      </c>
      <c r="F23" s="50">
        <v>0</v>
      </c>
    </row>
    <row r="24" spans="1:6" s="51" customFormat="1" ht="12">
      <c r="A24" s="47">
        <v>240314</v>
      </c>
      <c r="B24" s="48" t="s">
        <v>2612</v>
      </c>
      <c r="C24" s="43">
        <v>111717000</v>
      </c>
      <c r="D24" s="49" t="s">
        <v>3038</v>
      </c>
      <c r="E24" s="50">
        <v>11054898</v>
      </c>
      <c r="F24" s="50">
        <v>0</v>
      </c>
    </row>
    <row r="25" spans="1:6" s="51" customFormat="1" ht="12">
      <c r="A25" s="47">
        <v>240314</v>
      </c>
      <c r="B25" s="48" t="s">
        <v>2612</v>
      </c>
      <c r="C25" s="43">
        <v>111818000</v>
      </c>
      <c r="D25" s="44" t="s">
        <v>3039</v>
      </c>
      <c r="E25" s="50">
        <v>6110670</v>
      </c>
      <c r="F25" s="50">
        <v>0</v>
      </c>
    </row>
    <row r="26" spans="1:6" s="51" customFormat="1" ht="12">
      <c r="A26" s="47">
        <v>240314</v>
      </c>
      <c r="B26" s="48" t="s">
        <v>2612</v>
      </c>
      <c r="C26" s="43">
        <v>111919000</v>
      </c>
      <c r="D26" s="44" t="s">
        <v>3040</v>
      </c>
      <c r="E26" s="50">
        <v>19848967</v>
      </c>
      <c r="F26" s="50">
        <v>0</v>
      </c>
    </row>
    <row r="27" spans="1:6" s="51" customFormat="1" ht="12">
      <c r="A27" s="47">
        <v>240314</v>
      </c>
      <c r="B27" s="48" t="s">
        <v>2612</v>
      </c>
      <c r="C27" s="43">
        <v>112020000</v>
      </c>
      <c r="D27" s="44" t="s">
        <v>3041</v>
      </c>
      <c r="E27" s="50">
        <v>12677711</v>
      </c>
      <c r="F27" s="50">
        <v>0</v>
      </c>
    </row>
    <row r="28" spans="1:6" s="51" customFormat="1" ht="12">
      <c r="A28" s="47">
        <v>240314</v>
      </c>
      <c r="B28" s="48" t="s">
        <v>2612</v>
      </c>
      <c r="C28" s="43">
        <v>112323000</v>
      </c>
      <c r="D28" s="49" t="s">
        <v>3042</v>
      </c>
      <c r="E28" s="50">
        <v>20017448</v>
      </c>
      <c r="F28" s="50">
        <v>0</v>
      </c>
    </row>
    <row r="29" spans="1:6" s="51" customFormat="1" ht="12">
      <c r="A29" s="47">
        <v>240314</v>
      </c>
      <c r="B29" s="48" t="s">
        <v>2612</v>
      </c>
      <c r="C29" s="43">
        <v>112525000</v>
      </c>
      <c r="D29" s="44" t="s">
        <v>3043</v>
      </c>
      <c r="E29" s="50">
        <v>29693397</v>
      </c>
      <c r="F29" s="50">
        <v>0</v>
      </c>
    </row>
    <row r="30" spans="1:6" s="51" customFormat="1" ht="12">
      <c r="A30" s="47">
        <v>240314</v>
      </c>
      <c r="B30" s="48" t="s">
        <v>2612</v>
      </c>
      <c r="C30" s="43">
        <v>112727000</v>
      </c>
      <c r="D30" s="44" t="s">
        <v>3044</v>
      </c>
      <c r="E30" s="50">
        <v>11605609</v>
      </c>
      <c r="F30" s="50">
        <v>0</v>
      </c>
    </row>
    <row r="31" spans="1:6" s="51" customFormat="1" ht="12">
      <c r="A31" s="47">
        <v>240314</v>
      </c>
      <c r="B31" s="48" t="s">
        <v>2612</v>
      </c>
      <c r="C31" s="43">
        <v>114141000</v>
      </c>
      <c r="D31" s="44" t="s">
        <v>3045</v>
      </c>
      <c r="E31" s="50">
        <v>13148179</v>
      </c>
      <c r="F31" s="50">
        <v>0</v>
      </c>
    </row>
    <row r="32" spans="1:6" s="51" customFormat="1" ht="12">
      <c r="A32" s="47">
        <v>240314</v>
      </c>
      <c r="B32" s="48" t="s">
        <v>2612</v>
      </c>
      <c r="C32" s="43">
        <v>114444000</v>
      </c>
      <c r="D32" s="44" t="s">
        <v>3046</v>
      </c>
      <c r="E32" s="50">
        <v>10686262</v>
      </c>
      <c r="F32" s="50">
        <v>0</v>
      </c>
    </row>
    <row r="33" spans="1:6" s="51" customFormat="1" ht="12">
      <c r="A33" s="47">
        <v>240314</v>
      </c>
      <c r="B33" s="48" t="s">
        <v>2612</v>
      </c>
      <c r="C33" s="43">
        <v>114747000</v>
      </c>
      <c r="D33" s="44" t="s">
        <v>3047</v>
      </c>
      <c r="E33" s="50">
        <v>16171315</v>
      </c>
      <c r="F33" s="50">
        <v>0</v>
      </c>
    </row>
    <row r="34" spans="1:6" s="51" customFormat="1" ht="12">
      <c r="A34" s="47">
        <v>240314</v>
      </c>
      <c r="B34" s="48" t="s">
        <v>2612</v>
      </c>
      <c r="C34" s="43">
        <v>115050000</v>
      </c>
      <c r="D34" s="44" t="s">
        <v>3048</v>
      </c>
      <c r="E34" s="50">
        <v>7735548</v>
      </c>
      <c r="F34" s="50">
        <v>0</v>
      </c>
    </row>
    <row r="35" spans="1:6" s="51" customFormat="1" ht="12">
      <c r="A35" s="47">
        <v>240314</v>
      </c>
      <c r="B35" s="48" t="s">
        <v>2612</v>
      </c>
      <c r="C35" s="43">
        <v>115252000</v>
      </c>
      <c r="D35" s="49" t="s">
        <v>3049</v>
      </c>
      <c r="E35" s="50">
        <v>19139257</v>
      </c>
      <c r="F35" s="50">
        <v>0</v>
      </c>
    </row>
    <row r="36" spans="1:6" s="51" customFormat="1" ht="12">
      <c r="A36" s="47">
        <v>240314</v>
      </c>
      <c r="B36" s="48" t="s">
        <v>2612</v>
      </c>
      <c r="C36" s="43">
        <v>115454000</v>
      </c>
      <c r="D36" s="44" t="s">
        <v>3050</v>
      </c>
      <c r="E36" s="50">
        <v>14602156</v>
      </c>
      <c r="F36" s="50">
        <v>0</v>
      </c>
    </row>
    <row r="37" spans="1:6" s="51" customFormat="1" ht="12">
      <c r="A37" s="47">
        <v>240314</v>
      </c>
      <c r="B37" s="48" t="s">
        <v>2612</v>
      </c>
      <c r="C37" s="43">
        <v>116363000</v>
      </c>
      <c r="D37" s="44" t="s">
        <v>3051</v>
      </c>
      <c r="E37" s="50">
        <v>4934854</v>
      </c>
      <c r="F37" s="50">
        <v>0</v>
      </c>
    </row>
    <row r="38" spans="1:6" s="51" customFormat="1" ht="12">
      <c r="A38" s="47">
        <v>240314</v>
      </c>
      <c r="B38" s="48" t="s">
        <v>2612</v>
      </c>
      <c r="C38" s="43">
        <v>116666000</v>
      </c>
      <c r="D38" s="49" t="s">
        <v>3052</v>
      </c>
      <c r="E38" s="50">
        <v>5402075</v>
      </c>
      <c r="F38" s="50">
        <v>0</v>
      </c>
    </row>
    <row r="39" spans="1:6" s="51" customFormat="1" ht="12">
      <c r="A39" s="47">
        <v>240314</v>
      </c>
      <c r="B39" s="48" t="s">
        <v>2612</v>
      </c>
      <c r="C39" s="43">
        <v>116868000</v>
      </c>
      <c r="D39" s="44" t="s">
        <v>3053</v>
      </c>
      <c r="E39" s="50">
        <v>19460901</v>
      </c>
      <c r="F39" s="50">
        <v>0</v>
      </c>
    </row>
    <row r="40" spans="1:6" s="51" customFormat="1" ht="12">
      <c r="A40" s="47">
        <v>240314</v>
      </c>
      <c r="B40" s="48" t="s">
        <v>2612</v>
      </c>
      <c r="C40" s="43">
        <v>117070000</v>
      </c>
      <c r="D40" s="49" t="s">
        <v>3054</v>
      </c>
      <c r="E40" s="50">
        <v>13140197</v>
      </c>
      <c r="F40" s="50">
        <v>0</v>
      </c>
    </row>
    <row r="41" spans="1:6" s="51" customFormat="1" ht="12">
      <c r="A41" s="47">
        <v>240314</v>
      </c>
      <c r="B41" s="48" t="s">
        <v>2612</v>
      </c>
      <c r="C41" s="43">
        <v>117373000</v>
      </c>
      <c r="D41" s="44" t="s">
        <v>3055</v>
      </c>
      <c r="E41" s="50">
        <v>17432513</v>
      </c>
      <c r="F41" s="50">
        <v>0</v>
      </c>
    </row>
    <row r="42" spans="1:6" s="51" customFormat="1" ht="12">
      <c r="A42" s="47">
        <v>240314</v>
      </c>
      <c r="B42" s="48" t="s">
        <v>2612</v>
      </c>
      <c r="C42" s="43">
        <v>117676000</v>
      </c>
      <c r="D42" s="44" t="s">
        <v>3056</v>
      </c>
      <c r="E42" s="50">
        <v>19156724</v>
      </c>
      <c r="F42" s="50">
        <v>0</v>
      </c>
    </row>
    <row r="43" spans="1:6" s="51" customFormat="1" ht="12">
      <c r="A43" s="47">
        <v>240314</v>
      </c>
      <c r="B43" s="48" t="s">
        <v>2612</v>
      </c>
      <c r="C43" s="43">
        <v>118181000</v>
      </c>
      <c r="D43" s="44" t="s">
        <v>3057</v>
      </c>
      <c r="E43" s="50">
        <v>5790907</v>
      </c>
      <c r="F43" s="50">
        <v>0</v>
      </c>
    </row>
    <row r="44" spans="1:6" s="51" customFormat="1" ht="12">
      <c r="A44" s="47">
        <v>240314</v>
      </c>
      <c r="B44" s="48" t="s">
        <v>2612</v>
      </c>
      <c r="C44" s="43">
        <v>118585000</v>
      </c>
      <c r="D44" s="44" t="s">
        <v>3058</v>
      </c>
      <c r="E44" s="50">
        <v>6709416</v>
      </c>
      <c r="F44" s="50">
        <v>0</v>
      </c>
    </row>
    <row r="45" spans="1:6" s="51" customFormat="1" ht="12">
      <c r="A45" s="47">
        <v>240314</v>
      </c>
      <c r="B45" s="48" t="s">
        <v>2612</v>
      </c>
      <c r="C45" s="43">
        <v>118686000</v>
      </c>
      <c r="D45" s="44" t="s">
        <v>3059</v>
      </c>
      <c r="E45" s="50">
        <v>9644345</v>
      </c>
      <c r="F45" s="50">
        <v>0</v>
      </c>
    </row>
    <row r="46" spans="1:6" s="51" customFormat="1" ht="12">
      <c r="A46" s="47">
        <v>240314</v>
      </c>
      <c r="B46" s="48" t="s">
        <v>2612</v>
      </c>
      <c r="C46" s="43">
        <v>118888000</v>
      </c>
      <c r="D46" s="49" t="s">
        <v>3060</v>
      </c>
      <c r="E46" s="50">
        <v>1645693</v>
      </c>
      <c r="F46" s="50">
        <v>0</v>
      </c>
    </row>
    <row r="47" spans="1:6" s="51" customFormat="1" ht="12">
      <c r="A47" s="47">
        <v>240314</v>
      </c>
      <c r="B47" s="48" t="s">
        <v>2612</v>
      </c>
      <c r="C47" s="43">
        <v>119191000</v>
      </c>
      <c r="D47" s="44" t="s">
        <v>3061</v>
      </c>
      <c r="E47" s="50">
        <v>2595777</v>
      </c>
      <c r="F47" s="50">
        <v>0</v>
      </c>
    </row>
    <row r="48" spans="1:6" s="51" customFormat="1" ht="12">
      <c r="A48" s="47">
        <v>240314</v>
      </c>
      <c r="B48" s="48" t="s">
        <v>2612</v>
      </c>
      <c r="C48" s="43">
        <v>119494000</v>
      </c>
      <c r="D48" s="44" t="s">
        <v>3062</v>
      </c>
      <c r="E48" s="50">
        <v>1532219</v>
      </c>
      <c r="F48" s="50">
        <v>0</v>
      </c>
    </row>
    <row r="49" spans="1:6" s="51" customFormat="1" ht="12">
      <c r="A49" s="47">
        <v>240314</v>
      </c>
      <c r="B49" s="48" t="s">
        <v>2612</v>
      </c>
      <c r="C49" s="43">
        <v>119595000</v>
      </c>
      <c r="D49" s="44" t="s">
        <v>3063</v>
      </c>
      <c r="E49" s="50">
        <v>3460713</v>
      </c>
      <c r="F49" s="50">
        <v>0</v>
      </c>
    </row>
    <row r="50" spans="1:6" s="51" customFormat="1" ht="12">
      <c r="A50" s="47">
        <v>240314</v>
      </c>
      <c r="B50" s="48" t="s">
        <v>2612</v>
      </c>
      <c r="C50" s="43">
        <v>119797000</v>
      </c>
      <c r="D50" s="44" t="s">
        <v>3064</v>
      </c>
      <c r="E50" s="50">
        <v>1371924</v>
      </c>
      <c r="F50" s="50">
        <v>0</v>
      </c>
    </row>
    <row r="51" spans="1:6" s="51" customFormat="1" ht="12">
      <c r="A51" s="47">
        <v>240314</v>
      </c>
      <c r="B51" s="48" t="s">
        <v>2612</v>
      </c>
      <c r="C51" s="43">
        <v>119999000</v>
      </c>
      <c r="D51" s="44" t="s">
        <v>3065</v>
      </c>
      <c r="E51" s="50">
        <v>2632718</v>
      </c>
      <c r="F51" s="50">
        <v>0</v>
      </c>
    </row>
    <row r="52" spans="1:6" s="51" customFormat="1" ht="12">
      <c r="A52" s="47">
        <v>240314</v>
      </c>
      <c r="B52" s="48" t="s">
        <v>2612</v>
      </c>
      <c r="C52" s="43" t="s">
        <v>3066</v>
      </c>
      <c r="D52" s="49" t="s">
        <v>3067</v>
      </c>
      <c r="E52" s="50">
        <v>18603</v>
      </c>
      <c r="F52" s="50">
        <v>0</v>
      </c>
    </row>
    <row r="53" spans="1:6" s="51" customFormat="1" ht="12">
      <c r="A53" s="47">
        <v>240314</v>
      </c>
      <c r="B53" s="48" t="s">
        <v>2612</v>
      </c>
      <c r="C53" s="43" t="s">
        <v>3068</v>
      </c>
      <c r="D53" s="49" t="s">
        <v>3069</v>
      </c>
      <c r="E53" s="50">
        <v>25683</v>
      </c>
      <c r="F53" s="50">
        <v>0</v>
      </c>
    </row>
    <row r="54" spans="1:6" s="51" customFormat="1" ht="12">
      <c r="A54" s="47">
        <v>240314</v>
      </c>
      <c r="B54" s="48" t="s">
        <v>2612</v>
      </c>
      <c r="C54" s="43">
        <v>210013600</v>
      </c>
      <c r="D54" s="49" t="s">
        <v>3070</v>
      </c>
      <c r="E54" s="50">
        <v>29359</v>
      </c>
      <c r="F54" s="50">
        <v>0</v>
      </c>
    </row>
    <row r="55" spans="1:6" s="51" customFormat="1" ht="12">
      <c r="A55" s="47">
        <v>240314</v>
      </c>
      <c r="B55" s="48" t="s">
        <v>2612</v>
      </c>
      <c r="C55" s="43" t="s">
        <v>3071</v>
      </c>
      <c r="D55" s="49" t="s">
        <v>3072</v>
      </c>
      <c r="E55" s="50">
        <v>3329</v>
      </c>
      <c r="F55" s="50">
        <v>0</v>
      </c>
    </row>
    <row r="56" spans="1:6" s="51" customFormat="1" ht="12">
      <c r="A56" s="47">
        <v>240314</v>
      </c>
      <c r="B56" s="48" t="s">
        <v>2612</v>
      </c>
      <c r="C56" s="43">
        <v>210015600</v>
      </c>
      <c r="D56" s="49" t="s">
        <v>3073</v>
      </c>
      <c r="E56" s="50">
        <v>7336</v>
      </c>
      <c r="F56" s="50">
        <v>0</v>
      </c>
    </row>
    <row r="57" spans="1:6" s="51" customFormat="1" ht="12">
      <c r="A57" s="47">
        <v>240314</v>
      </c>
      <c r="B57" s="48" t="s">
        <v>2612</v>
      </c>
      <c r="C57" s="43" t="s">
        <v>3074</v>
      </c>
      <c r="D57" s="49" t="s">
        <v>3075</v>
      </c>
      <c r="E57" s="50">
        <v>13811</v>
      </c>
      <c r="F57" s="50">
        <v>0</v>
      </c>
    </row>
    <row r="58" spans="1:6" s="51" customFormat="1" ht="12">
      <c r="A58" s="47">
        <v>240314</v>
      </c>
      <c r="B58" s="48" t="s">
        <v>2612</v>
      </c>
      <c r="C58" s="43" t="s">
        <v>3076</v>
      </c>
      <c r="D58" s="49" t="s">
        <v>3077</v>
      </c>
      <c r="E58" s="50">
        <v>44226</v>
      </c>
      <c r="F58" s="50">
        <v>0</v>
      </c>
    </row>
    <row r="59" spans="1:6" s="51" customFormat="1" ht="12">
      <c r="A59" s="47">
        <v>240314</v>
      </c>
      <c r="B59" s="48" t="s">
        <v>2612</v>
      </c>
      <c r="C59" s="43" t="s">
        <v>3078</v>
      </c>
      <c r="D59" s="49" t="s">
        <v>3079</v>
      </c>
      <c r="E59" s="50">
        <v>26314</v>
      </c>
      <c r="F59" s="50">
        <v>0</v>
      </c>
    </row>
    <row r="60" spans="1:6" s="51" customFormat="1" ht="12">
      <c r="A60" s="47">
        <v>240314</v>
      </c>
      <c r="B60" s="48" t="s">
        <v>2612</v>
      </c>
      <c r="C60" s="43" t="s">
        <v>3080</v>
      </c>
      <c r="D60" s="49" t="s">
        <v>3081</v>
      </c>
      <c r="E60" s="50">
        <v>57651</v>
      </c>
      <c r="F60" s="50">
        <v>0</v>
      </c>
    </row>
    <row r="61" spans="1:6" s="51" customFormat="1" ht="12">
      <c r="A61" s="47">
        <v>240314</v>
      </c>
      <c r="B61" s="48" t="s">
        <v>2612</v>
      </c>
      <c r="C61" s="43" t="s">
        <v>3082</v>
      </c>
      <c r="D61" s="49" t="s">
        <v>3083</v>
      </c>
      <c r="E61" s="50">
        <v>18220</v>
      </c>
      <c r="F61" s="50">
        <v>0</v>
      </c>
    </row>
    <row r="62" spans="1:6" s="51" customFormat="1" ht="12">
      <c r="A62" s="47">
        <v>240314</v>
      </c>
      <c r="B62" s="48" t="s">
        <v>2612</v>
      </c>
      <c r="C62" s="43">
        <v>210027600</v>
      </c>
      <c r="D62" s="49" t="s">
        <v>3084</v>
      </c>
      <c r="E62" s="50">
        <v>16205</v>
      </c>
      <c r="F62" s="50">
        <v>0</v>
      </c>
    </row>
    <row r="63" spans="1:6" s="51" customFormat="1" ht="12">
      <c r="A63" s="47">
        <v>240314</v>
      </c>
      <c r="B63" s="48" t="s">
        <v>2612</v>
      </c>
      <c r="C63" s="43">
        <v>210027800</v>
      </c>
      <c r="D63" s="49" t="s">
        <v>3085</v>
      </c>
      <c r="E63" s="50">
        <v>20506</v>
      </c>
      <c r="F63" s="50">
        <v>0</v>
      </c>
    </row>
    <row r="64" spans="1:6" s="51" customFormat="1" ht="12">
      <c r="A64" s="47">
        <v>240314</v>
      </c>
      <c r="B64" s="48" t="s">
        <v>2612</v>
      </c>
      <c r="C64" s="43">
        <v>210050400</v>
      </c>
      <c r="D64" s="49" t="s">
        <v>3086</v>
      </c>
      <c r="E64" s="50">
        <v>11919</v>
      </c>
      <c r="F64" s="50">
        <v>0</v>
      </c>
    </row>
    <row r="65" spans="1:6" s="51" customFormat="1" ht="12">
      <c r="A65" s="47">
        <v>240314</v>
      </c>
      <c r="B65" s="48" t="s">
        <v>2612</v>
      </c>
      <c r="C65" s="43">
        <v>210054800</v>
      </c>
      <c r="D65" s="49" t="s">
        <v>3087</v>
      </c>
      <c r="E65" s="50">
        <v>24716</v>
      </c>
      <c r="F65" s="50">
        <v>0</v>
      </c>
    </row>
    <row r="66" spans="1:6" s="51" customFormat="1" ht="12">
      <c r="A66" s="47">
        <v>240314</v>
      </c>
      <c r="B66" s="48" t="s">
        <v>2612</v>
      </c>
      <c r="C66" s="43">
        <v>210066400</v>
      </c>
      <c r="D66" s="49" t="s">
        <v>3088</v>
      </c>
      <c r="E66" s="50">
        <v>39189</v>
      </c>
      <c r="F66" s="50">
        <v>0</v>
      </c>
    </row>
    <row r="67" spans="1:6" s="51" customFormat="1" ht="12">
      <c r="A67" s="47">
        <v>240314</v>
      </c>
      <c r="B67" s="48" t="s">
        <v>2612</v>
      </c>
      <c r="C67" s="43" t="s">
        <v>3089</v>
      </c>
      <c r="D67" s="49" t="s">
        <v>3090</v>
      </c>
      <c r="E67" s="50">
        <v>14154</v>
      </c>
      <c r="F67" s="50">
        <v>0</v>
      </c>
    </row>
    <row r="68" spans="1:6" s="51" customFormat="1" ht="12">
      <c r="A68" s="47">
        <v>240314</v>
      </c>
      <c r="B68" s="48" t="s">
        <v>2612</v>
      </c>
      <c r="C68" s="43">
        <v>210070400</v>
      </c>
      <c r="D68" s="49" t="s">
        <v>3091</v>
      </c>
      <c r="E68" s="50">
        <v>21170</v>
      </c>
      <c r="F68" s="50">
        <v>0</v>
      </c>
    </row>
    <row r="69" spans="1:6" s="51" customFormat="1" ht="12">
      <c r="A69" s="47">
        <v>240314</v>
      </c>
      <c r="B69" s="48" t="s">
        <v>2612</v>
      </c>
      <c r="C69" s="43">
        <v>210073200</v>
      </c>
      <c r="D69" s="49" t="s">
        <v>3092</v>
      </c>
      <c r="E69" s="50">
        <v>11435</v>
      </c>
      <c r="F69" s="50">
        <v>0</v>
      </c>
    </row>
    <row r="70" spans="1:6" s="51" customFormat="1" ht="12">
      <c r="A70" s="47">
        <v>240314</v>
      </c>
      <c r="B70" s="48" t="s">
        <v>2612</v>
      </c>
      <c r="C70" s="43">
        <v>210076400</v>
      </c>
      <c r="D70" s="49" t="s">
        <v>3093</v>
      </c>
      <c r="E70" s="50">
        <v>36475</v>
      </c>
      <c r="F70" s="50">
        <v>0</v>
      </c>
    </row>
    <row r="71" spans="1:6" s="51" customFormat="1" ht="12">
      <c r="A71" s="47">
        <v>240314</v>
      </c>
      <c r="B71" s="48" t="s">
        <v>2612</v>
      </c>
      <c r="C71" s="43">
        <v>210081300</v>
      </c>
      <c r="D71" s="49" t="s">
        <v>3094</v>
      </c>
      <c r="E71" s="50">
        <v>33914</v>
      </c>
      <c r="F71" s="50">
        <v>0</v>
      </c>
    </row>
    <row r="72" spans="1:6" s="51" customFormat="1" ht="12">
      <c r="A72" s="47">
        <v>240314</v>
      </c>
      <c r="B72" s="48" t="s">
        <v>2612</v>
      </c>
      <c r="C72" s="43">
        <v>210085300</v>
      </c>
      <c r="D72" s="49" t="s">
        <v>3095</v>
      </c>
      <c r="E72" s="50">
        <v>5392</v>
      </c>
      <c r="F72" s="50">
        <v>0</v>
      </c>
    </row>
    <row r="73" spans="1:6" s="51" customFormat="1" ht="12">
      <c r="A73" s="47">
        <v>240314</v>
      </c>
      <c r="B73" s="48" t="s">
        <v>2612</v>
      </c>
      <c r="C73" s="43">
        <v>210085400</v>
      </c>
      <c r="D73" s="49" t="s">
        <v>3096</v>
      </c>
      <c r="E73" s="50">
        <v>15162</v>
      </c>
      <c r="F73" s="50">
        <v>0</v>
      </c>
    </row>
    <row r="74" spans="1:6" s="51" customFormat="1" ht="12">
      <c r="A74" s="47">
        <v>240314</v>
      </c>
      <c r="B74" s="48" t="s">
        <v>2612</v>
      </c>
      <c r="C74" s="43">
        <v>210095200</v>
      </c>
      <c r="D74" s="49" t="s">
        <v>3097</v>
      </c>
      <c r="E74" s="50">
        <v>10913</v>
      </c>
      <c r="F74" s="50">
        <v>0</v>
      </c>
    </row>
    <row r="75" spans="1:6" s="51" customFormat="1" ht="12">
      <c r="A75" s="47">
        <v>240314</v>
      </c>
      <c r="B75" s="48" t="s">
        <v>2612</v>
      </c>
      <c r="C75" s="43" t="s">
        <v>3098</v>
      </c>
      <c r="D75" s="49" t="s">
        <v>3099</v>
      </c>
      <c r="E75" s="50">
        <v>24605664</v>
      </c>
      <c r="F75" s="50">
        <v>0</v>
      </c>
    </row>
    <row r="76" spans="1:6" s="51" customFormat="1" ht="12">
      <c r="A76" s="47">
        <v>240314</v>
      </c>
      <c r="B76" s="48" t="s">
        <v>2612</v>
      </c>
      <c r="C76" s="43" t="s">
        <v>3100</v>
      </c>
      <c r="D76" s="49" t="s">
        <v>3101</v>
      </c>
      <c r="E76" s="50">
        <v>53247</v>
      </c>
      <c r="F76" s="50">
        <v>0</v>
      </c>
    </row>
    <row r="77" spans="1:6" s="51" customFormat="1" ht="12">
      <c r="A77" s="47">
        <v>240314</v>
      </c>
      <c r="B77" s="48" t="s">
        <v>2612</v>
      </c>
      <c r="C77" s="43" t="s">
        <v>3102</v>
      </c>
      <c r="D77" s="49" t="s">
        <v>3103</v>
      </c>
      <c r="E77" s="50">
        <v>3384</v>
      </c>
      <c r="F77" s="50">
        <v>0</v>
      </c>
    </row>
    <row r="78" spans="1:6" s="51" customFormat="1" ht="12">
      <c r="A78" s="47">
        <v>240314</v>
      </c>
      <c r="B78" s="48" t="s">
        <v>2612</v>
      </c>
      <c r="C78" s="43">
        <v>210108001</v>
      </c>
      <c r="D78" s="49" t="s">
        <v>3104</v>
      </c>
      <c r="E78" s="50">
        <v>14534078</v>
      </c>
      <c r="F78" s="50">
        <v>0</v>
      </c>
    </row>
    <row r="79" spans="1:6" s="51" customFormat="1" ht="12">
      <c r="A79" s="47">
        <v>240314</v>
      </c>
      <c r="B79" s="48" t="s">
        <v>2612</v>
      </c>
      <c r="C79" s="43">
        <v>210111001</v>
      </c>
      <c r="D79" s="49" t="s">
        <v>3105</v>
      </c>
      <c r="E79" s="50">
        <v>78258960</v>
      </c>
      <c r="F79" s="50">
        <v>0</v>
      </c>
    </row>
    <row r="80" spans="1:6" s="51" customFormat="1" ht="12">
      <c r="A80" s="47">
        <v>240314</v>
      </c>
      <c r="B80" s="48" t="s">
        <v>2612</v>
      </c>
      <c r="C80" s="43">
        <v>210113001</v>
      </c>
      <c r="D80" s="49" t="s">
        <v>3106</v>
      </c>
      <c r="E80" s="50">
        <v>14642974</v>
      </c>
      <c r="F80" s="50">
        <v>0</v>
      </c>
    </row>
    <row r="81" spans="1:6" s="51" customFormat="1" ht="12">
      <c r="A81" s="47">
        <v>240314</v>
      </c>
      <c r="B81" s="48" t="s">
        <v>2612</v>
      </c>
      <c r="C81" s="43" t="s">
        <v>3107</v>
      </c>
      <c r="D81" s="49" t="s">
        <v>3108</v>
      </c>
      <c r="E81" s="50">
        <v>2116316</v>
      </c>
      <c r="F81" s="50">
        <v>0</v>
      </c>
    </row>
    <row r="82" spans="1:6" s="51" customFormat="1" ht="12">
      <c r="A82" s="47">
        <v>240314</v>
      </c>
      <c r="B82" s="48" t="s">
        <v>2612</v>
      </c>
      <c r="C82" s="43" t="s">
        <v>3109</v>
      </c>
      <c r="D82" s="49" t="s">
        <v>3110</v>
      </c>
      <c r="E82" s="50">
        <v>1952</v>
      </c>
      <c r="F82" s="50">
        <v>0</v>
      </c>
    </row>
    <row r="83" spans="1:6" s="51" customFormat="1" ht="12">
      <c r="A83" s="47">
        <v>240314</v>
      </c>
      <c r="B83" s="48" t="s">
        <v>2612</v>
      </c>
      <c r="C83" s="43" t="s">
        <v>3111</v>
      </c>
      <c r="D83" s="49" t="s">
        <v>3112</v>
      </c>
      <c r="E83" s="50">
        <v>6546377</v>
      </c>
      <c r="F83" s="50">
        <v>0</v>
      </c>
    </row>
    <row r="84" spans="1:6" s="51" customFormat="1" ht="12">
      <c r="A84" s="47">
        <v>240314</v>
      </c>
      <c r="B84" s="48" t="s">
        <v>2612</v>
      </c>
      <c r="C84" s="43" t="s">
        <v>3113</v>
      </c>
      <c r="D84" s="49" t="s">
        <v>3114</v>
      </c>
      <c r="E84" s="50">
        <v>3840819</v>
      </c>
      <c r="F84" s="50">
        <v>0</v>
      </c>
    </row>
    <row r="85" spans="1:6" s="51" customFormat="1" ht="12">
      <c r="A85" s="47">
        <v>240314</v>
      </c>
      <c r="B85" s="48" t="s">
        <v>2612</v>
      </c>
      <c r="C85" s="43" t="s">
        <v>3115</v>
      </c>
      <c r="D85" s="49" t="s">
        <v>3116</v>
      </c>
      <c r="E85" s="50">
        <v>4403698</v>
      </c>
      <c r="F85" s="50">
        <v>0</v>
      </c>
    </row>
    <row r="86" spans="1:6" s="51" customFormat="1" ht="12">
      <c r="A86" s="47">
        <v>240314</v>
      </c>
      <c r="B86" s="48" t="s">
        <v>2612</v>
      </c>
      <c r="C86" s="43">
        <v>210119701</v>
      </c>
      <c r="D86" s="49" t="s">
        <v>3117</v>
      </c>
      <c r="E86" s="50">
        <v>11035</v>
      </c>
      <c r="F86" s="50">
        <v>0</v>
      </c>
    </row>
    <row r="87" spans="1:6" s="51" customFormat="1" ht="12">
      <c r="A87" s="47">
        <v>240314</v>
      </c>
      <c r="B87" s="48" t="s">
        <v>2612</v>
      </c>
      <c r="C87" s="43" t="s">
        <v>3118</v>
      </c>
      <c r="D87" s="49" t="s">
        <v>3119</v>
      </c>
      <c r="E87" s="50">
        <v>5985397</v>
      </c>
      <c r="F87" s="50">
        <v>0</v>
      </c>
    </row>
    <row r="88" spans="1:6" s="51" customFormat="1" ht="12">
      <c r="A88" s="47">
        <v>240314</v>
      </c>
      <c r="B88" s="48" t="s">
        <v>2612</v>
      </c>
      <c r="C88" s="43">
        <v>210123001</v>
      </c>
      <c r="D88" s="49" t="s">
        <v>3120</v>
      </c>
      <c r="E88" s="50">
        <v>2338830</v>
      </c>
      <c r="F88" s="50">
        <v>0</v>
      </c>
    </row>
    <row r="89" spans="1:6" s="51" customFormat="1" ht="12">
      <c r="A89" s="47">
        <v>240314</v>
      </c>
      <c r="B89" s="48" t="s">
        <v>2612</v>
      </c>
      <c r="C89" s="43" t="s">
        <v>3121</v>
      </c>
      <c r="D89" s="49" t="s">
        <v>3122</v>
      </c>
      <c r="E89" s="50">
        <v>12172</v>
      </c>
      <c r="F89" s="50">
        <v>0</v>
      </c>
    </row>
    <row r="90" spans="1:6" s="51" customFormat="1" ht="12">
      <c r="A90" s="47">
        <v>240314</v>
      </c>
      <c r="B90" s="48" t="s">
        <v>2612</v>
      </c>
      <c r="C90" s="43">
        <v>210127001</v>
      </c>
      <c r="D90" s="49" t="s">
        <v>3123</v>
      </c>
      <c r="E90" s="50">
        <v>234019</v>
      </c>
      <c r="F90" s="50">
        <v>0</v>
      </c>
    </row>
    <row r="91" spans="1:6" s="51" customFormat="1" ht="12">
      <c r="A91" s="47">
        <v>240314</v>
      </c>
      <c r="B91" s="48" t="s">
        <v>2612</v>
      </c>
      <c r="C91" s="43" t="s">
        <v>3124</v>
      </c>
      <c r="D91" s="49" t="s">
        <v>3125</v>
      </c>
      <c r="E91" s="50">
        <v>6082314</v>
      </c>
      <c r="F91" s="50">
        <v>0</v>
      </c>
    </row>
    <row r="92" spans="1:6" s="51" customFormat="1" ht="12">
      <c r="A92" s="47">
        <v>240314</v>
      </c>
      <c r="B92" s="48" t="s">
        <v>2612</v>
      </c>
      <c r="C92" s="43" t="s">
        <v>3126</v>
      </c>
      <c r="D92" s="49" t="s">
        <v>3127</v>
      </c>
      <c r="E92" s="50">
        <v>10446</v>
      </c>
      <c r="F92" s="50">
        <v>0</v>
      </c>
    </row>
    <row r="93" spans="1:6" s="51" customFormat="1" ht="12">
      <c r="A93" s="47">
        <v>240314</v>
      </c>
      <c r="B93" s="48" t="s">
        <v>2612</v>
      </c>
      <c r="C93" s="43" t="s">
        <v>3128</v>
      </c>
      <c r="D93" s="49" t="s">
        <v>3129</v>
      </c>
      <c r="E93" s="50">
        <v>169646</v>
      </c>
      <c r="F93" s="50">
        <v>0</v>
      </c>
    </row>
    <row r="94" spans="1:6" s="51" customFormat="1" ht="12">
      <c r="A94" s="47">
        <v>240314</v>
      </c>
      <c r="B94" s="48" t="s">
        <v>2612</v>
      </c>
      <c r="C94" s="43">
        <v>210147001</v>
      </c>
      <c r="D94" s="49" t="s">
        <v>3130</v>
      </c>
      <c r="E94" s="50">
        <v>6749565</v>
      </c>
      <c r="F94" s="50">
        <v>0</v>
      </c>
    </row>
    <row r="95" spans="1:6" s="51" customFormat="1" ht="12">
      <c r="A95" s="47">
        <v>240314</v>
      </c>
      <c r="B95" s="48" t="s">
        <v>2612</v>
      </c>
      <c r="C95" s="43">
        <v>210150001</v>
      </c>
      <c r="D95" s="49" t="s">
        <v>3131</v>
      </c>
      <c r="E95" s="50">
        <v>6846904</v>
      </c>
      <c r="F95" s="50">
        <v>0</v>
      </c>
    </row>
    <row r="96" spans="1:6" s="51" customFormat="1" ht="12">
      <c r="A96" s="47">
        <v>240314</v>
      </c>
      <c r="B96" s="48" t="s">
        <v>2612</v>
      </c>
      <c r="C96" s="43" t="s">
        <v>3132</v>
      </c>
      <c r="D96" s="49" t="s">
        <v>3133</v>
      </c>
      <c r="E96" s="50">
        <v>7533241</v>
      </c>
      <c r="F96" s="50">
        <v>0</v>
      </c>
    </row>
    <row r="97" spans="1:6" s="51" customFormat="1" ht="12">
      <c r="A97" s="47">
        <v>240314</v>
      </c>
      <c r="B97" s="48" t="s">
        <v>2612</v>
      </c>
      <c r="C97" s="43">
        <v>210154001</v>
      </c>
      <c r="D97" s="49" t="s">
        <v>3134</v>
      </c>
      <c r="E97" s="50">
        <v>11124628</v>
      </c>
      <c r="F97" s="50">
        <v>0</v>
      </c>
    </row>
    <row r="98" spans="1:6" s="51" customFormat="1" ht="12">
      <c r="A98" s="47">
        <v>240314</v>
      </c>
      <c r="B98" s="48" t="s">
        <v>2612</v>
      </c>
      <c r="C98" s="43">
        <v>210163001</v>
      </c>
      <c r="D98" s="49" t="s">
        <v>3135</v>
      </c>
      <c r="E98" s="50">
        <v>6335</v>
      </c>
      <c r="F98" s="50">
        <v>0</v>
      </c>
    </row>
    <row r="99" spans="1:6" s="51" customFormat="1" ht="12">
      <c r="A99" s="47">
        <v>240314</v>
      </c>
      <c r="B99" s="48" t="s">
        <v>2612</v>
      </c>
      <c r="C99" s="43">
        <v>210163401</v>
      </c>
      <c r="D99" s="49" t="s">
        <v>3136</v>
      </c>
      <c r="E99" s="50">
        <v>43538</v>
      </c>
      <c r="F99" s="50">
        <v>0</v>
      </c>
    </row>
    <row r="100" spans="1:6" s="51" customFormat="1" ht="12">
      <c r="A100" s="47">
        <v>240314</v>
      </c>
      <c r="B100" s="48" t="s">
        <v>2612</v>
      </c>
      <c r="C100" s="43">
        <v>210166001</v>
      </c>
      <c r="D100" s="49" t="s">
        <v>3137</v>
      </c>
      <c r="E100" s="50">
        <v>2676625</v>
      </c>
      <c r="F100" s="50">
        <v>0</v>
      </c>
    </row>
    <row r="101" spans="1:6" s="51" customFormat="1" ht="12">
      <c r="A101" s="47">
        <v>240314</v>
      </c>
      <c r="B101" s="48" t="s">
        <v>2612</v>
      </c>
      <c r="C101" s="43" t="s">
        <v>3138</v>
      </c>
      <c r="D101" s="49" t="s">
        <v>3139</v>
      </c>
      <c r="E101" s="50">
        <v>3380618</v>
      </c>
      <c r="F101" s="50">
        <v>0</v>
      </c>
    </row>
    <row r="102" spans="1:6" s="51" customFormat="1" ht="12">
      <c r="A102" s="47">
        <v>240314</v>
      </c>
      <c r="B102" s="48" t="s">
        <v>2612</v>
      </c>
      <c r="C102" s="43">
        <v>210168101</v>
      </c>
      <c r="D102" s="49" t="s">
        <v>3140</v>
      </c>
      <c r="E102" s="50">
        <v>19612</v>
      </c>
      <c r="F102" s="50">
        <v>0</v>
      </c>
    </row>
    <row r="103" spans="1:6" s="51" customFormat="1" ht="12">
      <c r="A103" s="47">
        <v>240314</v>
      </c>
      <c r="B103" s="48" t="s">
        <v>2612</v>
      </c>
      <c r="C103" s="43">
        <v>210170001</v>
      </c>
      <c r="D103" s="49" t="s">
        <v>3141</v>
      </c>
      <c r="E103" s="50">
        <v>4893777</v>
      </c>
      <c r="F103" s="50">
        <v>0</v>
      </c>
    </row>
    <row r="104" spans="1:6" s="51" customFormat="1" ht="12">
      <c r="A104" s="47">
        <v>240314</v>
      </c>
      <c r="B104" s="48" t="s">
        <v>2612</v>
      </c>
      <c r="C104" s="43">
        <v>210173001</v>
      </c>
      <c r="D104" s="49" t="s">
        <v>3142</v>
      </c>
      <c r="E104" s="50">
        <v>7221816</v>
      </c>
      <c r="F104" s="50">
        <v>0</v>
      </c>
    </row>
    <row r="105" spans="1:6" s="51" customFormat="1" ht="12">
      <c r="A105" s="47">
        <v>240314</v>
      </c>
      <c r="B105" s="48" t="s">
        <v>2612</v>
      </c>
      <c r="C105" s="43">
        <v>210176001</v>
      </c>
      <c r="D105" s="49" t="s">
        <v>3143</v>
      </c>
      <c r="E105" s="50">
        <v>7126885</v>
      </c>
      <c r="F105" s="50">
        <v>0</v>
      </c>
    </row>
    <row r="106" spans="1:6" s="51" customFormat="1" ht="12">
      <c r="A106" s="47">
        <v>240314</v>
      </c>
      <c r="B106" s="48" t="s">
        <v>2612</v>
      </c>
      <c r="C106" s="43">
        <v>210185001</v>
      </c>
      <c r="D106" s="49" t="s">
        <v>3144</v>
      </c>
      <c r="E106" s="50">
        <v>136374</v>
      </c>
      <c r="F106" s="50">
        <v>0</v>
      </c>
    </row>
    <row r="107" spans="1:6" s="51" customFormat="1" ht="12">
      <c r="A107" s="47">
        <v>240314</v>
      </c>
      <c r="B107" s="48" t="s">
        <v>2612</v>
      </c>
      <c r="C107" s="43">
        <v>210186001</v>
      </c>
      <c r="D107" s="49" t="s">
        <v>3145</v>
      </c>
      <c r="E107" s="50">
        <v>51023</v>
      </c>
      <c r="F107" s="50">
        <v>0</v>
      </c>
    </row>
    <row r="108" spans="1:6" s="51" customFormat="1" ht="12">
      <c r="A108" s="47">
        <v>240314</v>
      </c>
      <c r="B108" s="48" t="s">
        <v>2612</v>
      </c>
      <c r="C108" s="43">
        <v>210191001</v>
      </c>
      <c r="D108" s="49" t="s">
        <v>3146</v>
      </c>
      <c r="E108" s="50">
        <v>61899</v>
      </c>
      <c r="F108" s="50">
        <v>0</v>
      </c>
    </row>
    <row r="109" spans="1:6" s="51" customFormat="1" ht="12">
      <c r="A109" s="47">
        <v>240314</v>
      </c>
      <c r="B109" s="48" t="s">
        <v>2612</v>
      </c>
      <c r="C109" s="43">
        <v>210194001</v>
      </c>
      <c r="D109" s="49" t="s">
        <v>3147</v>
      </c>
      <c r="E109" s="50">
        <v>44461</v>
      </c>
      <c r="F109" s="50">
        <v>0</v>
      </c>
    </row>
    <row r="110" spans="1:6" s="51" customFormat="1" ht="12">
      <c r="A110" s="47">
        <v>240314</v>
      </c>
      <c r="B110" s="48" t="s">
        <v>2612</v>
      </c>
      <c r="C110" s="43">
        <v>210195001</v>
      </c>
      <c r="D110" s="52" t="s">
        <v>3148</v>
      </c>
      <c r="E110" s="50">
        <v>85217</v>
      </c>
      <c r="F110" s="50">
        <v>0</v>
      </c>
    </row>
    <row r="111" spans="1:6" s="51" customFormat="1" ht="12">
      <c r="A111" s="47">
        <v>240314</v>
      </c>
      <c r="B111" s="48" t="s">
        <v>2612</v>
      </c>
      <c r="C111" s="43">
        <v>210197001</v>
      </c>
      <c r="D111" s="49" t="s">
        <v>3149</v>
      </c>
      <c r="E111" s="50">
        <v>45428</v>
      </c>
      <c r="F111" s="50">
        <v>0</v>
      </c>
    </row>
    <row r="112" spans="1:6" s="51" customFormat="1" ht="12">
      <c r="A112" s="47">
        <v>240314</v>
      </c>
      <c r="B112" s="48" t="s">
        <v>2612</v>
      </c>
      <c r="C112" s="43">
        <v>210199001</v>
      </c>
      <c r="D112" s="49" t="s">
        <v>3150</v>
      </c>
      <c r="E112" s="50">
        <v>20771</v>
      </c>
      <c r="F112" s="50">
        <v>0</v>
      </c>
    </row>
    <row r="113" spans="1:6" s="51" customFormat="1" ht="12">
      <c r="A113" s="47">
        <v>240314</v>
      </c>
      <c r="B113" s="48" t="s">
        <v>2612</v>
      </c>
      <c r="C113" s="43" t="s">
        <v>3151</v>
      </c>
      <c r="D113" s="53" t="s">
        <v>3152</v>
      </c>
      <c r="E113" s="50">
        <v>18169</v>
      </c>
      <c r="F113" s="50">
        <v>0</v>
      </c>
    </row>
    <row r="114" spans="1:6" s="51" customFormat="1" ht="12">
      <c r="A114" s="47">
        <v>240314</v>
      </c>
      <c r="B114" s="48" t="s">
        <v>2612</v>
      </c>
      <c r="C114" s="43" t="s">
        <v>3153</v>
      </c>
      <c r="D114" s="49" t="s">
        <v>3154</v>
      </c>
      <c r="E114" s="50">
        <v>18517</v>
      </c>
      <c r="F114" s="50">
        <v>0</v>
      </c>
    </row>
    <row r="115" spans="1:6" s="51" customFormat="1" ht="12">
      <c r="A115" s="47">
        <v>240314</v>
      </c>
      <c r="B115" s="48" t="s">
        <v>2612</v>
      </c>
      <c r="C115" s="43">
        <v>210263302</v>
      </c>
      <c r="D115" s="49" t="s">
        <v>3155</v>
      </c>
      <c r="E115" s="50">
        <v>10628</v>
      </c>
      <c r="F115" s="50">
        <v>0</v>
      </c>
    </row>
    <row r="116" spans="1:6" s="51" customFormat="1" ht="12">
      <c r="A116" s="47">
        <v>240314</v>
      </c>
      <c r="B116" s="48" t="s">
        <v>2612</v>
      </c>
      <c r="C116" s="43" t="s">
        <v>3156</v>
      </c>
      <c r="D116" s="49" t="s">
        <v>3157</v>
      </c>
      <c r="E116" s="50">
        <v>5770</v>
      </c>
      <c r="F116" s="50">
        <v>0</v>
      </c>
    </row>
    <row r="117" spans="1:6" s="51" customFormat="1" ht="12">
      <c r="A117" s="47">
        <v>240314</v>
      </c>
      <c r="B117" s="48" t="s">
        <v>2612</v>
      </c>
      <c r="C117" s="43">
        <v>210270702</v>
      </c>
      <c r="D117" s="49" t="s">
        <v>3158</v>
      </c>
      <c r="E117" s="50">
        <v>20550</v>
      </c>
      <c r="F117" s="50">
        <v>0</v>
      </c>
    </row>
    <row r="118" spans="1:6" s="51" customFormat="1" ht="12">
      <c r="A118" s="47">
        <v>240314</v>
      </c>
      <c r="B118" s="48" t="s">
        <v>2612</v>
      </c>
      <c r="C118" s="43" t="s">
        <v>3159</v>
      </c>
      <c r="D118" s="49" t="s">
        <v>3160</v>
      </c>
      <c r="E118" s="50">
        <v>4252</v>
      </c>
      <c r="F118" s="50">
        <v>0</v>
      </c>
    </row>
    <row r="119" spans="1:6" s="51" customFormat="1" ht="12">
      <c r="A119" s="47">
        <v>240314</v>
      </c>
      <c r="B119" s="48" t="s">
        <v>2612</v>
      </c>
      <c r="C119" s="43" t="s">
        <v>3161</v>
      </c>
      <c r="D119" s="49" t="s">
        <v>3162</v>
      </c>
      <c r="E119" s="50">
        <v>12113</v>
      </c>
      <c r="F119" s="50">
        <v>0</v>
      </c>
    </row>
    <row r="120" spans="1:6" s="51" customFormat="1" ht="12">
      <c r="A120" s="47">
        <v>240314</v>
      </c>
      <c r="B120" s="48" t="s">
        <v>2612</v>
      </c>
      <c r="C120" s="43">
        <v>210347703</v>
      </c>
      <c r="D120" s="49" t="s">
        <v>3163</v>
      </c>
      <c r="E120" s="50">
        <v>22620</v>
      </c>
      <c r="F120" s="50">
        <v>0</v>
      </c>
    </row>
    <row r="121" spans="1:6" s="51" customFormat="1" ht="12">
      <c r="A121" s="47">
        <v>240314</v>
      </c>
      <c r="B121" s="48" t="s">
        <v>2612</v>
      </c>
      <c r="C121" s="43">
        <v>210352203</v>
      </c>
      <c r="D121" s="49" t="s">
        <v>3164</v>
      </c>
      <c r="E121" s="50">
        <v>12766</v>
      </c>
      <c r="F121" s="50">
        <v>0</v>
      </c>
    </row>
    <row r="122" spans="1:6" s="51" customFormat="1" ht="12">
      <c r="A122" s="47">
        <v>240314</v>
      </c>
      <c r="B122" s="48" t="s">
        <v>2612</v>
      </c>
      <c r="C122" s="43">
        <v>210354003</v>
      </c>
      <c r="D122" s="49" t="s">
        <v>3165</v>
      </c>
      <c r="E122" s="50">
        <v>48469</v>
      </c>
      <c r="F122" s="50">
        <v>0</v>
      </c>
    </row>
    <row r="123" spans="1:6" s="51" customFormat="1" ht="12">
      <c r="A123" s="47">
        <v>240314</v>
      </c>
      <c r="B123" s="48" t="s">
        <v>2612</v>
      </c>
      <c r="C123" s="43">
        <v>210376403</v>
      </c>
      <c r="D123" s="49" t="s">
        <v>3166</v>
      </c>
      <c r="E123" s="50">
        <v>17816</v>
      </c>
      <c r="F123" s="50">
        <v>0</v>
      </c>
    </row>
    <row r="124" spans="1:6" s="51" customFormat="1" ht="12">
      <c r="A124" s="47">
        <v>240314</v>
      </c>
      <c r="B124" s="48" t="s">
        <v>2612</v>
      </c>
      <c r="C124" s="43" t="s">
        <v>3167</v>
      </c>
      <c r="D124" s="49" t="s">
        <v>3168</v>
      </c>
      <c r="E124" s="50">
        <v>2552</v>
      </c>
      <c r="F124" s="50">
        <v>0</v>
      </c>
    </row>
    <row r="125" spans="1:6" s="51" customFormat="1" ht="12">
      <c r="A125" s="47">
        <v>240314</v>
      </c>
      <c r="B125" s="48" t="s">
        <v>2612</v>
      </c>
      <c r="C125" s="43" t="s">
        <v>3169</v>
      </c>
      <c r="D125" s="49" t="s">
        <v>3170</v>
      </c>
      <c r="E125" s="50">
        <v>24712</v>
      </c>
      <c r="F125" s="50">
        <v>0</v>
      </c>
    </row>
    <row r="126" spans="1:6" s="51" customFormat="1" ht="12">
      <c r="A126" s="47">
        <v>240314</v>
      </c>
      <c r="B126" s="48" t="s">
        <v>2612</v>
      </c>
      <c r="C126" s="43" t="s">
        <v>3171</v>
      </c>
      <c r="D126" s="49" t="s">
        <v>3172</v>
      </c>
      <c r="E126" s="50">
        <v>10154</v>
      </c>
      <c r="F126" s="50">
        <v>0</v>
      </c>
    </row>
    <row r="127" spans="1:6" s="51" customFormat="1" ht="12">
      <c r="A127" s="47">
        <v>240314</v>
      </c>
      <c r="B127" s="48" t="s">
        <v>2612</v>
      </c>
      <c r="C127" s="43">
        <v>210415804</v>
      </c>
      <c r="D127" s="49" t="s">
        <v>3173</v>
      </c>
      <c r="E127" s="50">
        <v>10689</v>
      </c>
      <c r="F127" s="50">
        <v>0</v>
      </c>
    </row>
    <row r="128" spans="1:6" s="51" customFormat="1" ht="12">
      <c r="A128" s="47">
        <v>240314</v>
      </c>
      <c r="B128" s="48" t="s">
        <v>2612</v>
      </c>
      <c r="C128" s="43">
        <v>210470204</v>
      </c>
      <c r="D128" s="49" t="s">
        <v>3174</v>
      </c>
      <c r="E128" s="50">
        <v>12570</v>
      </c>
      <c r="F128" s="50">
        <v>0</v>
      </c>
    </row>
    <row r="129" spans="1:6" s="51" customFormat="1" ht="12">
      <c r="A129" s="47">
        <v>240314</v>
      </c>
      <c r="B129" s="48" t="s">
        <v>2612</v>
      </c>
      <c r="C129" s="43">
        <v>210473504</v>
      </c>
      <c r="D129" s="49" t="s">
        <v>3175</v>
      </c>
      <c r="E129" s="50">
        <v>56632</v>
      </c>
      <c r="F129" s="50">
        <v>0</v>
      </c>
    </row>
    <row r="130" spans="1:6" s="51" customFormat="1" ht="12">
      <c r="A130" s="47">
        <v>240314</v>
      </c>
      <c r="B130" s="48" t="s">
        <v>2612</v>
      </c>
      <c r="C130" s="43" t="s">
        <v>3176</v>
      </c>
      <c r="D130" s="49" t="s">
        <v>3177</v>
      </c>
      <c r="E130" s="50">
        <v>18152</v>
      </c>
      <c r="F130" s="50">
        <v>0</v>
      </c>
    </row>
    <row r="131" spans="1:6" s="51" customFormat="1" ht="12">
      <c r="A131" s="47">
        <v>240314</v>
      </c>
      <c r="B131" s="48" t="s">
        <v>2612</v>
      </c>
      <c r="C131" s="43" t="s">
        <v>3178</v>
      </c>
      <c r="D131" s="49" t="s">
        <v>3179</v>
      </c>
      <c r="E131" s="50">
        <v>5099</v>
      </c>
      <c r="F131" s="50">
        <v>0</v>
      </c>
    </row>
    <row r="132" spans="1:6" s="51" customFormat="1" ht="12">
      <c r="A132" s="47">
        <v>240314</v>
      </c>
      <c r="B132" s="48" t="s">
        <v>2612</v>
      </c>
      <c r="C132" s="43" t="s">
        <v>3180</v>
      </c>
      <c r="D132" s="49" t="s">
        <v>3181</v>
      </c>
      <c r="E132" s="50">
        <v>28635</v>
      </c>
      <c r="F132" s="50">
        <v>0</v>
      </c>
    </row>
    <row r="133" spans="1:6" s="51" customFormat="1" ht="12">
      <c r="A133" s="47">
        <v>240314</v>
      </c>
      <c r="B133" s="48" t="s">
        <v>2612</v>
      </c>
      <c r="C133" s="43" t="s">
        <v>3182</v>
      </c>
      <c r="D133" s="49" t="s">
        <v>3183</v>
      </c>
      <c r="E133" s="50">
        <v>17783</v>
      </c>
      <c r="F133" s="50">
        <v>0</v>
      </c>
    </row>
    <row r="134" spans="1:6" s="51" customFormat="1" ht="12">
      <c r="A134" s="47">
        <v>240314</v>
      </c>
      <c r="B134" s="48" t="s">
        <v>2612</v>
      </c>
      <c r="C134" s="43">
        <v>210547605</v>
      </c>
      <c r="D134" s="49" t="s">
        <v>3184</v>
      </c>
      <c r="E134" s="50">
        <v>15049</v>
      </c>
      <c r="F134" s="50">
        <v>0</v>
      </c>
    </row>
    <row r="135" spans="1:6" s="51" customFormat="1" ht="12">
      <c r="A135" s="47">
        <v>240314</v>
      </c>
      <c r="B135" s="48" t="s">
        <v>2612</v>
      </c>
      <c r="C135" s="43">
        <v>210552405</v>
      </c>
      <c r="D135" s="49" t="s">
        <v>3185</v>
      </c>
      <c r="E135" s="50">
        <v>14105</v>
      </c>
      <c r="F135" s="50">
        <v>0</v>
      </c>
    </row>
    <row r="136" spans="1:6" s="51" customFormat="1" ht="12">
      <c r="A136" s="47">
        <v>240314</v>
      </c>
      <c r="B136" s="48" t="s">
        <v>2612</v>
      </c>
      <c r="C136" s="43">
        <v>210554405</v>
      </c>
      <c r="D136" s="49" t="s">
        <v>3186</v>
      </c>
      <c r="E136" s="50">
        <v>57157</v>
      </c>
      <c r="F136" s="50">
        <v>0</v>
      </c>
    </row>
    <row r="137" spans="1:6" s="51" customFormat="1" ht="12">
      <c r="A137" s="47">
        <v>240314</v>
      </c>
      <c r="B137" s="48" t="s">
        <v>2612</v>
      </c>
      <c r="C137" s="43" t="s">
        <v>3187</v>
      </c>
      <c r="D137" s="49" t="s">
        <v>3188</v>
      </c>
      <c r="E137" s="50">
        <v>2715</v>
      </c>
      <c r="F137" s="50">
        <v>0</v>
      </c>
    </row>
    <row r="138" spans="1:6" s="51" customFormat="1" ht="12">
      <c r="A138" s="47">
        <v>240314</v>
      </c>
      <c r="B138" s="48" t="s">
        <v>2612</v>
      </c>
      <c r="C138" s="43" t="s">
        <v>3189</v>
      </c>
      <c r="D138" s="49" t="s">
        <v>3190</v>
      </c>
      <c r="E138" s="50">
        <v>4151</v>
      </c>
      <c r="F138" s="50">
        <v>0</v>
      </c>
    </row>
    <row r="139" spans="1:6" s="51" customFormat="1" ht="12">
      <c r="A139" s="47">
        <v>240314</v>
      </c>
      <c r="B139" s="48" t="s">
        <v>2612</v>
      </c>
      <c r="C139" s="43" t="s">
        <v>3191</v>
      </c>
      <c r="D139" s="49" t="s">
        <v>3192</v>
      </c>
      <c r="E139" s="50">
        <v>4968</v>
      </c>
      <c r="F139" s="50">
        <v>0</v>
      </c>
    </row>
    <row r="140" spans="1:6" s="51" customFormat="1" ht="12">
      <c r="A140" s="47">
        <v>240314</v>
      </c>
      <c r="B140" s="48" t="s">
        <v>2612</v>
      </c>
      <c r="C140" s="43" t="s">
        <v>3193</v>
      </c>
      <c r="D140" s="49" t="s">
        <v>3194</v>
      </c>
      <c r="E140" s="50">
        <v>32171</v>
      </c>
      <c r="F140" s="50">
        <v>0</v>
      </c>
    </row>
    <row r="141" spans="1:6" s="51" customFormat="1" ht="12">
      <c r="A141" s="47">
        <v>240314</v>
      </c>
      <c r="B141" s="48" t="s">
        <v>2612</v>
      </c>
      <c r="C141" s="43" t="s">
        <v>3195</v>
      </c>
      <c r="D141" s="49" t="s">
        <v>3196</v>
      </c>
      <c r="E141" s="50">
        <v>47941</v>
      </c>
      <c r="F141" s="50">
        <v>0</v>
      </c>
    </row>
    <row r="142" spans="1:6" s="51" customFormat="1" ht="12">
      <c r="A142" s="47">
        <v>240314</v>
      </c>
      <c r="B142" s="48" t="s">
        <v>2612</v>
      </c>
      <c r="C142" s="43" t="s">
        <v>3197</v>
      </c>
      <c r="D142" s="49" t="s">
        <v>3198</v>
      </c>
      <c r="E142" s="50">
        <v>10561</v>
      </c>
      <c r="F142" s="50">
        <v>0</v>
      </c>
    </row>
    <row r="143" spans="1:6" s="51" customFormat="1" ht="12">
      <c r="A143" s="47">
        <v>240314</v>
      </c>
      <c r="B143" s="48" t="s">
        <v>2612</v>
      </c>
      <c r="C143" s="43">
        <v>210615806</v>
      </c>
      <c r="D143" s="49" t="s">
        <v>3199</v>
      </c>
      <c r="E143" s="50">
        <v>13438</v>
      </c>
      <c r="F143" s="50">
        <v>0</v>
      </c>
    </row>
    <row r="144" spans="1:6" s="51" customFormat="1" ht="12">
      <c r="A144" s="47">
        <v>240314</v>
      </c>
      <c r="B144" s="48" t="s">
        <v>2612</v>
      </c>
      <c r="C144" s="43">
        <v>210625506</v>
      </c>
      <c r="D144" s="49" t="s">
        <v>3200</v>
      </c>
      <c r="E144" s="50">
        <v>5054</v>
      </c>
      <c r="F144" s="50">
        <v>0</v>
      </c>
    </row>
    <row r="145" spans="1:6" s="51" customFormat="1" ht="12">
      <c r="A145" s="47">
        <v>240314</v>
      </c>
      <c r="B145" s="48" t="s">
        <v>2612</v>
      </c>
      <c r="C145" s="43" t="s">
        <v>3201</v>
      </c>
      <c r="D145" s="49" t="s">
        <v>3202</v>
      </c>
      <c r="E145" s="50">
        <v>15543</v>
      </c>
      <c r="F145" s="50">
        <v>0</v>
      </c>
    </row>
    <row r="146" spans="1:6" s="51" customFormat="1" ht="12">
      <c r="A146" s="47">
        <v>240314</v>
      </c>
      <c r="B146" s="48" t="s">
        <v>2612</v>
      </c>
      <c r="C146" s="43" t="s">
        <v>3203</v>
      </c>
      <c r="D146" s="49" t="s">
        <v>3204</v>
      </c>
      <c r="E146" s="50">
        <v>28237</v>
      </c>
      <c r="F146" s="50">
        <v>0</v>
      </c>
    </row>
    <row r="147" spans="1:6" s="51" customFormat="1" ht="12">
      <c r="A147" s="47">
        <v>240314</v>
      </c>
      <c r="B147" s="48" t="s">
        <v>2612</v>
      </c>
      <c r="C147" s="43" t="s">
        <v>3205</v>
      </c>
      <c r="D147" s="49" t="s">
        <v>3206</v>
      </c>
      <c r="E147" s="50">
        <v>11978</v>
      </c>
      <c r="F147" s="50">
        <v>0</v>
      </c>
    </row>
    <row r="148" spans="1:6" s="51" customFormat="1" ht="12">
      <c r="A148" s="47">
        <v>240314</v>
      </c>
      <c r="B148" s="48" t="s">
        <v>2612</v>
      </c>
      <c r="C148" s="43" t="s">
        <v>3207</v>
      </c>
      <c r="D148" s="49" t="s">
        <v>3208</v>
      </c>
      <c r="E148" s="50">
        <v>36465</v>
      </c>
      <c r="F148" s="50">
        <v>0</v>
      </c>
    </row>
    <row r="149" spans="1:6" s="51" customFormat="1" ht="12">
      <c r="A149" s="47">
        <v>240314</v>
      </c>
      <c r="B149" s="48" t="s">
        <v>2612</v>
      </c>
      <c r="C149" s="43">
        <v>210650006</v>
      </c>
      <c r="D149" s="49" t="s">
        <v>3209</v>
      </c>
      <c r="E149" s="50">
        <v>77204</v>
      </c>
      <c r="F149" s="50">
        <v>0</v>
      </c>
    </row>
    <row r="150" spans="1:6" s="51" customFormat="1" ht="12">
      <c r="A150" s="47">
        <v>240314</v>
      </c>
      <c r="B150" s="48" t="s">
        <v>2612</v>
      </c>
      <c r="C150" s="43">
        <v>210650606</v>
      </c>
      <c r="D150" s="49" t="s">
        <v>3210</v>
      </c>
      <c r="E150" s="50">
        <v>14976</v>
      </c>
      <c r="F150" s="50">
        <v>0</v>
      </c>
    </row>
    <row r="151" spans="1:6" s="51" customFormat="1" ht="12">
      <c r="A151" s="47">
        <v>240314</v>
      </c>
      <c r="B151" s="48" t="s">
        <v>2612</v>
      </c>
      <c r="C151" s="43">
        <v>210652506</v>
      </c>
      <c r="D151" s="49" t="s">
        <v>3211</v>
      </c>
      <c r="E151" s="50">
        <v>7253</v>
      </c>
      <c r="F151" s="50">
        <v>0</v>
      </c>
    </row>
    <row r="152" spans="1:6" s="51" customFormat="1" ht="12">
      <c r="A152" s="47">
        <v>240314</v>
      </c>
      <c r="B152" s="48" t="s">
        <v>2612</v>
      </c>
      <c r="C152" s="43">
        <v>210654206</v>
      </c>
      <c r="D152" s="49" t="s">
        <v>3212</v>
      </c>
      <c r="E152" s="50">
        <v>24862</v>
      </c>
      <c r="F152" s="50">
        <v>0</v>
      </c>
    </row>
    <row r="153" spans="1:6" s="51" customFormat="1" ht="12">
      <c r="A153" s="47">
        <v>240314</v>
      </c>
      <c r="B153" s="48" t="s">
        <v>2612</v>
      </c>
      <c r="C153" s="43" t="s">
        <v>3213</v>
      </c>
      <c r="D153" s="49" t="s">
        <v>3214</v>
      </c>
      <c r="E153" s="50">
        <v>33060</v>
      </c>
      <c r="F153" s="50">
        <v>0</v>
      </c>
    </row>
    <row r="154" spans="1:6" s="51" customFormat="1" ht="12">
      <c r="A154" s="47">
        <v>240314</v>
      </c>
      <c r="B154" s="48" t="s">
        <v>2612</v>
      </c>
      <c r="C154" s="43">
        <v>210676306</v>
      </c>
      <c r="D154" s="49" t="s">
        <v>3215</v>
      </c>
      <c r="E154" s="50">
        <v>19900</v>
      </c>
      <c r="F154" s="50">
        <v>0</v>
      </c>
    </row>
    <row r="155" spans="1:6" s="51" customFormat="1" ht="12">
      <c r="A155" s="47">
        <v>240314</v>
      </c>
      <c r="B155" s="48" t="s">
        <v>2612</v>
      </c>
      <c r="C155" s="43">
        <v>210676606</v>
      </c>
      <c r="D155" s="49" t="s">
        <v>3216</v>
      </c>
      <c r="E155" s="50">
        <v>20389</v>
      </c>
      <c r="F155" s="50">
        <v>0</v>
      </c>
    </row>
    <row r="156" spans="1:6" s="51" customFormat="1" ht="12">
      <c r="A156" s="47">
        <v>240314</v>
      </c>
      <c r="B156" s="48" t="s">
        <v>2612</v>
      </c>
      <c r="C156" s="43" t="s">
        <v>3217</v>
      </c>
      <c r="D156" s="49" t="s">
        <v>3218</v>
      </c>
      <c r="E156" s="50">
        <v>3425</v>
      </c>
      <c r="F156" s="50">
        <v>0</v>
      </c>
    </row>
    <row r="157" spans="1:6" s="51" customFormat="1" ht="12">
      <c r="A157" s="47">
        <v>240314</v>
      </c>
      <c r="B157" s="48" t="s">
        <v>2612</v>
      </c>
      <c r="C157" s="43" t="s">
        <v>3219</v>
      </c>
      <c r="D157" s="49" t="s">
        <v>3220</v>
      </c>
      <c r="E157" s="50">
        <v>14356</v>
      </c>
      <c r="F157" s="50">
        <v>0</v>
      </c>
    </row>
    <row r="158" spans="1:6" s="51" customFormat="1" ht="12">
      <c r="A158" s="47">
        <v>240314</v>
      </c>
      <c r="B158" s="48" t="s">
        <v>2612</v>
      </c>
      <c r="C158" s="43" t="s">
        <v>3221</v>
      </c>
      <c r="D158" s="49" t="s">
        <v>3222</v>
      </c>
      <c r="E158" s="50">
        <v>13029</v>
      </c>
      <c r="F158" s="50">
        <v>0</v>
      </c>
    </row>
    <row r="159" spans="1:6" s="51" customFormat="1" ht="12">
      <c r="A159" s="47">
        <v>240314</v>
      </c>
      <c r="B159" s="48" t="s">
        <v>2612</v>
      </c>
      <c r="C159" s="43" t="s">
        <v>3223</v>
      </c>
      <c r="D159" s="49" t="s">
        <v>3224</v>
      </c>
      <c r="E159" s="50">
        <v>13551</v>
      </c>
      <c r="F159" s="50">
        <v>0</v>
      </c>
    </row>
    <row r="160" spans="1:6" s="51" customFormat="1" ht="12">
      <c r="A160" s="47">
        <v>240314</v>
      </c>
      <c r="B160" s="48" t="s">
        <v>2612</v>
      </c>
      <c r="C160" s="43">
        <v>210719807</v>
      </c>
      <c r="D160" s="49" t="s">
        <v>3225</v>
      </c>
      <c r="E160" s="50">
        <v>34397</v>
      </c>
      <c r="F160" s="50">
        <v>0</v>
      </c>
    </row>
    <row r="161" spans="1:6" s="51" customFormat="1" ht="12">
      <c r="A161" s="47">
        <v>240314</v>
      </c>
      <c r="B161" s="48" t="s">
        <v>2612</v>
      </c>
      <c r="C161" s="43" t="s">
        <v>3226</v>
      </c>
      <c r="D161" s="49" t="s">
        <v>3227</v>
      </c>
      <c r="E161" s="50">
        <v>145755</v>
      </c>
      <c r="F161" s="50">
        <v>0</v>
      </c>
    </row>
    <row r="162" spans="1:6" s="51" customFormat="1" ht="12">
      <c r="A162" s="47">
        <v>240314</v>
      </c>
      <c r="B162" s="48" t="s">
        <v>2612</v>
      </c>
      <c r="C162" s="43" t="s">
        <v>3228</v>
      </c>
      <c r="D162" s="49" t="s">
        <v>3229</v>
      </c>
      <c r="E162" s="50">
        <v>1266999</v>
      </c>
      <c r="F162" s="50">
        <v>0</v>
      </c>
    </row>
    <row r="163" spans="1:6" s="51" customFormat="1" ht="12">
      <c r="A163" s="47">
        <v>240314</v>
      </c>
      <c r="B163" s="48" t="s">
        <v>2612</v>
      </c>
      <c r="C163" s="43" t="s">
        <v>3230</v>
      </c>
      <c r="D163" s="49" t="s">
        <v>3231</v>
      </c>
      <c r="E163" s="50">
        <v>10502</v>
      </c>
      <c r="F163" s="50">
        <v>0</v>
      </c>
    </row>
    <row r="164" spans="1:6" s="51" customFormat="1" ht="12">
      <c r="A164" s="47">
        <v>240314</v>
      </c>
      <c r="B164" s="48" t="s">
        <v>2612</v>
      </c>
      <c r="C164" s="43" t="s">
        <v>3232</v>
      </c>
      <c r="D164" s="49" t="s">
        <v>3233</v>
      </c>
      <c r="E164" s="50">
        <v>3127</v>
      </c>
      <c r="F164" s="50">
        <v>0</v>
      </c>
    </row>
    <row r="165" spans="1:6" s="51" customFormat="1" ht="12">
      <c r="A165" s="47">
        <v>240314</v>
      </c>
      <c r="B165" s="48" t="s">
        <v>2612</v>
      </c>
      <c r="C165" s="43" t="s">
        <v>3234</v>
      </c>
      <c r="D165" s="49" t="s">
        <v>3235</v>
      </c>
      <c r="E165" s="50">
        <v>24152</v>
      </c>
      <c r="F165" s="50">
        <v>0</v>
      </c>
    </row>
    <row r="166" spans="1:6" s="51" customFormat="1" ht="12">
      <c r="A166" s="47">
        <v>240314</v>
      </c>
      <c r="B166" s="48" t="s">
        <v>2612</v>
      </c>
      <c r="C166" s="43">
        <v>210747707</v>
      </c>
      <c r="D166" s="49" t="s">
        <v>3236</v>
      </c>
      <c r="E166" s="50">
        <v>42845</v>
      </c>
      <c r="F166" s="50">
        <v>0</v>
      </c>
    </row>
    <row r="167" spans="1:6" s="51" customFormat="1" ht="12">
      <c r="A167" s="47">
        <v>240314</v>
      </c>
      <c r="B167" s="48" t="s">
        <v>2612</v>
      </c>
      <c r="C167" s="43">
        <v>210752207</v>
      </c>
      <c r="D167" s="49" t="s">
        <v>3237</v>
      </c>
      <c r="E167" s="50">
        <v>11400</v>
      </c>
      <c r="F167" s="50">
        <v>0</v>
      </c>
    </row>
    <row r="168" spans="1:6" s="51" customFormat="1" ht="12">
      <c r="A168" s="47">
        <v>240314</v>
      </c>
      <c r="B168" s="48" t="s">
        <v>2612</v>
      </c>
      <c r="C168" s="43" t="s">
        <v>3238</v>
      </c>
      <c r="D168" s="49" t="s">
        <v>3239</v>
      </c>
      <c r="E168" s="50">
        <v>5712</v>
      </c>
      <c r="F168" s="50">
        <v>0</v>
      </c>
    </row>
    <row r="169" spans="1:6" s="51" customFormat="1" ht="12">
      <c r="A169" s="47">
        <v>240314</v>
      </c>
      <c r="B169" s="48" t="s">
        <v>2612</v>
      </c>
      <c r="C169" s="43" t="s">
        <v>3240</v>
      </c>
      <c r="D169" s="49" t="s">
        <v>3241</v>
      </c>
      <c r="E169" s="50">
        <v>2012562</v>
      </c>
      <c r="F169" s="50">
        <v>0</v>
      </c>
    </row>
    <row r="170" spans="1:6" s="51" customFormat="1" ht="12">
      <c r="A170" s="47">
        <v>240314</v>
      </c>
      <c r="B170" s="48" t="s">
        <v>2612</v>
      </c>
      <c r="C170" s="43" t="s">
        <v>3242</v>
      </c>
      <c r="D170" s="49" t="s">
        <v>3243</v>
      </c>
      <c r="E170" s="50">
        <v>35295</v>
      </c>
      <c r="F170" s="50">
        <v>0</v>
      </c>
    </row>
    <row r="171" spans="1:6" s="51" customFormat="1" ht="12">
      <c r="A171" s="47">
        <v>240314</v>
      </c>
      <c r="B171" s="48" t="s">
        <v>2612</v>
      </c>
      <c r="C171" s="43">
        <v>210815808</v>
      </c>
      <c r="D171" s="49" t="s">
        <v>3244</v>
      </c>
      <c r="E171" s="50">
        <v>2829</v>
      </c>
      <c r="F171" s="50">
        <v>0</v>
      </c>
    </row>
    <row r="172" spans="1:6" s="51" customFormat="1" ht="12">
      <c r="A172" s="47">
        <v>240314</v>
      </c>
      <c r="B172" s="48" t="s">
        <v>2612</v>
      </c>
      <c r="C172" s="43">
        <v>210870508</v>
      </c>
      <c r="D172" s="49" t="s">
        <v>3245</v>
      </c>
      <c r="E172" s="50">
        <v>39947</v>
      </c>
      <c r="F172" s="50">
        <v>0</v>
      </c>
    </row>
    <row r="173" spans="1:6" s="51" customFormat="1" ht="12">
      <c r="A173" s="47">
        <v>240314</v>
      </c>
      <c r="B173" s="48" t="s">
        <v>2612</v>
      </c>
      <c r="C173" s="43">
        <v>210870708</v>
      </c>
      <c r="D173" s="49" t="s">
        <v>3246</v>
      </c>
      <c r="E173" s="50">
        <v>83564</v>
      </c>
      <c r="F173" s="50">
        <v>0</v>
      </c>
    </row>
    <row r="174" spans="1:6" s="51" customFormat="1" ht="12">
      <c r="A174" s="47">
        <v>240314</v>
      </c>
      <c r="B174" s="48" t="s">
        <v>2612</v>
      </c>
      <c r="C174" s="43">
        <v>210873408</v>
      </c>
      <c r="D174" s="49" t="s">
        <v>3247</v>
      </c>
      <c r="E174" s="50">
        <v>22175</v>
      </c>
      <c r="F174" s="50">
        <v>0</v>
      </c>
    </row>
    <row r="175" spans="1:6" s="51" customFormat="1" ht="12">
      <c r="A175" s="47">
        <v>240314</v>
      </c>
      <c r="B175" s="48" t="s">
        <v>2612</v>
      </c>
      <c r="C175" s="43" t="s">
        <v>3248</v>
      </c>
      <c r="D175" s="49" t="s">
        <v>3249</v>
      </c>
      <c r="E175" s="50">
        <v>19415</v>
      </c>
      <c r="F175" s="50">
        <v>0</v>
      </c>
    </row>
    <row r="176" spans="1:6" s="51" customFormat="1" ht="12">
      <c r="A176" s="47">
        <v>240314</v>
      </c>
      <c r="B176" s="48" t="s">
        <v>2612</v>
      </c>
      <c r="C176" s="43" t="s">
        <v>3250</v>
      </c>
      <c r="D176" s="49" t="s">
        <v>3251</v>
      </c>
      <c r="E176" s="50">
        <v>11163</v>
      </c>
      <c r="F176" s="50">
        <v>0</v>
      </c>
    </row>
    <row r="177" spans="1:6" s="51" customFormat="1" ht="12">
      <c r="A177" s="47">
        <v>240314</v>
      </c>
      <c r="B177" s="48" t="s">
        <v>2612</v>
      </c>
      <c r="C177" s="43" t="s">
        <v>3252</v>
      </c>
      <c r="D177" s="49" t="s">
        <v>3253</v>
      </c>
      <c r="E177" s="50">
        <v>7510</v>
      </c>
      <c r="F177" s="50">
        <v>0</v>
      </c>
    </row>
    <row r="178" spans="1:6" s="51" customFormat="1" ht="12">
      <c r="A178" s="47">
        <v>240314</v>
      </c>
      <c r="B178" s="48" t="s">
        <v>2612</v>
      </c>
      <c r="C178" s="43">
        <v>210919809</v>
      </c>
      <c r="D178" s="49" t="s">
        <v>3254</v>
      </c>
      <c r="E178" s="50">
        <v>52547</v>
      </c>
      <c r="F178" s="50">
        <v>0</v>
      </c>
    </row>
    <row r="179" spans="1:6" s="51" customFormat="1" ht="12">
      <c r="A179" s="47">
        <v>240314</v>
      </c>
      <c r="B179" s="48" t="s">
        <v>2612</v>
      </c>
      <c r="C179" s="43">
        <v>210954109</v>
      </c>
      <c r="D179" s="52" t="s">
        <v>3255</v>
      </c>
      <c r="E179" s="50">
        <v>9497</v>
      </c>
      <c r="F179" s="50">
        <v>0</v>
      </c>
    </row>
    <row r="180" spans="1:6" s="51" customFormat="1" ht="12">
      <c r="A180" s="47">
        <v>240314</v>
      </c>
      <c r="B180" s="48" t="s">
        <v>2612</v>
      </c>
      <c r="C180" s="43" t="s">
        <v>3256</v>
      </c>
      <c r="D180" s="49" t="s">
        <v>3257</v>
      </c>
      <c r="E180" s="50">
        <v>2446</v>
      </c>
      <c r="F180" s="50">
        <v>0</v>
      </c>
    </row>
    <row r="181" spans="1:6" s="51" customFormat="1" ht="12">
      <c r="A181" s="47">
        <v>240314</v>
      </c>
      <c r="B181" s="48" t="s">
        <v>2612</v>
      </c>
      <c r="C181" s="43">
        <v>210976109</v>
      </c>
      <c r="D181" s="52" t="s">
        <v>3258</v>
      </c>
      <c r="E181" s="50">
        <v>1673691</v>
      </c>
      <c r="F181" s="50">
        <v>0</v>
      </c>
    </row>
    <row r="182" spans="1:6" s="51" customFormat="1" ht="12">
      <c r="A182" s="47">
        <v>240314</v>
      </c>
      <c r="B182" s="48" t="s">
        <v>2612</v>
      </c>
      <c r="C182" s="43">
        <v>211005310</v>
      </c>
      <c r="D182" s="49" t="s">
        <v>3259</v>
      </c>
      <c r="E182" s="50">
        <v>11813</v>
      </c>
      <c r="F182" s="50">
        <v>0</v>
      </c>
    </row>
    <row r="183" spans="1:6" s="51" customFormat="1" ht="12">
      <c r="A183" s="47">
        <v>240314</v>
      </c>
      <c r="B183" s="48" t="s">
        <v>2612</v>
      </c>
      <c r="C183" s="43" t="s">
        <v>3260</v>
      </c>
      <c r="D183" s="49" t="s">
        <v>3261</v>
      </c>
      <c r="E183" s="50">
        <v>37870</v>
      </c>
      <c r="F183" s="50">
        <v>0</v>
      </c>
    </row>
    <row r="184" spans="1:6" s="51" customFormat="1" ht="12">
      <c r="A184" s="47">
        <v>240314</v>
      </c>
      <c r="B184" s="48" t="s">
        <v>2612</v>
      </c>
      <c r="C184" s="43">
        <v>211015810</v>
      </c>
      <c r="D184" s="49" t="s">
        <v>3262</v>
      </c>
      <c r="E184" s="50">
        <v>4689</v>
      </c>
      <c r="F184" s="50">
        <v>0</v>
      </c>
    </row>
    <row r="185" spans="1:6" s="51" customFormat="1" ht="12">
      <c r="A185" s="47">
        <v>240314</v>
      </c>
      <c r="B185" s="48" t="s">
        <v>2612</v>
      </c>
      <c r="C185" s="43" t="s">
        <v>3263</v>
      </c>
      <c r="D185" s="49" t="s">
        <v>3264</v>
      </c>
      <c r="E185" s="50">
        <v>27452</v>
      </c>
      <c r="F185" s="50">
        <v>0</v>
      </c>
    </row>
    <row r="186" spans="1:6" s="51" customFormat="1" ht="12">
      <c r="A186" s="47">
        <v>240314</v>
      </c>
      <c r="B186" s="48" t="s">
        <v>2612</v>
      </c>
      <c r="C186" s="43">
        <v>211018610</v>
      </c>
      <c r="D186" s="49" t="s">
        <v>3265</v>
      </c>
      <c r="E186" s="50">
        <v>22140</v>
      </c>
      <c r="F186" s="50">
        <v>0</v>
      </c>
    </row>
    <row r="187" spans="1:6" s="51" customFormat="1" ht="12">
      <c r="A187" s="47">
        <v>240314</v>
      </c>
      <c r="B187" s="48" t="s">
        <v>2612</v>
      </c>
      <c r="C187" s="43" t="s">
        <v>3266</v>
      </c>
      <c r="D187" s="49" t="s">
        <v>3267</v>
      </c>
      <c r="E187" s="50">
        <v>32518</v>
      </c>
      <c r="F187" s="50">
        <v>0</v>
      </c>
    </row>
    <row r="188" spans="1:6" s="51" customFormat="1" ht="12">
      <c r="A188" s="47">
        <v>240314</v>
      </c>
      <c r="B188" s="48" t="s">
        <v>2612</v>
      </c>
      <c r="C188" s="43" t="s">
        <v>3268</v>
      </c>
      <c r="D188" s="49" t="s">
        <v>3269</v>
      </c>
      <c r="E188" s="50">
        <v>6800</v>
      </c>
      <c r="F188" s="50">
        <v>0</v>
      </c>
    </row>
    <row r="189" spans="1:6" s="51" customFormat="1" ht="12">
      <c r="A189" s="47">
        <v>240314</v>
      </c>
      <c r="B189" s="48" t="s">
        <v>2612</v>
      </c>
      <c r="C189" s="43" t="s">
        <v>3270</v>
      </c>
      <c r="D189" s="49" t="s">
        <v>3271</v>
      </c>
      <c r="E189" s="50">
        <v>26472</v>
      </c>
      <c r="F189" s="50">
        <v>0</v>
      </c>
    </row>
    <row r="190" spans="1:6" s="51" customFormat="1" ht="12">
      <c r="A190" s="47">
        <v>240314</v>
      </c>
      <c r="B190" s="48" t="s">
        <v>2612</v>
      </c>
      <c r="C190" s="43">
        <v>211027810</v>
      </c>
      <c r="D190" s="49" t="s">
        <v>3272</v>
      </c>
      <c r="E190" s="50">
        <v>10898</v>
      </c>
      <c r="F190" s="50">
        <v>0</v>
      </c>
    </row>
    <row r="191" spans="1:6" s="51" customFormat="1" ht="12">
      <c r="A191" s="47">
        <v>240314</v>
      </c>
      <c r="B191" s="48" t="s">
        <v>2612</v>
      </c>
      <c r="C191" s="43" t="s">
        <v>3273</v>
      </c>
      <c r="D191" s="49" t="s">
        <v>3274</v>
      </c>
      <c r="E191" s="50">
        <v>6507</v>
      </c>
      <c r="F191" s="50">
        <v>0</v>
      </c>
    </row>
    <row r="192" spans="1:6" s="51" customFormat="1" ht="12">
      <c r="A192" s="47">
        <v>240314</v>
      </c>
      <c r="B192" s="48" t="s">
        <v>2612</v>
      </c>
      <c r="C192" s="43">
        <v>211050110</v>
      </c>
      <c r="D192" s="49" t="s">
        <v>3275</v>
      </c>
      <c r="E192" s="50">
        <v>4314</v>
      </c>
      <c r="F192" s="50">
        <v>0</v>
      </c>
    </row>
    <row r="193" spans="1:6" s="51" customFormat="1" ht="12">
      <c r="A193" s="47">
        <v>240314</v>
      </c>
      <c r="B193" s="48" t="s">
        <v>2612</v>
      </c>
      <c r="C193" s="43">
        <v>211052110</v>
      </c>
      <c r="D193" s="49" t="s">
        <v>3276</v>
      </c>
      <c r="E193" s="50">
        <v>26787</v>
      </c>
      <c r="F193" s="50">
        <v>0</v>
      </c>
    </row>
    <row r="194" spans="1:6" s="51" customFormat="1" ht="12">
      <c r="A194" s="47">
        <v>240314</v>
      </c>
      <c r="B194" s="48" t="s">
        <v>2612</v>
      </c>
      <c r="C194" s="43">
        <v>211052210</v>
      </c>
      <c r="D194" s="49" t="s">
        <v>3277</v>
      </c>
      <c r="E194" s="50">
        <v>7521</v>
      </c>
      <c r="F194" s="50">
        <v>0</v>
      </c>
    </row>
    <row r="195" spans="1:6" s="51" customFormat="1" ht="12">
      <c r="A195" s="47">
        <v>240314</v>
      </c>
      <c r="B195" s="48" t="s">
        <v>2612</v>
      </c>
      <c r="C195" s="43">
        <v>211054810</v>
      </c>
      <c r="D195" s="49" t="s">
        <v>3278</v>
      </c>
      <c r="E195" s="50">
        <v>53604</v>
      </c>
      <c r="F195" s="50">
        <v>0</v>
      </c>
    </row>
    <row r="196" spans="1:6" s="51" customFormat="1" ht="12">
      <c r="A196" s="47">
        <v>240314</v>
      </c>
      <c r="B196" s="48" t="s">
        <v>2612</v>
      </c>
      <c r="C196" s="43">
        <v>211070110</v>
      </c>
      <c r="D196" s="49" t="s">
        <v>3279</v>
      </c>
      <c r="E196" s="50">
        <v>17350</v>
      </c>
      <c r="F196" s="50">
        <v>0</v>
      </c>
    </row>
    <row r="197" spans="1:6" s="51" customFormat="1" ht="12">
      <c r="A197" s="47">
        <v>240314</v>
      </c>
      <c r="B197" s="48" t="s">
        <v>2612</v>
      </c>
      <c r="C197" s="43">
        <v>211085010</v>
      </c>
      <c r="D197" s="49" t="s">
        <v>3280</v>
      </c>
      <c r="E197" s="50">
        <v>42947</v>
      </c>
      <c r="F197" s="50">
        <v>0</v>
      </c>
    </row>
    <row r="198" spans="1:6" s="51" customFormat="1" ht="12">
      <c r="A198" s="47">
        <v>240314</v>
      </c>
      <c r="B198" s="48" t="s">
        <v>2612</v>
      </c>
      <c r="C198" s="43">
        <v>211085410</v>
      </c>
      <c r="D198" s="49" t="s">
        <v>3281</v>
      </c>
      <c r="E198" s="50">
        <v>23007</v>
      </c>
      <c r="F198" s="50">
        <v>0</v>
      </c>
    </row>
    <row r="199" spans="1:6" s="51" customFormat="1" ht="12">
      <c r="A199" s="47">
        <v>240314</v>
      </c>
      <c r="B199" s="48" t="s">
        <v>2612</v>
      </c>
      <c r="C199" s="43" t="s">
        <v>3282</v>
      </c>
      <c r="D199" s="49" t="s">
        <v>3283</v>
      </c>
      <c r="E199" s="50">
        <v>12197</v>
      </c>
      <c r="F199" s="50">
        <v>0</v>
      </c>
    </row>
    <row r="200" spans="1:6" s="51" customFormat="1" ht="12">
      <c r="A200" s="47">
        <v>240314</v>
      </c>
      <c r="B200" s="48" t="s">
        <v>2612</v>
      </c>
      <c r="C200" s="43" t="s">
        <v>3284</v>
      </c>
      <c r="D200" s="49" t="s">
        <v>3285</v>
      </c>
      <c r="E200" s="50">
        <v>2370</v>
      </c>
      <c r="F200" s="50">
        <v>0</v>
      </c>
    </row>
    <row r="201" spans="1:6" s="51" customFormat="1" ht="12">
      <c r="A201" s="47">
        <v>240314</v>
      </c>
      <c r="B201" s="48" t="s">
        <v>2612</v>
      </c>
      <c r="C201" s="43" t="s">
        <v>3286</v>
      </c>
      <c r="D201" s="49" t="s">
        <v>3287</v>
      </c>
      <c r="E201" s="50">
        <v>113226</v>
      </c>
      <c r="F201" s="50">
        <v>0</v>
      </c>
    </row>
    <row r="202" spans="1:6" s="51" customFormat="1" ht="12">
      <c r="A202" s="47">
        <v>240314</v>
      </c>
      <c r="B202" s="48" t="s">
        <v>2612</v>
      </c>
      <c r="C202" s="43">
        <v>211150711</v>
      </c>
      <c r="D202" s="49" t="s">
        <v>3288</v>
      </c>
      <c r="E202" s="50">
        <v>34454</v>
      </c>
      <c r="F202" s="50">
        <v>0</v>
      </c>
    </row>
    <row r="203" spans="1:6" s="51" customFormat="1" ht="12">
      <c r="A203" s="47">
        <v>240314</v>
      </c>
      <c r="B203" s="48" t="s">
        <v>2612</v>
      </c>
      <c r="C203" s="43">
        <v>211152411</v>
      </c>
      <c r="D203" s="49" t="s">
        <v>3289</v>
      </c>
      <c r="E203" s="50">
        <v>15529</v>
      </c>
      <c r="F203" s="50">
        <v>0</v>
      </c>
    </row>
    <row r="204" spans="1:6" s="51" customFormat="1" ht="12">
      <c r="A204" s="47">
        <v>240314</v>
      </c>
      <c r="B204" s="48" t="s">
        <v>2612</v>
      </c>
      <c r="C204" s="43">
        <v>211163111</v>
      </c>
      <c r="D204" s="49" t="s">
        <v>3290</v>
      </c>
      <c r="E204" s="50">
        <v>4328</v>
      </c>
      <c r="F204" s="50">
        <v>0</v>
      </c>
    </row>
    <row r="205" spans="1:6" s="51" customFormat="1" ht="12">
      <c r="A205" s="47">
        <v>240314</v>
      </c>
      <c r="B205" s="48" t="s">
        <v>2612</v>
      </c>
      <c r="C205" s="43" t="s">
        <v>3291</v>
      </c>
      <c r="D205" s="49" t="s">
        <v>3292</v>
      </c>
      <c r="E205" s="50">
        <v>5114</v>
      </c>
      <c r="F205" s="50">
        <v>0</v>
      </c>
    </row>
    <row r="206" spans="1:6" s="51" customFormat="1" ht="12">
      <c r="A206" s="47">
        <v>240314</v>
      </c>
      <c r="B206" s="48" t="s">
        <v>2612</v>
      </c>
      <c r="C206" s="43">
        <v>211173411</v>
      </c>
      <c r="D206" s="49" t="s">
        <v>3293</v>
      </c>
      <c r="E206" s="50">
        <v>50176</v>
      </c>
      <c r="F206" s="50">
        <v>0</v>
      </c>
    </row>
    <row r="207" spans="1:6" s="51" customFormat="1" ht="12">
      <c r="A207" s="47">
        <v>240314</v>
      </c>
      <c r="B207" s="48" t="s">
        <v>2612</v>
      </c>
      <c r="C207" s="43">
        <v>211176111</v>
      </c>
      <c r="D207" s="49" t="s">
        <v>3294</v>
      </c>
      <c r="E207" s="50">
        <v>19892947</v>
      </c>
      <c r="F207" s="50">
        <v>0</v>
      </c>
    </row>
    <row r="208" spans="1:6" s="51" customFormat="1" ht="12">
      <c r="A208" s="47">
        <v>240314</v>
      </c>
      <c r="B208" s="48" t="s">
        <v>2612</v>
      </c>
      <c r="C208" s="43" t="s">
        <v>3295</v>
      </c>
      <c r="D208" s="49" t="s">
        <v>3296</v>
      </c>
      <c r="E208" s="50">
        <v>64946</v>
      </c>
      <c r="F208" s="50">
        <v>0</v>
      </c>
    </row>
    <row r="209" spans="1:6" s="51" customFormat="1" ht="12">
      <c r="A209" s="47">
        <v>240314</v>
      </c>
      <c r="B209" s="48" t="s">
        <v>2612</v>
      </c>
      <c r="C209" s="43" t="s">
        <v>3297</v>
      </c>
      <c r="D209" s="49" t="s">
        <v>3298</v>
      </c>
      <c r="E209" s="50">
        <v>21551</v>
      </c>
      <c r="F209" s="50">
        <v>0</v>
      </c>
    </row>
    <row r="210" spans="1:6" s="51" customFormat="1" ht="12">
      <c r="A210" s="47">
        <v>240314</v>
      </c>
      <c r="B210" s="48" t="s">
        <v>2612</v>
      </c>
      <c r="C210" s="43" t="s">
        <v>3299</v>
      </c>
      <c r="D210" s="49" t="s">
        <v>3300</v>
      </c>
      <c r="E210" s="50">
        <v>5226</v>
      </c>
      <c r="F210" s="50">
        <v>0</v>
      </c>
    </row>
    <row r="211" spans="1:6" s="51" customFormat="1" ht="12">
      <c r="A211" s="47">
        <v>240314</v>
      </c>
      <c r="B211" s="48" t="s">
        <v>2612</v>
      </c>
      <c r="C211" s="43">
        <v>211219212</v>
      </c>
      <c r="D211" s="49" t="s">
        <v>3301</v>
      </c>
      <c r="E211" s="50">
        <v>34511</v>
      </c>
      <c r="F211" s="50">
        <v>0</v>
      </c>
    </row>
    <row r="212" spans="1:6" s="51" customFormat="1" ht="12">
      <c r="A212" s="47">
        <v>240314</v>
      </c>
      <c r="B212" s="48" t="s">
        <v>2612</v>
      </c>
      <c r="C212" s="43" t="s">
        <v>3302</v>
      </c>
      <c r="D212" s="49" t="s">
        <v>3303</v>
      </c>
      <c r="E212" s="50">
        <v>7954</v>
      </c>
      <c r="F212" s="50">
        <v>0</v>
      </c>
    </row>
    <row r="213" spans="1:6" s="51" customFormat="1" ht="12">
      <c r="A213" s="47">
        <v>240314</v>
      </c>
      <c r="B213" s="48" t="s">
        <v>2612</v>
      </c>
      <c r="C213" s="43" t="s">
        <v>3304</v>
      </c>
      <c r="D213" s="49" t="s">
        <v>3305</v>
      </c>
      <c r="E213" s="50">
        <v>9165</v>
      </c>
      <c r="F213" s="50">
        <v>0</v>
      </c>
    </row>
    <row r="214" spans="1:6" s="51" customFormat="1" ht="12">
      <c r="A214" s="47">
        <v>240314</v>
      </c>
      <c r="B214" s="48" t="s">
        <v>2612</v>
      </c>
      <c r="C214" s="43">
        <v>211252612</v>
      </c>
      <c r="D214" s="49" t="s">
        <v>3306</v>
      </c>
      <c r="E214" s="50">
        <v>26948</v>
      </c>
      <c r="F214" s="50">
        <v>0</v>
      </c>
    </row>
    <row r="215" spans="1:6" s="51" customFormat="1" ht="12">
      <c r="A215" s="47">
        <v>240314</v>
      </c>
      <c r="B215" s="48" t="s">
        <v>2612</v>
      </c>
      <c r="C215" s="43" t="s">
        <v>3307</v>
      </c>
      <c r="D215" s="49" t="s">
        <v>3308</v>
      </c>
      <c r="E215" s="50">
        <v>8205</v>
      </c>
      <c r="F215" s="50">
        <v>0</v>
      </c>
    </row>
    <row r="216" spans="1:6" s="51" customFormat="1" ht="12">
      <c r="A216" s="47">
        <v>240314</v>
      </c>
      <c r="B216" s="48" t="s">
        <v>2612</v>
      </c>
      <c r="C216" s="43" t="s">
        <v>3309</v>
      </c>
      <c r="D216" s="49" t="s">
        <v>3310</v>
      </c>
      <c r="E216" s="50">
        <v>11233</v>
      </c>
      <c r="F216" s="50">
        <v>0</v>
      </c>
    </row>
    <row r="217" spans="1:6" s="51" customFormat="1" ht="12">
      <c r="A217" s="47">
        <v>240314</v>
      </c>
      <c r="B217" s="48" t="s">
        <v>2612</v>
      </c>
      <c r="C217" s="43" t="s">
        <v>3311</v>
      </c>
      <c r="D217" s="49" t="s">
        <v>3312</v>
      </c>
      <c r="E217" s="50">
        <v>29676</v>
      </c>
      <c r="F217" s="50">
        <v>0</v>
      </c>
    </row>
    <row r="218" spans="1:6" s="51" customFormat="1" ht="12">
      <c r="A218" s="47">
        <v>240314</v>
      </c>
      <c r="B218" s="48" t="s">
        <v>2612</v>
      </c>
      <c r="C218" s="43">
        <v>211317513</v>
      </c>
      <c r="D218" s="49" t="s">
        <v>3313</v>
      </c>
      <c r="E218" s="50">
        <v>18618</v>
      </c>
      <c r="F218" s="50">
        <v>0</v>
      </c>
    </row>
    <row r="219" spans="1:6" s="51" customFormat="1" ht="12">
      <c r="A219" s="47">
        <v>240314</v>
      </c>
      <c r="B219" s="48" t="s">
        <v>2612</v>
      </c>
      <c r="C219" s="43">
        <v>211319513</v>
      </c>
      <c r="D219" s="49" t="s">
        <v>3314</v>
      </c>
      <c r="E219" s="50">
        <v>12323</v>
      </c>
      <c r="F219" s="50">
        <v>0</v>
      </c>
    </row>
    <row r="220" spans="1:6" s="51" customFormat="1" ht="12">
      <c r="A220" s="47">
        <v>240314</v>
      </c>
      <c r="B220" s="48" t="s">
        <v>2612</v>
      </c>
      <c r="C220" s="43" t="s">
        <v>3315</v>
      </c>
      <c r="D220" s="49" t="s">
        <v>3316</v>
      </c>
      <c r="E220" s="50">
        <v>80258</v>
      </c>
      <c r="F220" s="50">
        <v>0</v>
      </c>
    </row>
    <row r="221" spans="1:6" s="51" customFormat="1" ht="12">
      <c r="A221" s="47">
        <v>240314</v>
      </c>
      <c r="B221" s="48" t="s">
        <v>2612</v>
      </c>
      <c r="C221" s="43" t="s">
        <v>3317</v>
      </c>
      <c r="D221" s="49" t="s">
        <v>3318</v>
      </c>
      <c r="E221" s="50">
        <v>32990</v>
      </c>
      <c r="F221" s="50">
        <v>0</v>
      </c>
    </row>
    <row r="222" spans="1:6" s="51" customFormat="1" ht="12">
      <c r="A222" s="47">
        <v>240314</v>
      </c>
      <c r="B222" s="48" t="s">
        <v>2612</v>
      </c>
      <c r="C222" s="43">
        <v>211327413</v>
      </c>
      <c r="D222" s="49" t="s">
        <v>3319</v>
      </c>
      <c r="E222" s="50">
        <v>17596</v>
      </c>
      <c r="F222" s="50">
        <v>0</v>
      </c>
    </row>
    <row r="223" spans="1:6" s="51" customFormat="1" ht="12">
      <c r="A223" s="47">
        <v>240314</v>
      </c>
      <c r="B223" s="48" t="s">
        <v>2612</v>
      </c>
      <c r="C223" s="43" t="s">
        <v>3320</v>
      </c>
      <c r="D223" s="49" t="s">
        <v>3321</v>
      </c>
      <c r="E223" s="50">
        <v>11405</v>
      </c>
      <c r="F223" s="50">
        <v>0</v>
      </c>
    </row>
    <row r="224" spans="1:6" s="51" customFormat="1" ht="12">
      <c r="A224" s="47">
        <v>240314</v>
      </c>
      <c r="B224" s="48" t="s">
        <v>2612</v>
      </c>
      <c r="C224" s="43">
        <v>211350313</v>
      </c>
      <c r="D224" s="49" t="s">
        <v>3322</v>
      </c>
      <c r="E224" s="50">
        <v>64038</v>
      </c>
      <c r="F224" s="50">
        <v>0</v>
      </c>
    </row>
    <row r="225" spans="1:6" s="51" customFormat="1" ht="12">
      <c r="A225" s="47">
        <v>240314</v>
      </c>
      <c r="B225" s="48" t="s">
        <v>2612</v>
      </c>
      <c r="C225" s="43">
        <v>211354313</v>
      </c>
      <c r="D225" s="49" t="s">
        <v>3323</v>
      </c>
      <c r="E225" s="50">
        <v>9024</v>
      </c>
      <c r="F225" s="50">
        <v>0</v>
      </c>
    </row>
    <row r="226" spans="1:6" s="51" customFormat="1" ht="12">
      <c r="A226" s="47">
        <v>240314</v>
      </c>
      <c r="B226" s="48" t="s">
        <v>2612</v>
      </c>
      <c r="C226" s="43" t="s">
        <v>3324</v>
      </c>
      <c r="D226" s="49" t="s">
        <v>3325</v>
      </c>
      <c r="E226" s="50">
        <v>2378</v>
      </c>
      <c r="F226" s="50">
        <v>0</v>
      </c>
    </row>
    <row r="227" spans="1:6" s="51" customFormat="1" ht="12">
      <c r="A227" s="47">
        <v>240314</v>
      </c>
      <c r="B227" s="48" t="s">
        <v>2612</v>
      </c>
      <c r="C227" s="43">
        <v>211370713</v>
      </c>
      <c r="D227" s="49" t="s">
        <v>3326</v>
      </c>
      <c r="E227" s="50">
        <v>98321</v>
      </c>
      <c r="F227" s="50">
        <v>0</v>
      </c>
    </row>
    <row r="228" spans="1:6" s="51" customFormat="1" ht="12">
      <c r="A228" s="47">
        <v>240314</v>
      </c>
      <c r="B228" s="48" t="s">
        <v>2612</v>
      </c>
      <c r="C228" s="43">
        <v>211376113</v>
      </c>
      <c r="D228" s="49" t="s">
        <v>3327</v>
      </c>
      <c r="E228" s="50">
        <v>17357</v>
      </c>
      <c r="F228" s="50">
        <v>0</v>
      </c>
    </row>
    <row r="229" spans="1:6" s="51" customFormat="1" ht="12">
      <c r="A229" s="47">
        <v>240314</v>
      </c>
      <c r="B229" s="48" t="s">
        <v>2612</v>
      </c>
      <c r="C229" s="43">
        <v>211415114</v>
      </c>
      <c r="D229" s="49" t="s">
        <v>3328</v>
      </c>
      <c r="E229" s="50">
        <v>670</v>
      </c>
      <c r="F229" s="50">
        <v>0</v>
      </c>
    </row>
    <row r="230" spans="1:6" s="51" customFormat="1" ht="12">
      <c r="A230" s="47">
        <v>240314</v>
      </c>
      <c r="B230" s="48" t="s">
        <v>2612</v>
      </c>
      <c r="C230" s="43">
        <v>211415514</v>
      </c>
      <c r="D230" s="49" t="s">
        <v>3329</v>
      </c>
      <c r="E230" s="50">
        <v>4101</v>
      </c>
      <c r="F230" s="50">
        <v>0</v>
      </c>
    </row>
    <row r="231" spans="1:6" s="51" customFormat="1" ht="12">
      <c r="A231" s="47">
        <v>240314</v>
      </c>
      <c r="B231" s="48" t="s">
        <v>2612</v>
      </c>
      <c r="C231" s="43">
        <v>211415814</v>
      </c>
      <c r="D231" s="49" t="s">
        <v>3330</v>
      </c>
      <c r="E231" s="50">
        <v>11813</v>
      </c>
      <c r="F231" s="50">
        <v>0</v>
      </c>
    </row>
    <row r="232" spans="1:6" s="51" customFormat="1" ht="12">
      <c r="A232" s="47">
        <v>240314</v>
      </c>
      <c r="B232" s="48" t="s">
        <v>2612</v>
      </c>
      <c r="C232" s="43">
        <v>211417614</v>
      </c>
      <c r="D232" s="49" t="s">
        <v>3331</v>
      </c>
      <c r="E232" s="50">
        <v>48939</v>
      </c>
      <c r="F232" s="50">
        <v>0</v>
      </c>
    </row>
    <row r="233" spans="1:6" s="51" customFormat="1" ht="12">
      <c r="A233" s="47">
        <v>240314</v>
      </c>
      <c r="B233" s="48" t="s">
        <v>2612</v>
      </c>
      <c r="C233" s="43" t="s">
        <v>3332</v>
      </c>
      <c r="D233" s="49" t="s">
        <v>3333</v>
      </c>
      <c r="E233" s="50">
        <v>25508</v>
      </c>
      <c r="F233" s="50">
        <v>0</v>
      </c>
    </row>
    <row r="234" spans="1:6" s="51" customFormat="1" ht="12">
      <c r="A234" s="47">
        <v>240314</v>
      </c>
      <c r="B234" s="48" t="s">
        <v>2612</v>
      </c>
      <c r="C234" s="43" t="s">
        <v>3334</v>
      </c>
      <c r="D234" s="49" t="s">
        <v>3335</v>
      </c>
      <c r="E234" s="50">
        <v>16535</v>
      </c>
      <c r="F234" s="50">
        <v>0</v>
      </c>
    </row>
    <row r="235" spans="1:6" s="51" customFormat="1" ht="12">
      <c r="A235" s="47">
        <v>240314</v>
      </c>
      <c r="B235" s="48" t="s">
        <v>2612</v>
      </c>
      <c r="C235" s="43" t="s">
        <v>3336</v>
      </c>
      <c r="D235" s="49" t="s">
        <v>3337</v>
      </c>
      <c r="E235" s="50">
        <v>6407</v>
      </c>
      <c r="F235" s="50">
        <v>0</v>
      </c>
    </row>
    <row r="236" spans="1:6" s="51" customFormat="1" ht="12">
      <c r="A236" s="47">
        <v>240314</v>
      </c>
      <c r="B236" s="48" t="s">
        <v>2612</v>
      </c>
      <c r="C236" s="43" t="s">
        <v>3338</v>
      </c>
      <c r="D236" s="49" t="s">
        <v>3339</v>
      </c>
      <c r="E236" s="50">
        <v>101810</v>
      </c>
      <c r="F236" s="50">
        <v>0</v>
      </c>
    </row>
    <row r="237" spans="1:6" s="51" customFormat="1" ht="12">
      <c r="A237" s="47">
        <v>240314</v>
      </c>
      <c r="B237" s="48" t="s">
        <v>2612</v>
      </c>
      <c r="C237" s="43" t="s">
        <v>3340</v>
      </c>
      <c r="D237" s="49" t="s">
        <v>3341</v>
      </c>
      <c r="E237" s="50">
        <v>2824</v>
      </c>
      <c r="F237" s="50">
        <v>0</v>
      </c>
    </row>
    <row r="238" spans="1:6" s="51" customFormat="1" ht="12">
      <c r="A238" s="47">
        <v>240314</v>
      </c>
      <c r="B238" s="48" t="s">
        <v>2612</v>
      </c>
      <c r="C238" s="43" t="s">
        <v>3342</v>
      </c>
      <c r="D238" s="49" t="s">
        <v>3343</v>
      </c>
      <c r="E238" s="50">
        <v>17468</v>
      </c>
      <c r="F238" s="50">
        <v>0</v>
      </c>
    </row>
    <row r="239" spans="1:6" s="51" customFormat="1" ht="12">
      <c r="A239" s="47">
        <v>240314</v>
      </c>
      <c r="B239" s="48" t="s">
        <v>2612</v>
      </c>
      <c r="C239" s="43">
        <v>211527615</v>
      </c>
      <c r="D239" s="49" t="s">
        <v>3344</v>
      </c>
      <c r="E239" s="50">
        <v>65920</v>
      </c>
      <c r="F239" s="50">
        <v>0</v>
      </c>
    </row>
    <row r="240" spans="1:6" s="51" customFormat="1" ht="12">
      <c r="A240" s="47">
        <v>240314</v>
      </c>
      <c r="B240" s="48" t="s">
        <v>2612</v>
      </c>
      <c r="C240" s="43" t="s">
        <v>3345</v>
      </c>
      <c r="D240" s="49" t="s">
        <v>3346</v>
      </c>
      <c r="E240" s="50">
        <v>22634</v>
      </c>
      <c r="F240" s="50">
        <v>0</v>
      </c>
    </row>
    <row r="241" spans="1:6" s="51" customFormat="1" ht="12">
      <c r="A241" s="47">
        <v>240314</v>
      </c>
      <c r="B241" s="48" t="s">
        <v>2612</v>
      </c>
      <c r="C241" s="43">
        <v>211552215</v>
      </c>
      <c r="D241" s="49" t="s">
        <v>3347</v>
      </c>
      <c r="E241" s="50">
        <v>7188</v>
      </c>
      <c r="F241" s="50">
        <v>0</v>
      </c>
    </row>
    <row r="242" spans="1:6" s="51" customFormat="1" ht="12">
      <c r="A242" s="47">
        <v>240314</v>
      </c>
      <c r="B242" s="48" t="s">
        <v>2612</v>
      </c>
      <c r="C242" s="43" t="s">
        <v>3348</v>
      </c>
      <c r="D242" s="49" t="s">
        <v>3349</v>
      </c>
      <c r="E242" s="50">
        <v>35850</v>
      </c>
      <c r="F242" s="50">
        <v>0</v>
      </c>
    </row>
    <row r="243" spans="1:6" s="51" customFormat="1" ht="12">
      <c r="A243" s="47">
        <v>240314</v>
      </c>
      <c r="B243" s="48" t="s">
        <v>2612</v>
      </c>
      <c r="C243" s="43">
        <v>211570215</v>
      </c>
      <c r="D243" s="49" t="s">
        <v>3350</v>
      </c>
      <c r="E243" s="50">
        <v>81950</v>
      </c>
      <c r="F243" s="50">
        <v>0</v>
      </c>
    </row>
    <row r="244" spans="1:6" s="51" customFormat="1" ht="12">
      <c r="A244" s="47">
        <v>240314</v>
      </c>
      <c r="B244" s="48" t="s">
        <v>2612</v>
      </c>
      <c r="C244" s="43">
        <v>211585015</v>
      </c>
      <c r="D244" s="49" t="s">
        <v>3351</v>
      </c>
      <c r="E244" s="50">
        <v>2123</v>
      </c>
      <c r="F244" s="50">
        <v>0</v>
      </c>
    </row>
    <row r="245" spans="1:6" s="51" customFormat="1" ht="12">
      <c r="A245" s="47">
        <v>240314</v>
      </c>
      <c r="B245" s="48" t="s">
        <v>2612</v>
      </c>
      <c r="C245" s="43">
        <v>211585315</v>
      </c>
      <c r="D245" s="49" t="s">
        <v>3352</v>
      </c>
      <c r="E245" s="50">
        <v>2670</v>
      </c>
      <c r="F245" s="50">
        <v>0</v>
      </c>
    </row>
    <row r="246" spans="1:6" s="51" customFormat="1" ht="12">
      <c r="A246" s="47">
        <v>240314</v>
      </c>
      <c r="B246" s="48" t="s">
        <v>2612</v>
      </c>
      <c r="C246" s="43">
        <v>211595015</v>
      </c>
      <c r="D246" s="49" t="s">
        <v>3353</v>
      </c>
      <c r="E246" s="50">
        <v>12571</v>
      </c>
      <c r="F246" s="50">
        <v>0</v>
      </c>
    </row>
    <row r="247" spans="1:6" s="51" customFormat="1" ht="12">
      <c r="A247" s="47">
        <v>240314</v>
      </c>
      <c r="B247" s="48" t="s">
        <v>2612</v>
      </c>
      <c r="C247" s="43" t="s">
        <v>3354</v>
      </c>
      <c r="D247" s="49" t="s">
        <v>3355</v>
      </c>
      <c r="E247" s="50">
        <v>32722</v>
      </c>
      <c r="F247" s="50">
        <v>0</v>
      </c>
    </row>
    <row r="248" spans="1:6" s="51" customFormat="1" ht="12">
      <c r="A248" s="47">
        <v>240314</v>
      </c>
      <c r="B248" s="48" t="s">
        <v>2612</v>
      </c>
      <c r="C248" s="43">
        <v>211615816</v>
      </c>
      <c r="D248" s="49" t="s">
        <v>3356</v>
      </c>
      <c r="E248" s="50">
        <v>6406</v>
      </c>
      <c r="F248" s="50">
        <v>0</v>
      </c>
    </row>
    <row r="249" spans="1:6" s="51" customFormat="1" ht="12">
      <c r="A249" s="47">
        <v>240314</v>
      </c>
      <c r="B249" s="48" t="s">
        <v>2612</v>
      </c>
      <c r="C249" s="43" t="s">
        <v>3357</v>
      </c>
      <c r="D249" s="49" t="s">
        <v>3358</v>
      </c>
      <c r="E249" s="50">
        <v>22618</v>
      </c>
      <c r="F249" s="50">
        <v>0</v>
      </c>
    </row>
    <row r="250" spans="1:6" s="51" customFormat="1" ht="12">
      <c r="A250" s="47">
        <v>240314</v>
      </c>
      <c r="B250" s="48" t="s">
        <v>2612</v>
      </c>
      <c r="C250" s="43">
        <v>211673616</v>
      </c>
      <c r="D250" s="49" t="s">
        <v>3359</v>
      </c>
      <c r="E250" s="50">
        <v>39910</v>
      </c>
      <c r="F250" s="50">
        <v>0</v>
      </c>
    </row>
    <row r="251" spans="1:6" s="51" customFormat="1" ht="12">
      <c r="A251" s="47">
        <v>240314</v>
      </c>
      <c r="B251" s="48" t="s">
        <v>2612</v>
      </c>
      <c r="C251" s="43">
        <v>211676616</v>
      </c>
      <c r="D251" s="49" t="s">
        <v>3360</v>
      </c>
      <c r="E251" s="50">
        <v>21943</v>
      </c>
      <c r="F251" s="50">
        <v>0</v>
      </c>
    </row>
    <row r="252" spans="1:6" s="51" customFormat="1" ht="12">
      <c r="A252" s="47">
        <v>240314</v>
      </c>
      <c r="B252" s="48" t="s">
        <v>2612</v>
      </c>
      <c r="C252" s="43" t="s">
        <v>3361</v>
      </c>
      <c r="D252" s="49" t="s">
        <v>3362</v>
      </c>
      <c r="E252" s="50">
        <v>2406</v>
      </c>
      <c r="F252" s="50">
        <v>0</v>
      </c>
    </row>
    <row r="253" spans="1:6" s="51" customFormat="1" ht="12">
      <c r="A253" s="47">
        <v>240314</v>
      </c>
      <c r="B253" s="48" t="s">
        <v>2612</v>
      </c>
      <c r="C253" s="43">
        <v>211719517</v>
      </c>
      <c r="D253" s="49" t="s">
        <v>3363</v>
      </c>
      <c r="E253" s="50">
        <v>60803</v>
      </c>
      <c r="F253" s="50">
        <v>0</v>
      </c>
    </row>
    <row r="254" spans="1:6" s="51" customFormat="1" ht="12">
      <c r="A254" s="47">
        <v>240314</v>
      </c>
      <c r="B254" s="48" t="s">
        <v>2612</v>
      </c>
      <c r="C254" s="43" t="s">
        <v>3364</v>
      </c>
      <c r="D254" s="49" t="s">
        <v>3365</v>
      </c>
      <c r="E254" s="50">
        <v>24517</v>
      </c>
      <c r="F254" s="50">
        <v>0</v>
      </c>
    </row>
    <row r="255" spans="1:6" s="51" customFormat="1" ht="12">
      <c r="A255" s="47">
        <v>240314</v>
      </c>
      <c r="B255" s="48" t="s">
        <v>2612</v>
      </c>
      <c r="C255" s="43" t="s">
        <v>3366</v>
      </c>
      <c r="D255" s="49" t="s">
        <v>3367</v>
      </c>
      <c r="E255" s="50">
        <v>7334573</v>
      </c>
      <c r="F255" s="50">
        <v>0</v>
      </c>
    </row>
    <row r="256" spans="1:6" s="51" customFormat="1" ht="12">
      <c r="A256" s="47">
        <v>240314</v>
      </c>
      <c r="B256" s="48" t="s">
        <v>2612</v>
      </c>
      <c r="C256" s="43" t="s">
        <v>3368</v>
      </c>
      <c r="D256" s="49" t="s">
        <v>3369</v>
      </c>
      <c r="E256" s="50">
        <v>14563</v>
      </c>
      <c r="F256" s="50">
        <v>0</v>
      </c>
    </row>
    <row r="257" spans="1:6" s="51" customFormat="1" ht="12">
      <c r="A257" s="47">
        <v>240314</v>
      </c>
      <c r="B257" s="48" t="s">
        <v>2612</v>
      </c>
      <c r="C257" s="43" t="s">
        <v>3370</v>
      </c>
      <c r="D257" s="49" t="s">
        <v>3371</v>
      </c>
      <c r="E257" s="50">
        <v>29988</v>
      </c>
      <c r="F257" s="50">
        <v>0</v>
      </c>
    </row>
    <row r="258" spans="1:6" s="51" customFormat="1" ht="12">
      <c r="A258" s="47">
        <v>240314</v>
      </c>
      <c r="B258" s="48" t="s">
        <v>2612</v>
      </c>
      <c r="C258" s="43">
        <v>211752317</v>
      </c>
      <c r="D258" s="49" t="s">
        <v>3372</v>
      </c>
      <c r="E258" s="50">
        <v>25074</v>
      </c>
      <c r="F258" s="50">
        <v>0</v>
      </c>
    </row>
    <row r="259" spans="1:6" s="51" customFormat="1" ht="12">
      <c r="A259" s="47">
        <v>240314</v>
      </c>
      <c r="B259" s="48" t="s">
        <v>2612</v>
      </c>
      <c r="C259" s="43" t="s">
        <v>3373</v>
      </c>
      <c r="D259" s="49" t="s">
        <v>3374</v>
      </c>
      <c r="E259" s="50">
        <v>6562</v>
      </c>
      <c r="F259" s="50">
        <v>0</v>
      </c>
    </row>
    <row r="260" spans="1:6" s="51" customFormat="1" ht="12">
      <c r="A260" s="47">
        <v>240314</v>
      </c>
      <c r="B260" s="48" t="s">
        <v>2612</v>
      </c>
      <c r="C260" s="43">
        <v>211770717</v>
      </c>
      <c r="D260" s="49" t="s">
        <v>3375</v>
      </c>
      <c r="E260" s="50">
        <v>30189</v>
      </c>
      <c r="F260" s="50">
        <v>0</v>
      </c>
    </row>
    <row r="261" spans="1:6" s="51" customFormat="1" ht="12">
      <c r="A261" s="47">
        <v>240314</v>
      </c>
      <c r="B261" s="48" t="s">
        <v>2612</v>
      </c>
      <c r="C261" s="43">
        <v>211773217</v>
      </c>
      <c r="D261" s="49" t="s">
        <v>3376</v>
      </c>
      <c r="E261" s="50">
        <v>55626</v>
      </c>
      <c r="F261" s="50">
        <v>0</v>
      </c>
    </row>
    <row r="262" spans="1:6" s="51" customFormat="1" ht="12">
      <c r="A262" s="47">
        <v>240314</v>
      </c>
      <c r="B262" s="48" t="s">
        <v>2612</v>
      </c>
      <c r="C262" s="43" t="s">
        <v>3377</v>
      </c>
      <c r="D262" s="49" t="s">
        <v>3378</v>
      </c>
      <c r="E262" s="50">
        <v>33403</v>
      </c>
      <c r="F262" s="50">
        <v>0</v>
      </c>
    </row>
    <row r="263" spans="1:6" s="51" customFormat="1" ht="12">
      <c r="A263" s="47">
        <v>240314</v>
      </c>
      <c r="B263" s="48" t="s">
        <v>2612</v>
      </c>
      <c r="C263" s="43" t="s">
        <v>3379</v>
      </c>
      <c r="D263" s="49" t="s">
        <v>3380</v>
      </c>
      <c r="E263" s="50">
        <v>4900</v>
      </c>
      <c r="F263" s="50">
        <v>0</v>
      </c>
    </row>
    <row r="264" spans="1:6" s="51" customFormat="1" ht="12">
      <c r="A264" s="47">
        <v>240314</v>
      </c>
      <c r="B264" s="48" t="s">
        <v>2612</v>
      </c>
      <c r="C264" s="43" t="s">
        <v>3381</v>
      </c>
      <c r="D264" s="49" t="s">
        <v>3382</v>
      </c>
      <c r="E264" s="50">
        <v>3092</v>
      </c>
      <c r="F264" s="50">
        <v>0</v>
      </c>
    </row>
    <row r="265" spans="1:6" s="51" customFormat="1" ht="12">
      <c r="A265" s="47">
        <v>240314</v>
      </c>
      <c r="B265" s="48" t="s">
        <v>2612</v>
      </c>
      <c r="C265" s="43">
        <v>211819318</v>
      </c>
      <c r="D265" s="49" t="s">
        <v>3383</v>
      </c>
      <c r="E265" s="50">
        <v>66492</v>
      </c>
      <c r="F265" s="50">
        <v>0</v>
      </c>
    </row>
    <row r="266" spans="1:6" s="51" customFormat="1" ht="12">
      <c r="A266" s="47">
        <v>240314</v>
      </c>
      <c r="B266" s="48" t="s">
        <v>2612</v>
      </c>
      <c r="C266" s="43">
        <v>211819418</v>
      </c>
      <c r="D266" s="49" t="s">
        <v>3384</v>
      </c>
      <c r="E266" s="50">
        <v>45157</v>
      </c>
      <c r="F266" s="50">
        <v>0</v>
      </c>
    </row>
    <row r="267" spans="1:6" s="51" customFormat="1" ht="12">
      <c r="A267" s="47">
        <v>240314</v>
      </c>
      <c r="B267" s="48" t="s">
        <v>2612</v>
      </c>
      <c r="C267" s="43" t="s">
        <v>3385</v>
      </c>
      <c r="D267" s="49" t="s">
        <v>3386</v>
      </c>
      <c r="E267" s="50">
        <v>8024</v>
      </c>
      <c r="F267" s="50">
        <v>0</v>
      </c>
    </row>
    <row r="268" spans="1:6" s="51" customFormat="1" ht="12">
      <c r="A268" s="47">
        <v>240314</v>
      </c>
      <c r="B268" s="48" t="s">
        <v>2612</v>
      </c>
      <c r="C268" s="43" t="s">
        <v>3387</v>
      </c>
      <c r="D268" s="49" t="s">
        <v>3388</v>
      </c>
      <c r="E268" s="50">
        <v>14104</v>
      </c>
      <c r="F268" s="50">
        <v>0</v>
      </c>
    </row>
    <row r="269" spans="1:6" s="51" customFormat="1" ht="12">
      <c r="A269" s="47">
        <v>240314</v>
      </c>
      <c r="B269" s="48" t="s">
        <v>2612</v>
      </c>
      <c r="C269" s="43" t="s">
        <v>3389</v>
      </c>
      <c r="D269" s="49" t="s">
        <v>3390</v>
      </c>
      <c r="E269" s="50">
        <v>6986</v>
      </c>
      <c r="F269" s="50">
        <v>0</v>
      </c>
    </row>
    <row r="270" spans="1:6" s="51" customFormat="1" ht="12">
      <c r="A270" s="47">
        <v>240314</v>
      </c>
      <c r="B270" s="48" t="s">
        <v>2612</v>
      </c>
      <c r="C270" s="43">
        <v>211847318</v>
      </c>
      <c r="D270" s="49" t="s">
        <v>3391</v>
      </c>
      <c r="E270" s="50">
        <v>53993</v>
      </c>
      <c r="F270" s="50">
        <v>0</v>
      </c>
    </row>
    <row r="271" spans="1:6" s="51" customFormat="1" ht="12">
      <c r="A271" s="47">
        <v>240314</v>
      </c>
      <c r="B271" s="48" t="s">
        <v>2612</v>
      </c>
      <c r="C271" s="43">
        <v>211850318</v>
      </c>
      <c r="D271" s="49" t="s">
        <v>3392</v>
      </c>
      <c r="E271" s="50">
        <v>12631</v>
      </c>
      <c r="F271" s="50">
        <v>0</v>
      </c>
    </row>
    <row r="272" spans="1:6" s="51" customFormat="1" ht="12">
      <c r="A272" s="47">
        <v>240314</v>
      </c>
      <c r="B272" s="48" t="s">
        <v>2612</v>
      </c>
      <c r="C272" s="43">
        <v>211852418</v>
      </c>
      <c r="D272" s="49" t="s">
        <v>3393</v>
      </c>
      <c r="E272" s="50">
        <v>16416</v>
      </c>
      <c r="F272" s="50">
        <v>0</v>
      </c>
    </row>
    <row r="273" spans="1:6" s="51" customFormat="1" ht="12">
      <c r="A273" s="47">
        <v>240314</v>
      </c>
      <c r="B273" s="48" t="s">
        <v>2612</v>
      </c>
      <c r="C273" s="43">
        <v>211854418</v>
      </c>
      <c r="D273" s="49" t="s">
        <v>3394</v>
      </c>
      <c r="E273" s="50">
        <v>4217</v>
      </c>
      <c r="F273" s="50">
        <v>0</v>
      </c>
    </row>
    <row r="274" spans="1:6" s="51" customFormat="1" ht="12">
      <c r="A274" s="47">
        <v>240314</v>
      </c>
      <c r="B274" s="48" t="s">
        <v>2612</v>
      </c>
      <c r="C274" s="43">
        <v>211854518</v>
      </c>
      <c r="D274" s="49" t="s">
        <v>3395</v>
      </c>
      <c r="E274" s="50">
        <v>54161</v>
      </c>
      <c r="F274" s="50">
        <v>0</v>
      </c>
    </row>
    <row r="275" spans="1:6" s="51" customFormat="1" ht="12">
      <c r="A275" s="47">
        <v>240314</v>
      </c>
      <c r="B275" s="48" t="s">
        <v>2612</v>
      </c>
      <c r="C275" s="43">
        <v>211866318</v>
      </c>
      <c r="D275" s="49" t="s">
        <v>3396</v>
      </c>
      <c r="E275" s="50">
        <v>15995</v>
      </c>
      <c r="F275" s="50">
        <v>0</v>
      </c>
    </row>
    <row r="276" spans="1:6" s="51" customFormat="1" ht="12">
      <c r="A276" s="47">
        <v>240314</v>
      </c>
      <c r="B276" s="48" t="s">
        <v>2612</v>
      </c>
      <c r="C276" s="43" t="s">
        <v>3397</v>
      </c>
      <c r="D276" s="49" t="s">
        <v>3398</v>
      </c>
      <c r="E276" s="50">
        <v>7256</v>
      </c>
      <c r="F276" s="50">
        <v>0</v>
      </c>
    </row>
    <row r="277" spans="1:6" s="51" customFormat="1" ht="12">
      <c r="A277" s="47">
        <v>240314</v>
      </c>
      <c r="B277" s="48" t="s">
        <v>2612</v>
      </c>
      <c r="C277" s="43" t="s">
        <v>3399</v>
      </c>
      <c r="D277" s="49" t="s">
        <v>3400</v>
      </c>
      <c r="E277" s="50">
        <v>11294</v>
      </c>
      <c r="F277" s="50">
        <v>0</v>
      </c>
    </row>
    <row r="278" spans="1:6" s="51" customFormat="1" ht="12">
      <c r="A278" s="47">
        <v>240314</v>
      </c>
      <c r="B278" s="48" t="s">
        <v>2612</v>
      </c>
      <c r="C278" s="43">
        <v>211870418</v>
      </c>
      <c r="D278" s="49" t="s">
        <v>3401</v>
      </c>
      <c r="E278" s="50">
        <v>38222</v>
      </c>
      <c r="F278" s="50">
        <v>0</v>
      </c>
    </row>
    <row r="279" spans="1:6" s="51" customFormat="1" ht="12">
      <c r="A279" s="47">
        <v>240314</v>
      </c>
      <c r="B279" s="48" t="s">
        <v>2612</v>
      </c>
      <c r="C279" s="43">
        <v>211876318</v>
      </c>
      <c r="D279" s="49" t="s">
        <v>3402</v>
      </c>
      <c r="E279" s="50">
        <v>34352</v>
      </c>
      <c r="F279" s="50">
        <v>0</v>
      </c>
    </row>
    <row r="280" spans="1:6" s="51" customFormat="1" ht="12">
      <c r="A280" s="47">
        <v>240314</v>
      </c>
      <c r="B280" s="48" t="s">
        <v>2612</v>
      </c>
      <c r="C280" s="43" t="s">
        <v>3403</v>
      </c>
      <c r="D280" s="49" t="s">
        <v>3404</v>
      </c>
      <c r="E280" s="50">
        <v>7854</v>
      </c>
      <c r="F280" s="50">
        <v>0</v>
      </c>
    </row>
    <row r="281" spans="1:6" s="51" customFormat="1" ht="12">
      <c r="A281" s="47">
        <v>240314</v>
      </c>
      <c r="B281" s="48" t="s">
        <v>2612</v>
      </c>
      <c r="C281" s="43" t="s">
        <v>3405</v>
      </c>
      <c r="D281" s="49" t="s">
        <v>3406</v>
      </c>
      <c r="E281" s="50">
        <v>32315</v>
      </c>
      <c r="F281" s="50">
        <v>0</v>
      </c>
    </row>
    <row r="282" spans="1:6" s="51" customFormat="1" ht="12">
      <c r="A282" s="47">
        <v>240314</v>
      </c>
      <c r="B282" s="48" t="s">
        <v>2612</v>
      </c>
      <c r="C282" s="43" t="s">
        <v>3407</v>
      </c>
      <c r="D282" s="49" t="s">
        <v>3408</v>
      </c>
      <c r="E282" s="50">
        <v>7006</v>
      </c>
      <c r="F282" s="50">
        <v>0</v>
      </c>
    </row>
    <row r="283" spans="1:6" s="51" customFormat="1" ht="12">
      <c r="A283" s="47">
        <v>240314</v>
      </c>
      <c r="B283" s="48" t="s">
        <v>2612</v>
      </c>
      <c r="C283" s="43" t="s">
        <v>3409</v>
      </c>
      <c r="D283" s="49" t="s">
        <v>3410</v>
      </c>
      <c r="E283" s="50">
        <v>22845</v>
      </c>
      <c r="F283" s="50">
        <v>0</v>
      </c>
    </row>
    <row r="284" spans="1:6" s="51" customFormat="1" ht="12">
      <c r="A284" s="47">
        <v>240314</v>
      </c>
      <c r="B284" s="48" t="s">
        <v>2612</v>
      </c>
      <c r="C284" s="43">
        <v>211952019</v>
      </c>
      <c r="D284" s="49" t="s">
        <v>3411</v>
      </c>
      <c r="E284" s="50">
        <v>14726</v>
      </c>
      <c r="F284" s="50">
        <v>0</v>
      </c>
    </row>
    <row r="285" spans="1:6" s="51" customFormat="1" ht="12">
      <c r="A285" s="47">
        <v>240314</v>
      </c>
      <c r="B285" s="48" t="s">
        <v>2612</v>
      </c>
      <c r="C285" s="43">
        <v>211973319</v>
      </c>
      <c r="D285" s="49" t="s">
        <v>3412</v>
      </c>
      <c r="E285" s="50">
        <v>41600</v>
      </c>
      <c r="F285" s="50">
        <v>0</v>
      </c>
    </row>
    <row r="286" spans="1:6" s="51" customFormat="1" ht="12">
      <c r="A286" s="47">
        <v>240314</v>
      </c>
      <c r="B286" s="48" t="s">
        <v>2612</v>
      </c>
      <c r="C286" s="43">
        <v>211986219</v>
      </c>
      <c r="D286" s="49" t="s">
        <v>3413</v>
      </c>
      <c r="E286" s="50">
        <v>6474</v>
      </c>
      <c r="F286" s="50">
        <v>0</v>
      </c>
    </row>
    <row r="287" spans="1:6" s="51" customFormat="1" ht="12">
      <c r="A287" s="47">
        <v>240314</v>
      </c>
      <c r="B287" s="48" t="s">
        <v>2612</v>
      </c>
      <c r="C287" s="43" t="s">
        <v>3414</v>
      </c>
      <c r="D287" s="49" t="s">
        <v>3415</v>
      </c>
      <c r="E287" s="50">
        <v>38219</v>
      </c>
      <c r="F287" s="50">
        <v>0</v>
      </c>
    </row>
    <row r="288" spans="1:6" s="51" customFormat="1" ht="12">
      <c r="A288" s="47">
        <v>240314</v>
      </c>
      <c r="B288" s="48" t="s">
        <v>2612</v>
      </c>
      <c r="C288" s="43" t="s">
        <v>3416</v>
      </c>
      <c r="D288" s="49" t="s">
        <v>3417</v>
      </c>
      <c r="E288" s="50">
        <v>25393</v>
      </c>
      <c r="F288" s="50">
        <v>0</v>
      </c>
    </row>
    <row r="289" spans="1:6" s="51" customFormat="1" ht="12">
      <c r="A289" s="47">
        <v>240314</v>
      </c>
      <c r="B289" s="48" t="s">
        <v>2612</v>
      </c>
      <c r="C289" s="43" t="s">
        <v>3418</v>
      </c>
      <c r="D289" s="49" t="s">
        <v>3419</v>
      </c>
      <c r="E289" s="50">
        <v>10436</v>
      </c>
      <c r="F289" s="50">
        <v>0</v>
      </c>
    </row>
    <row r="290" spans="1:6" s="51" customFormat="1" ht="12">
      <c r="A290" s="47">
        <v>240314</v>
      </c>
      <c r="B290" s="48" t="s">
        <v>2612</v>
      </c>
      <c r="C290" s="43">
        <v>212015720</v>
      </c>
      <c r="D290" s="49" t="s">
        <v>3420</v>
      </c>
      <c r="E290" s="50">
        <v>3025</v>
      </c>
      <c r="F290" s="50">
        <v>0</v>
      </c>
    </row>
    <row r="291" spans="1:6" s="51" customFormat="1" ht="12">
      <c r="A291" s="47">
        <v>240314</v>
      </c>
      <c r="B291" s="48" t="s">
        <v>2612</v>
      </c>
      <c r="C291" s="43">
        <v>212015820</v>
      </c>
      <c r="D291" s="49" t="s">
        <v>3421</v>
      </c>
      <c r="E291" s="50">
        <v>4953</v>
      </c>
      <c r="F291" s="50">
        <v>0</v>
      </c>
    </row>
    <row r="292" spans="1:6" s="51" customFormat="1" ht="12">
      <c r="A292" s="47">
        <v>240314</v>
      </c>
      <c r="B292" s="48" t="s">
        <v>2612</v>
      </c>
      <c r="C292" s="43" t="s">
        <v>3422</v>
      </c>
      <c r="D292" s="49" t="s">
        <v>3423</v>
      </c>
      <c r="E292" s="50">
        <v>6315</v>
      </c>
      <c r="F292" s="50">
        <v>0</v>
      </c>
    </row>
    <row r="293" spans="1:6" s="51" customFormat="1" ht="12">
      <c r="A293" s="47">
        <v>240314</v>
      </c>
      <c r="B293" s="48" t="s">
        <v>2612</v>
      </c>
      <c r="C293" s="43" t="s">
        <v>3424</v>
      </c>
      <c r="D293" s="49" t="s">
        <v>3425</v>
      </c>
      <c r="E293" s="50">
        <v>29070</v>
      </c>
      <c r="F293" s="50">
        <v>0</v>
      </c>
    </row>
    <row r="294" spans="1:6" s="51" customFormat="1" ht="12">
      <c r="A294" s="47">
        <v>240314</v>
      </c>
      <c r="B294" s="48" t="s">
        <v>2612</v>
      </c>
      <c r="C294" s="43" t="s">
        <v>3426</v>
      </c>
      <c r="D294" s="49" t="s">
        <v>3427</v>
      </c>
      <c r="E294" s="50">
        <v>29141</v>
      </c>
      <c r="F294" s="50">
        <v>0</v>
      </c>
    </row>
    <row r="295" spans="1:6" s="51" customFormat="1" ht="12">
      <c r="A295" s="47">
        <v>240314</v>
      </c>
      <c r="B295" s="48" t="s">
        <v>2612</v>
      </c>
      <c r="C295" s="43" t="s">
        <v>3428</v>
      </c>
      <c r="D295" s="49" t="s">
        <v>3429</v>
      </c>
      <c r="E295" s="50">
        <v>3769</v>
      </c>
      <c r="F295" s="50">
        <v>0</v>
      </c>
    </row>
    <row r="296" spans="1:6" s="51" customFormat="1" ht="12">
      <c r="A296" s="47">
        <v>240314</v>
      </c>
      <c r="B296" s="48" t="s">
        <v>2612</v>
      </c>
      <c r="C296" s="43">
        <v>212047720</v>
      </c>
      <c r="D296" s="54" t="s">
        <v>3430</v>
      </c>
      <c r="E296" s="50">
        <v>21459</v>
      </c>
      <c r="F296" s="50">
        <v>0</v>
      </c>
    </row>
    <row r="297" spans="1:6" s="51" customFormat="1" ht="12">
      <c r="A297" s="47">
        <v>240314</v>
      </c>
      <c r="B297" s="48" t="s">
        <v>2612</v>
      </c>
      <c r="C297" s="43">
        <v>212052320</v>
      </c>
      <c r="D297" s="49" t="s">
        <v>3431</v>
      </c>
      <c r="E297" s="50">
        <v>19040</v>
      </c>
      <c r="F297" s="50">
        <v>0</v>
      </c>
    </row>
    <row r="298" spans="1:6" s="51" customFormat="1" ht="12">
      <c r="A298" s="47">
        <v>240314</v>
      </c>
      <c r="B298" s="48" t="s">
        <v>2612</v>
      </c>
      <c r="C298" s="43">
        <v>212052520</v>
      </c>
      <c r="D298" s="49" t="s">
        <v>3432</v>
      </c>
      <c r="E298" s="50">
        <v>15148</v>
      </c>
      <c r="F298" s="50">
        <v>0</v>
      </c>
    </row>
    <row r="299" spans="1:6" s="51" customFormat="1" ht="12">
      <c r="A299" s="47">
        <v>240314</v>
      </c>
      <c r="B299" s="48" t="s">
        <v>2612</v>
      </c>
      <c r="C299" s="43">
        <v>212052720</v>
      </c>
      <c r="D299" s="49" t="s">
        <v>3433</v>
      </c>
      <c r="E299" s="50">
        <v>7342</v>
      </c>
      <c r="F299" s="50">
        <v>0</v>
      </c>
    </row>
    <row r="300" spans="1:6" s="51" customFormat="1" ht="12">
      <c r="A300" s="47">
        <v>240314</v>
      </c>
      <c r="B300" s="48" t="s">
        <v>2612</v>
      </c>
      <c r="C300" s="43">
        <v>212054520</v>
      </c>
      <c r="D300" s="49" t="s">
        <v>3434</v>
      </c>
      <c r="E300" s="50">
        <v>5377</v>
      </c>
      <c r="F300" s="50">
        <v>0</v>
      </c>
    </row>
    <row r="301" spans="1:6" s="51" customFormat="1" ht="12">
      <c r="A301" s="47">
        <v>240314</v>
      </c>
      <c r="B301" s="48" t="s">
        <v>2612</v>
      </c>
      <c r="C301" s="43">
        <v>212054720</v>
      </c>
      <c r="D301" s="49" t="s">
        <v>3435</v>
      </c>
      <c r="E301" s="50">
        <v>36097</v>
      </c>
      <c r="F301" s="50">
        <v>0</v>
      </c>
    </row>
    <row r="302" spans="1:6" s="51" customFormat="1" ht="12">
      <c r="A302" s="47">
        <v>240314</v>
      </c>
      <c r="B302" s="48" t="s">
        <v>2612</v>
      </c>
      <c r="C302" s="43">
        <v>212054820</v>
      </c>
      <c r="D302" s="49" t="s">
        <v>3436</v>
      </c>
      <c r="E302" s="50">
        <v>21100</v>
      </c>
      <c r="F302" s="50">
        <v>0</v>
      </c>
    </row>
    <row r="303" spans="1:6" s="51" customFormat="1" ht="12">
      <c r="A303" s="47">
        <v>240314</v>
      </c>
      <c r="B303" s="48" t="s">
        <v>2612</v>
      </c>
      <c r="C303" s="43" t="s">
        <v>3437</v>
      </c>
      <c r="D303" s="49" t="s">
        <v>3438</v>
      </c>
      <c r="E303" s="50">
        <v>5649</v>
      </c>
      <c r="F303" s="50">
        <v>0</v>
      </c>
    </row>
    <row r="304" spans="1:6" s="51" customFormat="1" ht="12">
      <c r="A304" s="47">
        <v>240314</v>
      </c>
      <c r="B304" s="48" t="s">
        <v>2612</v>
      </c>
      <c r="C304" s="43" t="s">
        <v>3439</v>
      </c>
      <c r="D304" s="49" t="s">
        <v>3440</v>
      </c>
      <c r="E304" s="50">
        <v>7137</v>
      </c>
      <c r="F304" s="50">
        <v>0</v>
      </c>
    </row>
    <row r="305" spans="1:6" s="51" customFormat="1" ht="12">
      <c r="A305" s="47">
        <v>240314</v>
      </c>
      <c r="B305" s="48" t="s">
        <v>2612</v>
      </c>
      <c r="C305" s="43" t="s">
        <v>3441</v>
      </c>
      <c r="D305" s="49" t="s">
        <v>3442</v>
      </c>
      <c r="E305" s="50">
        <v>5414</v>
      </c>
      <c r="F305" s="50">
        <v>0</v>
      </c>
    </row>
    <row r="306" spans="1:6" s="51" customFormat="1" ht="12">
      <c r="A306" s="47">
        <v>240314</v>
      </c>
      <c r="B306" s="48" t="s">
        <v>2612</v>
      </c>
      <c r="C306" s="43" t="s">
        <v>3443</v>
      </c>
      <c r="D306" s="49" t="s">
        <v>3444</v>
      </c>
      <c r="E306" s="50">
        <v>6300</v>
      </c>
      <c r="F306" s="50">
        <v>0</v>
      </c>
    </row>
    <row r="307" spans="1:6" s="51" customFormat="1" ht="12">
      <c r="A307" s="47">
        <v>240314</v>
      </c>
      <c r="B307" s="48" t="s">
        <v>2612</v>
      </c>
      <c r="C307" s="43">
        <v>212070820</v>
      </c>
      <c r="D307" s="49" t="s">
        <v>3445</v>
      </c>
      <c r="E307" s="50">
        <v>40565</v>
      </c>
      <c r="F307" s="50">
        <v>0</v>
      </c>
    </row>
    <row r="308" spans="1:6" s="51" customFormat="1" ht="12">
      <c r="A308" s="47">
        <v>240314</v>
      </c>
      <c r="B308" s="48" t="s">
        <v>2612</v>
      </c>
      <c r="C308" s="43">
        <v>212073520</v>
      </c>
      <c r="D308" s="49" t="s">
        <v>3446</v>
      </c>
      <c r="E308" s="50">
        <v>11027</v>
      </c>
      <c r="F308" s="50">
        <v>0</v>
      </c>
    </row>
    <row r="309" spans="1:6" s="51" customFormat="1" ht="12">
      <c r="A309" s="47">
        <v>240314</v>
      </c>
      <c r="B309" s="48" t="s">
        <v>2612</v>
      </c>
      <c r="C309" s="43">
        <v>212076020</v>
      </c>
      <c r="D309" s="49" t="s">
        <v>3447</v>
      </c>
      <c r="E309" s="50">
        <v>18326</v>
      </c>
      <c r="F309" s="50">
        <v>0</v>
      </c>
    </row>
    <row r="310" spans="1:6" s="51" customFormat="1" ht="12">
      <c r="A310" s="47">
        <v>240314</v>
      </c>
      <c r="B310" s="48" t="s">
        <v>2612</v>
      </c>
      <c r="C310" s="43">
        <v>212076520</v>
      </c>
      <c r="D310" s="49" t="s">
        <v>3448</v>
      </c>
      <c r="E310" s="50">
        <v>3699138</v>
      </c>
      <c r="F310" s="50">
        <v>0</v>
      </c>
    </row>
    <row r="311" spans="1:6" s="51" customFormat="1" ht="12">
      <c r="A311" s="47">
        <v>240314</v>
      </c>
      <c r="B311" s="48" t="s">
        <v>2612</v>
      </c>
      <c r="C311" s="43">
        <v>212081220</v>
      </c>
      <c r="D311" s="49" t="s">
        <v>3449</v>
      </c>
      <c r="E311" s="50">
        <v>4891</v>
      </c>
      <c r="F311" s="50">
        <v>0</v>
      </c>
    </row>
    <row r="312" spans="1:6" s="51" customFormat="1" ht="12">
      <c r="A312" s="47">
        <v>240314</v>
      </c>
      <c r="B312" s="48" t="s">
        <v>2612</v>
      </c>
      <c r="C312" s="43">
        <v>212086320</v>
      </c>
      <c r="D312" s="49" t="s">
        <v>3450</v>
      </c>
      <c r="E312" s="50">
        <v>75322</v>
      </c>
      <c r="F312" s="50">
        <v>0</v>
      </c>
    </row>
    <row r="313" spans="1:6" s="51" customFormat="1" ht="12">
      <c r="A313" s="47">
        <v>240314</v>
      </c>
      <c r="B313" s="48" t="s">
        <v>2612</v>
      </c>
      <c r="C313" s="43" t="s">
        <v>3451</v>
      </c>
      <c r="D313" s="49" t="s">
        <v>3452</v>
      </c>
      <c r="E313" s="50">
        <v>4378</v>
      </c>
      <c r="F313" s="50">
        <v>0</v>
      </c>
    </row>
    <row r="314" spans="1:6" s="51" customFormat="1" ht="12">
      <c r="A314" s="47">
        <v>240314</v>
      </c>
      <c r="B314" s="48" t="s">
        <v>2612</v>
      </c>
      <c r="C314" s="43" t="s">
        <v>3453</v>
      </c>
      <c r="D314" s="49" t="s">
        <v>3454</v>
      </c>
      <c r="E314" s="50">
        <v>6936</v>
      </c>
      <c r="F314" s="50">
        <v>0</v>
      </c>
    </row>
    <row r="315" spans="1:6" s="51" customFormat="1" ht="12">
      <c r="A315" s="47">
        <v>240314</v>
      </c>
      <c r="B315" s="48" t="s">
        <v>2612</v>
      </c>
      <c r="C315" s="43" t="s">
        <v>3455</v>
      </c>
      <c r="D315" s="49" t="s">
        <v>3456</v>
      </c>
      <c r="E315" s="50">
        <v>34094</v>
      </c>
      <c r="F315" s="50">
        <v>0</v>
      </c>
    </row>
    <row r="316" spans="1:6" s="51" customFormat="1" ht="12">
      <c r="A316" s="47">
        <v>240314</v>
      </c>
      <c r="B316" s="48" t="s">
        <v>2612</v>
      </c>
      <c r="C316" s="43" t="s">
        <v>3457</v>
      </c>
      <c r="D316" s="49" t="s">
        <v>3458</v>
      </c>
      <c r="E316" s="50">
        <v>3102</v>
      </c>
      <c r="F316" s="50">
        <v>0</v>
      </c>
    </row>
    <row r="317" spans="1:6" s="51" customFormat="1" ht="12">
      <c r="A317" s="47">
        <v>240314</v>
      </c>
      <c r="B317" s="48" t="s">
        <v>2612</v>
      </c>
      <c r="C317" s="43">
        <v>212119821</v>
      </c>
      <c r="D317" s="49" t="s">
        <v>3459</v>
      </c>
      <c r="E317" s="50">
        <v>59939</v>
      </c>
      <c r="F317" s="50">
        <v>0</v>
      </c>
    </row>
    <row r="318" spans="1:6" s="51" customFormat="1" ht="12">
      <c r="A318" s="47">
        <v>240314</v>
      </c>
      <c r="B318" s="48" t="s">
        <v>2612</v>
      </c>
      <c r="C318" s="43" t="s">
        <v>3460</v>
      </c>
      <c r="D318" s="49" t="s">
        <v>3461</v>
      </c>
      <c r="E318" s="50">
        <v>37477</v>
      </c>
      <c r="F318" s="50">
        <v>0</v>
      </c>
    </row>
    <row r="319" spans="1:6" s="51" customFormat="1" ht="12">
      <c r="A319" s="47">
        <v>240314</v>
      </c>
      <c r="B319" s="48" t="s">
        <v>2612</v>
      </c>
      <c r="C319" s="43">
        <v>212152621</v>
      </c>
      <c r="D319" s="49" t="s">
        <v>3462</v>
      </c>
      <c r="E319" s="50">
        <v>41869</v>
      </c>
      <c r="F319" s="50">
        <v>0</v>
      </c>
    </row>
    <row r="320" spans="1:6" s="51" customFormat="1" ht="12">
      <c r="A320" s="47">
        <v>240314</v>
      </c>
      <c r="B320" s="48" t="s">
        <v>2612</v>
      </c>
      <c r="C320" s="43" t="s">
        <v>3463</v>
      </c>
      <c r="D320" s="49" t="s">
        <v>3464</v>
      </c>
      <c r="E320" s="50">
        <v>1941</v>
      </c>
      <c r="F320" s="50">
        <v>0</v>
      </c>
    </row>
    <row r="321" spans="1:6" s="51" customFormat="1" ht="12">
      <c r="A321" s="47">
        <v>240314</v>
      </c>
      <c r="B321" s="48" t="s">
        <v>2612</v>
      </c>
      <c r="C321" s="43" t="s">
        <v>3465</v>
      </c>
      <c r="D321" s="49" t="s">
        <v>3466</v>
      </c>
      <c r="E321" s="50">
        <v>23323</v>
      </c>
      <c r="F321" s="50">
        <v>0</v>
      </c>
    </row>
    <row r="322" spans="1:6" s="51" customFormat="1" ht="12">
      <c r="A322" s="47">
        <v>240314</v>
      </c>
      <c r="B322" s="48" t="s">
        <v>2612</v>
      </c>
      <c r="C322" s="43" t="s">
        <v>3467</v>
      </c>
      <c r="D322" s="49" t="s">
        <v>3468</v>
      </c>
      <c r="E322" s="50">
        <v>2204</v>
      </c>
      <c r="F322" s="50">
        <v>0</v>
      </c>
    </row>
    <row r="323" spans="1:6" s="51" customFormat="1" ht="12">
      <c r="A323" s="47">
        <v>240314</v>
      </c>
      <c r="B323" s="48" t="s">
        <v>2612</v>
      </c>
      <c r="C323" s="43" t="s">
        <v>3469</v>
      </c>
      <c r="D323" s="49" t="s">
        <v>3470</v>
      </c>
      <c r="E323" s="50">
        <v>12898</v>
      </c>
      <c r="F323" s="50">
        <v>0</v>
      </c>
    </row>
    <row r="324" spans="1:6" s="51" customFormat="1" ht="12">
      <c r="A324" s="47">
        <v>240314</v>
      </c>
      <c r="B324" s="48" t="s">
        <v>2612</v>
      </c>
      <c r="C324" s="43">
        <v>212215522</v>
      </c>
      <c r="D324" s="49" t="s">
        <v>3471</v>
      </c>
      <c r="E324" s="50">
        <v>2703</v>
      </c>
      <c r="F324" s="50">
        <v>0</v>
      </c>
    </row>
    <row r="325" spans="1:6" s="51" customFormat="1" ht="12">
      <c r="A325" s="47">
        <v>240314</v>
      </c>
      <c r="B325" s="48" t="s">
        <v>2612</v>
      </c>
      <c r="C325" s="43">
        <v>212215822</v>
      </c>
      <c r="D325" s="49" t="s">
        <v>3472</v>
      </c>
      <c r="E325" s="50">
        <v>7001</v>
      </c>
      <c r="F325" s="50">
        <v>0</v>
      </c>
    </row>
    <row r="326" spans="1:6" s="51" customFormat="1" ht="12">
      <c r="A326" s="47">
        <v>240314</v>
      </c>
      <c r="B326" s="48" t="s">
        <v>2612</v>
      </c>
      <c r="C326" s="43" t="s">
        <v>3473</v>
      </c>
      <c r="D326" s="49" t="s">
        <v>3474</v>
      </c>
      <c r="E326" s="50">
        <v>23196</v>
      </c>
      <c r="F326" s="50">
        <v>0</v>
      </c>
    </row>
    <row r="327" spans="1:6" s="51" customFormat="1" ht="12">
      <c r="A327" s="47">
        <v>240314</v>
      </c>
      <c r="B327" s="48" t="s">
        <v>2612</v>
      </c>
      <c r="C327" s="43">
        <v>212219622</v>
      </c>
      <c r="D327" s="49" t="s">
        <v>3475</v>
      </c>
      <c r="E327" s="50">
        <v>12506</v>
      </c>
      <c r="F327" s="50">
        <v>0</v>
      </c>
    </row>
    <row r="328" spans="1:6" s="51" customFormat="1" ht="12">
      <c r="A328" s="47">
        <v>240314</v>
      </c>
      <c r="B328" s="48" t="s">
        <v>2612</v>
      </c>
      <c r="C328" s="43" t="s">
        <v>3476</v>
      </c>
      <c r="D328" s="49" t="s">
        <v>3477</v>
      </c>
      <c r="E328" s="50">
        <v>19557</v>
      </c>
      <c r="F328" s="50">
        <v>0</v>
      </c>
    </row>
    <row r="329" spans="1:6" s="51" customFormat="1" ht="12">
      <c r="A329" s="47">
        <v>240314</v>
      </c>
      <c r="B329" s="48" t="s">
        <v>2612</v>
      </c>
      <c r="C329" s="43">
        <v>212252022</v>
      </c>
      <c r="D329" s="49" t="s">
        <v>3478</v>
      </c>
      <c r="E329" s="50">
        <v>8268</v>
      </c>
      <c r="F329" s="50">
        <v>0</v>
      </c>
    </row>
    <row r="330" spans="1:6" s="51" customFormat="1" ht="12">
      <c r="A330" s="47">
        <v>240314</v>
      </c>
      <c r="B330" s="48" t="s">
        <v>2612</v>
      </c>
      <c r="C330" s="43">
        <v>212268322</v>
      </c>
      <c r="D330" s="49" t="s">
        <v>3479</v>
      </c>
      <c r="E330" s="50">
        <v>2905</v>
      </c>
      <c r="F330" s="50">
        <v>0</v>
      </c>
    </row>
    <row r="331" spans="1:6" s="51" customFormat="1" ht="12">
      <c r="A331" s="47">
        <v>240314</v>
      </c>
      <c r="B331" s="48" t="s">
        <v>2612</v>
      </c>
      <c r="C331" s="43" t="s">
        <v>3480</v>
      </c>
      <c r="D331" s="49" t="s">
        <v>3481</v>
      </c>
      <c r="E331" s="50">
        <v>2059</v>
      </c>
      <c r="F331" s="50">
        <v>0</v>
      </c>
    </row>
    <row r="332" spans="1:6" s="51" customFormat="1" ht="12">
      <c r="A332" s="47">
        <v>240314</v>
      </c>
      <c r="B332" s="48" t="s">
        <v>2612</v>
      </c>
      <c r="C332" s="43">
        <v>212273622</v>
      </c>
      <c r="D332" s="49" t="s">
        <v>3482</v>
      </c>
      <c r="E332" s="50">
        <v>7783</v>
      </c>
      <c r="F332" s="50">
        <v>0</v>
      </c>
    </row>
    <row r="333" spans="1:6" s="51" customFormat="1" ht="12">
      <c r="A333" s="47">
        <v>240314</v>
      </c>
      <c r="B333" s="48" t="s">
        <v>2612</v>
      </c>
      <c r="C333" s="43">
        <v>212276122</v>
      </c>
      <c r="D333" s="49" t="s">
        <v>3483</v>
      </c>
      <c r="E333" s="50">
        <v>35144</v>
      </c>
      <c r="F333" s="50">
        <v>0</v>
      </c>
    </row>
    <row r="334" spans="1:6" s="51" customFormat="1" ht="12">
      <c r="A334" s="47">
        <v>240314</v>
      </c>
      <c r="B334" s="48" t="s">
        <v>2612</v>
      </c>
      <c r="C334" s="43">
        <v>212276622</v>
      </c>
      <c r="D334" s="49" t="s">
        <v>3484</v>
      </c>
      <c r="E334" s="50">
        <v>42710</v>
      </c>
      <c r="F334" s="50">
        <v>0</v>
      </c>
    </row>
    <row r="335" spans="1:6" s="51" customFormat="1" ht="12">
      <c r="A335" s="47">
        <v>240314</v>
      </c>
      <c r="B335" s="48" t="s">
        <v>2612</v>
      </c>
      <c r="C335" s="43" t="s">
        <v>3485</v>
      </c>
      <c r="D335" s="49" t="s">
        <v>3486</v>
      </c>
      <c r="E335" s="50">
        <v>8988</v>
      </c>
      <c r="F335" s="50">
        <v>0</v>
      </c>
    </row>
    <row r="336" spans="1:6" s="51" customFormat="1" ht="12">
      <c r="A336" s="47">
        <v>240314</v>
      </c>
      <c r="B336" s="48" t="s">
        <v>2612</v>
      </c>
      <c r="C336" s="43">
        <v>212315723</v>
      </c>
      <c r="D336" s="49" t="s">
        <v>3487</v>
      </c>
      <c r="E336" s="50">
        <v>1568</v>
      </c>
      <c r="F336" s="50">
        <v>0</v>
      </c>
    </row>
    <row r="337" spans="1:6" s="51" customFormat="1" ht="12">
      <c r="A337" s="47">
        <v>240314</v>
      </c>
      <c r="B337" s="48" t="s">
        <v>2612</v>
      </c>
      <c r="C337" s="43" t="s">
        <v>3488</v>
      </c>
      <c r="D337" s="49" t="s">
        <v>3489</v>
      </c>
      <c r="E337" s="50">
        <v>8187</v>
      </c>
      <c r="F337" s="50">
        <v>0</v>
      </c>
    </row>
    <row r="338" spans="1:6" s="51" customFormat="1" ht="12">
      <c r="A338" s="47">
        <v>240314</v>
      </c>
      <c r="B338" s="48" t="s">
        <v>2612</v>
      </c>
      <c r="C338" s="43" t="s">
        <v>3490</v>
      </c>
      <c r="D338" s="49" t="s">
        <v>3491</v>
      </c>
      <c r="E338" s="50">
        <v>6405</v>
      </c>
      <c r="F338" s="50">
        <v>0</v>
      </c>
    </row>
    <row r="339" spans="1:6" s="51" customFormat="1" ht="12">
      <c r="A339" s="47">
        <v>240314</v>
      </c>
      <c r="B339" s="48" t="s">
        <v>2612</v>
      </c>
      <c r="C339" s="43">
        <v>212350223</v>
      </c>
      <c r="D339" s="49" t="s">
        <v>3492</v>
      </c>
      <c r="E339" s="50">
        <v>5917</v>
      </c>
      <c r="F339" s="50">
        <v>0</v>
      </c>
    </row>
    <row r="340" spans="1:6" s="51" customFormat="1" ht="12">
      <c r="A340" s="47">
        <v>240314</v>
      </c>
      <c r="B340" s="48" t="s">
        <v>2612</v>
      </c>
      <c r="C340" s="43">
        <v>212352323</v>
      </c>
      <c r="D340" s="49" t="s">
        <v>3493</v>
      </c>
      <c r="E340" s="50">
        <v>7793</v>
      </c>
      <c r="F340" s="50">
        <v>0</v>
      </c>
    </row>
    <row r="341" spans="1:6" s="51" customFormat="1" ht="12">
      <c r="A341" s="47">
        <v>240314</v>
      </c>
      <c r="B341" s="48" t="s">
        <v>2612</v>
      </c>
      <c r="C341" s="43">
        <v>212354223</v>
      </c>
      <c r="D341" s="49" t="s">
        <v>3494</v>
      </c>
      <c r="E341" s="50">
        <v>12131</v>
      </c>
      <c r="F341" s="50">
        <v>0</v>
      </c>
    </row>
    <row r="342" spans="1:6" s="51" customFormat="1" ht="12">
      <c r="A342" s="47">
        <v>240314</v>
      </c>
      <c r="B342" s="48" t="s">
        <v>2612</v>
      </c>
      <c r="C342" s="43">
        <v>212370523</v>
      </c>
      <c r="D342" s="49" t="s">
        <v>3495</v>
      </c>
      <c r="E342" s="50">
        <v>25213</v>
      </c>
      <c r="F342" s="50">
        <v>0</v>
      </c>
    </row>
    <row r="343" spans="1:6" s="51" customFormat="1" ht="12">
      <c r="A343" s="47">
        <v>240314</v>
      </c>
      <c r="B343" s="48" t="s">
        <v>2612</v>
      </c>
      <c r="C343" s="43">
        <v>212370823</v>
      </c>
      <c r="D343" s="49" t="s">
        <v>3496</v>
      </c>
      <c r="E343" s="50">
        <v>35003</v>
      </c>
      <c r="F343" s="50">
        <v>0</v>
      </c>
    </row>
    <row r="344" spans="1:6" s="51" customFormat="1" ht="12">
      <c r="A344" s="47">
        <v>240314</v>
      </c>
      <c r="B344" s="48" t="s">
        <v>2612</v>
      </c>
      <c r="C344" s="43">
        <v>212376823</v>
      </c>
      <c r="D344" s="49" t="s">
        <v>3497</v>
      </c>
      <c r="E344" s="50">
        <v>21267</v>
      </c>
      <c r="F344" s="50">
        <v>0</v>
      </c>
    </row>
    <row r="345" spans="1:6" s="51" customFormat="1" ht="12">
      <c r="A345" s="47">
        <v>240314</v>
      </c>
      <c r="B345" s="48" t="s">
        <v>2612</v>
      </c>
      <c r="C345" s="43" t="s">
        <v>3498</v>
      </c>
      <c r="D345" s="49" t="s">
        <v>3499</v>
      </c>
      <c r="E345" s="50">
        <v>5377</v>
      </c>
      <c r="F345" s="50">
        <v>0</v>
      </c>
    </row>
    <row r="346" spans="1:6" s="51" customFormat="1" ht="12">
      <c r="A346" s="47">
        <v>240314</v>
      </c>
      <c r="B346" s="48" t="s">
        <v>2612</v>
      </c>
      <c r="C346" s="43">
        <v>212417524</v>
      </c>
      <c r="D346" s="49" t="s">
        <v>3500</v>
      </c>
      <c r="E346" s="50">
        <v>20903</v>
      </c>
      <c r="F346" s="50">
        <v>0</v>
      </c>
    </row>
    <row r="347" spans="1:6" s="51" customFormat="1" ht="12">
      <c r="A347" s="47">
        <v>240314</v>
      </c>
      <c r="B347" s="48" t="s">
        <v>2612</v>
      </c>
      <c r="C347" s="43">
        <v>212419824</v>
      </c>
      <c r="D347" s="49" t="s">
        <v>3501</v>
      </c>
      <c r="E347" s="50">
        <v>27125</v>
      </c>
      <c r="F347" s="50">
        <v>0</v>
      </c>
    </row>
    <row r="348" spans="1:6" s="51" customFormat="1" ht="12">
      <c r="A348" s="47">
        <v>240314</v>
      </c>
      <c r="B348" s="48" t="s">
        <v>2612</v>
      </c>
      <c r="C348" s="43" t="s">
        <v>3502</v>
      </c>
      <c r="D348" s="49" t="s">
        <v>3503</v>
      </c>
      <c r="E348" s="50">
        <v>8247</v>
      </c>
      <c r="F348" s="50">
        <v>0</v>
      </c>
    </row>
    <row r="349" spans="1:6" s="51" customFormat="1" ht="12">
      <c r="A349" s="47">
        <v>240314</v>
      </c>
      <c r="B349" s="48" t="s">
        <v>2612</v>
      </c>
      <c r="C349" s="43" t="s">
        <v>3504</v>
      </c>
      <c r="D349" s="49" t="s">
        <v>3505</v>
      </c>
      <c r="E349" s="50">
        <v>4244</v>
      </c>
      <c r="F349" s="50">
        <v>0</v>
      </c>
    </row>
    <row r="350" spans="1:6" s="51" customFormat="1" ht="12">
      <c r="A350" s="47">
        <v>240314</v>
      </c>
      <c r="B350" s="48" t="s">
        <v>2612</v>
      </c>
      <c r="C350" s="43" t="s">
        <v>3506</v>
      </c>
      <c r="D350" s="49" t="s">
        <v>3507</v>
      </c>
      <c r="E350" s="50">
        <v>6759</v>
      </c>
      <c r="F350" s="50">
        <v>0</v>
      </c>
    </row>
    <row r="351" spans="1:6" s="51" customFormat="1" ht="12">
      <c r="A351" s="47">
        <v>240314</v>
      </c>
      <c r="B351" s="48" t="s">
        <v>2612</v>
      </c>
      <c r="C351" s="43" t="s">
        <v>3508</v>
      </c>
      <c r="D351" s="49" t="s">
        <v>3509</v>
      </c>
      <c r="E351" s="50">
        <v>29015</v>
      </c>
      <c r="F351" s="50">
        <v>0</v>
      </c>
    </row>
    <row r="352" spans="1:6" s="51" customFormat="1" ht="12">
      <c r="A352" s="47">
        <v>240314</v>
      </c>
      <c r="B352" s="48" t="s">
        <v>2612</v>
      </c>
      <c r="C352" s="43">
        <v>212450124</v>
      </c>
      <c r="D352" s="49" t="s">
        <v>3510</v>
      </c>
      <c r="E352" s="50">
        <v>4842</v>
      </c>
      <c r="F352" s="50">
        <v>0</v>
      </c>
    </row>
    <row r="353" spans="1:6" s="51" customFormat="1" ht="12">
      <c r="A353" s="47">
        <v>240314</v>
      </c>
      <c r="B353" s="48" t="s">
        <v>2612</v>
      </c>
      <c r="C353" s="43">
        <v>212452224</v>
      </c>
      <c r="D353" s="49" t="s">
        <v>3511</v>
      </c>
      <c r="E353" s="50">
        <v>9454</v>
      </c>
      <c r="F353" s="50">
        <v>0</v>
      </c>
    </row>
    <row r="354" spans="1:6" s="51" customFormat="1" ht="12">
      <c r="A354" s="47">
        <v>240314</v>
      </c>
      <c r="B354" s="48" t="s">
        <v>2612</v>
      </c>
      <c r="C354" s="43" t="s">
        <v>3512</v>
      </c>
      <c r="D354" s="49" t="s">
        <v>3513</v>
      </c>
      <c r="E354" s="50">
        <v>4444</v>
      </c>
      <c r="F354" s="50">
        <v>0</v>
      </c>
    </row>
    <row r="355" spans="1:6" s="51" customFormat="1" ht="12">
      <c r="A355" s="47">
        <v>240314</v>
      </c>
      <c r="B355" s="48" t="s">
        <v>2612</v>
      </c>
      <c r="C355" s="43" t="s">
        <v>3514</v>
      </c>
      <c r="D355" s="49" t="s">
        <v>3515</v>
      </c>
      <c r="E355" s="50">
        <v>2739</v>
      </c>
      <c r="F355" s="50">
        <v>0</v>
      </c>
    </row>
    <row r="356" spans="1:6" s="51" customFormat="1" ht="12">
      <c r="A356" s="47">
        <v>240314</v>
      </c>
      <c r="B356" s="48" t="s">
        <v>2612</v>
      </c>
      <c r="C356" s="43">
        <v>212470124</v>
      </c>
      <c r="D356" s="49" t="s">
        <v>3516</v>
      </c>
      <c r="E356" s="50">
        <v>24739</v>
      </c>
      <c r="F356" s="50">
        <v>0</v>
      </c>
    </row>
    <row r="357" spans="1:6" s="51" customFormat="1" ht="12">
      <c r="A357" s="47">
        <v>240314</v>
      </c>
      <c r="B357" s="48" t="s">
        <v>2612</v>
      </c>
      <c r="C357" s="43">
        <v>212473024</v>
      </c>
      <c r="D357" s="49" t="s">
        <v>3517</v>
      </c>
      <c r="E357" s="50">
        <v>5831</v>
      </c>
      <c r="F357" s="50">
        <v>0</v>
      </c>
    </row>
    <row r="358" spans="1:6" s="51" customFormat="1" ht="12">
      <c r="A358" s="47">
        <v>240314</v>
      </c>
      <c r="B358" s="48" t="s">
        <v>2612</v>
      </c>
      <c r="C358" s="43">
        <v>212473124</v>
      </c>
      <c r="D358" s="49" t="s">
        <v>3518</v>
      </c>
      <c r="E358" s="50">
        <v>22048</v>
      </c>
      <c r="F358" s="50">
        <v>0</v>
      </c>
    </row>
    <row r="359" spans="1:6" s="51" customFormat="1" ht="12">
      <c r="A359" s="47">
        <v>240314</v>
      </c>
      <c r="B359" s="48" t="s">
        <v>2612</v>
      </c>
      <c r="C359" s="43">
        <v>212473624</v>
      </c>
      <c r="D359" s="49" t="s">
        <v>3519</v>
      </c>
      <c r="E359" s="50">
        <v>31924</v>
      </c>
      <c r="F359" s="50">
        <v>0</v>
      </c>
    </row>
    <row r="360" spans="1:6" s="51" customFormat="1" ht="12">
      <c r="A360" s="47">
        <v>240314</v>
      </c>
      <c r="B360" s="48" t="s">
        <v>2612</v>
      </c>
      <c r="C360" s="43">
        <v>212499524</v>
      </c>
      <c r="D360" s="49" t="s">
        <v>3520</v>
      </c>
      <c r="E360" s="50">
        <v>16531</v>
      </c>
      <c r="F360" s="50">
        <v>0</v>
      </c>
    </row>
    <row r="361" spans="1:6" s="51" customFormat="1" ht="12">
      <c r="A361" s="47">
        <v>240314</v>
      </c>
      <c r="B361" s="48" t="s">
        <v>2612</v>
      </c>
      <c r="C361" s="43">
        <v>212499624</v>
      </c>
      <c r="D361" s="49" t="s">
        <v>3521</v>
      </c>
      <c r="E361" s="50">
        <v>7013</v>
      </c>
      <c r="F361" s="50">
        <v>0</v>
      </c>
    </row>
    <row r="362" spans="1:6" s="51" customFormat="1" ht="12">
      <c r="A362" s="47">
        <v>240314</v>
      </c>
      <c r="B362" s="48" t="s">
        <v>2612</v>
      </c>
      <c r="C362" s="43" t="s">
        <v>3522</v>
      </c>
      <c r="D362" s="49" t="s">
        <v>3523</v>
      </c>
      <c r="E362" s="50">
        <v>10351</v>
      </c>
      <c r="F362" s="50">
        <v>0</v>
      </c>
    </row>
    <row r="363" spans="1:6" s="51" customFormat="1" ht="12">
      <c r="A363" s="47">
        <v>240314</v>
      </c>
      <c r="B363" s="48" t="s">
        <v>2612</v>
      </c>
      <c r="C363" s="43" t="s">
        <v>3524</v>
      </c>
      <c r="D363" s="49" t="s">
        <v>3525</v>
      </c>
      <c r="E363" s="50">
        <v>10689</v>
      </c>
      <c r="F363" s="50">
        <v>0</v>
      </c>
    </row>
    <row r="364" spans="1:6" s="51" customFormat="1" ht="12">
      <c r="A364" s="47">
        <v>240314</v>
      </c>
      <c r="B364" s="48" t="s">
        <v>2612</v>
      </c>
      <c r="C364" s="43" t="s">
        <v>3526</v>
      </c>
      <c r="D364" s="49" t="s">
        <v>3527</v>
      </c>
      <c r="E364" s="50">
        <v>4449</v>
      </c>
      <c r="F364" s="50">
        <v>0</v>
      </c>
    </row>
    <row r="365" spans="1:6" s="51" customFormat="1" ht="12">
      <c r="A365" s="47">
        <v>240314</v>
      </c>
      <c r="B365" s="48" t="s">
        <v>2612</v>
      </c>
      <c r="C365" s="43" t="s">
        <v>3528</v>
      </c>
      <c r="D365" s="49" t="s">
        <v>3529</v>
      </c>
      <c r="E365" s="50">
        <v>5594</v>
      </c>
      <c r="F365" s="50">
        <v>0</v>
      </c>
    </row>
    <row r="366" spans="1:6" s="51" customFormat="1" ht="12">
      <c r="A366" s="47">
        <v>240314</v>
      </c>
      <c r="B366" s="48" t="s">
        <v>2612</v>
      </c>
      <c r="C366" s="43" t="s">
        <v>3530</v>
      </c>
      <c r="D366" s="49" t="s">
        <v>3531</v>
      </c>
      <c r="E366" s="50">
        <v>35516</v>
      </c>
      <c r="F366" s="50">
        <v>0</v>
      </c>
    </row>
    <row r="367" spans="1:6" s="51" customFormat="1" ht="12">
      <c r="A367" s="47">
        <v>240314</v>
      </c>
      <c r="B367" s="48" t="s">
        <v>2612</v>
      </c>
      <c r="C367" s="43">
        <v>212527425</v>
      </c>
      <c r="D367" s="49" t="s">
        <v>3532</v>
      </c>
      <c r="E367" s="50">
        <v>15695</v>
      </c>
      <c r="F367" s="50">
        <v>0</v>
      </c>
    </row>
    <row r="368" spans="1:6" s="51" customFormat="1" ht="12">
      <c r="A368" s="47">
        <v>240314</v>
      </c>
      <c r="B368" s="48" t="s">
        <v>2612</v>
      </c>
      <c r="C368" s="43">
        <v>212550325</v>
      </c>
      <c r="D368" s="49" t="s">
        <v>3533</v>
      </c>
      <c r="E368" s="50">
        <v>11868</v>
      </c>
      <c r="F368" s="50">
        <v>0</v>
      </c>
    </row>
    <row r="369" spans="1:6" s="51" customFormat="1" ht="12">
      <c r="A369" s="47">
        <v>240314</v>
      </c>
      <c r="B369" s="48" t="s">
        <v>2612</v>
      </c>
      <c r="C369" s="43">
        <v>212554125</v>
      </c>
      <c r="D369" s="49" t="s">
        <v>3534</v>
      </c>
      <c r="E369" s="50">
        <v>3258</v>
      </c>
      <c r="F369" s="50">
        <v>0</v>
      </c>
    </row>
    <row r="370" spans="1:6" s="51" customFormat="1" ht="12">
      <c r="A370" s="47">
        <v>240314</v>
      </c>
      <c r="B370" s="48" t="s">
        <v>2612</v>
      </c>
      <c r="C370" s="43" t="s">
        <v>3535</v>
      </c>
      <c r="D370" s="49" t="s">
        <v>3536</v>
      </c>
      <c r="E370" s="50">
        <v>3488</v>
      </c>
      <c r="F370" s="50">
        <v>0</v>
      </c>
    </row>
    <row r="371" spans="1:6" s="51" customFormat="1" ht="12">
      <c r="A371" s="47">
        <v>240314</v>
      </c>
      <c r="B371" s="48" t="s">
        <v>2612</v>
      </c>
      <c r="C371" s="43">
        <v>212585125</v>
      </c>
      <c r="D371" s="49" t="s">
        <v>3537</v>
      </c>
      <c r="E371" s="50">
        <v>18069</v>
      </c>
      <c r="F371" s="50">
        <v>0</v>
      </c>
    </row>
    <row r="372" spans="1:6" s="51" customFormat="1" ht="12">
      <c r="A372" s="47">
        <v>240314</v>
      </c>
      <c r="B372" s="48" t="s">
        <v>2612</v>
      </c>
      <c r="C372" s="43">
        <v>212585225</v>
      </c>
      <c r="D372" s="49" t="s">
        <v>3538</v>
      </c>
      <c r="E372" s="50">
        <v>15749</v>
      </c>
      <c r="F372" s="50">
        <v>0</v>
      </c>
    </row>
    <row r="373" spans="1:6" s="51" customFormat="1" ht="12">
      <c r="A373" s="47">
        <v>240314</v>
      </c>
      <c r="B373" s="48" t="s">
        <v>2612</v>
      </c>
      <c r="C373" s="43">
        <v>212585325</v>
      </c>
      <c r="D373" s="49" t="s">
        <v>3539</v>
      </c>
      <c r="E373" s="50">
        <v>8624</v>
      </c>
      <c r="F373" s="50">
        <v>0</v>
      </c>
    </row>
    <row r="374" spans="1:6" s="51" customFormat="1" ht="12">
      <c r="A374" s="47">
        <v>240314</v>
      </c>
      <c r="B374" s="48" t="s">
        <v>2612</v>
      </c>
      <c r="C374" s="43">
        <v>212595025</v>
      </c>
      <c r="D374" s="49" t="s">
        <v>3540</v>
      </c>
      <c r="E374" s="50">
        <v>30798</v>
      </c>
      <c r="F374" s="50">
        <v>0</v>
      </c>
    </row>
    <row r="375" spans="1:6" s="51" customFormat="1" ht="12">
      <c r="A375" s="47">
        <v>240314</v>
      </c>
      <c r="B375" s="48" t="s">
        <v>2612</v>
      </c>
      <c r="C375" s="43" t="s">
        <v>3541</v>
      </c>
      <c r="D375" s="49" t="s">
        <v>3542</v>
      </c>
      <c r="E375" s="50">
        <v>2330</v>
      </c>
      <c r="F375" s="50">
        <v>0</v>
      </c>
    </row>
    <row r="376" spans="1:6" s="51" customFormat="1" ht="12">
      <c r="A376" s="47">
        <v>240314</v>
      </c>
      <c r="B376" s="48" t="s">
        <v>2612</v>
      </c>
      <c r="C376" s="43" t="s">
        <v>3543</v>
      </c>
      <c r="D376" s="49" t="s">
        <v>3544</v>
      </c>
      <c r="E376" s="50">
        <v>45833</v>
      </c>
      <c r="F376" s="50">
        <v>0</v>
      </c>
    </row>
    <row r="377" spans="1:6" s="51" customFormat="1" ht="12">
      <c r="A377" s="47">
        <v>240314</v>
      </c>
      <c r="B377" s="48" t="s">
        <v>2612</v>
      </c>
      <c r="C377" s="43" t="s">
        <v>3545</v>
      </c>
      <c r="D377" s="49" t="s">
        <v>3546</v>
      </c>
      <c r="E377" s="50">
        <v>6320</v>
      </c>
      <c r="F377" s="50">
        <v>0</v>
      </c>
    </row>
    <row r="378" spans="1:6" s="51" customFormat="1" ht="12">
      <c r="A378" s="47">
        <v>240314</v>
      </c>
      <c r="B378" s="48" t="s">
        <v>2612</v>
      </c>
      <c r="C378" s="43" t="s">
        <v>3547</v>
      </c>
      <c r="D378" s="49" t="s">
        <v>3548</v>
      </c>
      <c r="E378" s="50">
        <v>8479</v>
      </c>
      <c r="F378" s="50">
        <v>0</v>
      </c>
    </row>
    <row r="379" spans="1:6" s="51" customFormat="1" ht="12">
      <c r="A379" s="47">
        <v>240314</v>
      </c>
      <c r="B379" s="48" t="s">
        <v>2612</v>
      </c>
      <c r="C379" s="43" t="s">
        <v>3549</v>
      </c>
      <c r="D379" s="49" t="s">
        <v>3550</v>
      </c>
      <c r="E379" s="50">
        <v>4812</v>
      </c>
      <c r="F379" s="50">
        <v>0</v>
      </c>
    </row>
    <row r="380" spans="1:6" s="51" customFormat="1" ht="12">
      <c r="A380" s="47">
        <v>240314</v>
      </c>
      <c r="B380" s="48" t="s">
        <v>2612</v>
      </c>
      <c r="C380" s="43">
        <v>212650226</v>
      </c>
      <c r="D380" s="49" t="s">
        <v>3551</v>
      </c>
      <c r="E380" s="50">
        <v>22346</v>
      </c>
      <c r="F380" s="50">
        <v>0</v>
      </c>
    </row>
    <row r="381" spans="1:6" s="51" customFormat="1" ht="12">
      <c r="A381" s="47">
        <v>240314</v>
      </c>
      <c r="B381" s="48" t="s">
        <v>2612</v>
      </c>
      <c r="C381" s="43">
        <v>212673026</v>
      </c>
      <c r="D381" s="49" t="s">
        <v>3552</v>
      </c>
      <c r="E381" s="50">
        <v>10820</v>
      </c>
      <c r="F381" s="50">
        <v>0</v>
      </c>
    </row>
    <row r="382" spans="1:6" s="51" customFormat="1" ht="12">
      <c r="A382" s="47">
        <v>240314</v>
      </c>
      <c r="B382" s="48" t="s">
        <v>2612</v>
      </c>
      <c r="C382" s="43">
        <v>212673226</v>
      </c>
      <c r="D382" s="49" t="s">
        <v>3553</v>
      </c>
      <c r="E382" s="50">
        <v>12837</v>
      </c>
      <c r="F382" s="50">
        <v>0</v>
      </c>
    </row>
    <row r="383" spans="1:6" s="51" customFormat="1" ht="12">
      <c r="A383" s="47">
        <v>240314</v>
      </c>
      <c r="B383" s="48" t="s">
        <v>2612</v>
      </c>
      <c r="C383" s="43">
        <v>212676126</v>
      </c>
      <c r="D383" s="54" t="s">
        <v>3554</v>
      </c>
      <c r="E383" s="50">
        <v>19768</v>
      </c>
      <c r="F383" s="50">
        <v>0</v>
      </c>
    </row>
    <row r="384" spans="1:6" s="51" customFormat="1" ht="12">
      <c r="A384" s="47">
        <v>240314</v>
      </c>
      <c r="B384" s="48" t="s">
        <v>2612</v>
      </c>
      <c r="C384" s="43">
        <v>212752227</v>
      </c>
      <c r="D384" s="49" t="s">
        <v>3555</v>
      </c>
      <c r="E384" s="50">
        <v>48614</v>
      </c>
      <c r="F384" s="50">
        <v>0</v>
      </c>
    </row>
    <row r="385" spans="1:6" s="51" customFormat="1" ht="12">
      <c r="A385" s="47">
        <v>240314</v>
      </c>
      <c r="B385" s="48" t="s">
        <v>2612</v>
      </c>
      <c r="C385" s="43">
        <v>212752427</v>
      </c>
      <c r="D385" s="49" t="s">
        <v>3556</v>
      </c>
      <c r="E385" s="50">
        <v>30130</v>
      </c>
      <c r="F385" s="50">
        <v>0</v>
      </c>
    </row>
    <row r="386" spans="1:6" s="51" customFormat="1" ht="12">
      <c r="A386" s="47">
        <v>240314</v>
      </c>
      <c r="B386" s="48" t="s">
        <v>2612</v>
      </c>
      <c r="C386" s="43">
        <v>212768327</v>
      </c>
      <c r="D386" s="49" t="s">
        <v>3557</v>
      </c>
      <c r="E386" s="50">
        <v>5331</v>
      </c>
      <c r="F386" s="50">
        <v>0</v>
      </c>
    </row>
    <row r="387" spans="1:6" s="51" customFormat="1" ht="12">
      <c r="A387" s="47">
        <v>240314</v>
      </c>
      <c r="B387" s="48" t="s">
        <v>2612</v>
      </c>
      <c r="C387" s="43" t="s">
        <v>3558</v>
      </c>
      <c r="D387" s="49" t="s">
        <v>3559</v>
      </c>
      <c r="E387" s="50">
        <v>9822</v>
      </c>
      <c r="F387" s="50">
        <v>0</v>
      </c>
    </row>
    <row r="388" spans="1:6" s="51" customFormat="1" ht="12">
      <c r="A388" s="47">
        <v>240314</v>
      </c>
      <c r="B388" s="48" t="s">
        <v>2612</v>
      </c>
      <c r="C388" s="43" t="s">
        <v>3560</v>
      </c>
      <c r="D388" s="49" t="s">
        <v>3561</v>
      </c>
      <c r="E388" s="50">
        <v>52508</v>
      </c>
      <c r="F388" s="50">
        <v>0</v>
      </c>
    </row>
    <row r="389" spans="1:6" s="51" customFormat="1" ht="12">
      <c r="A389" s="47">
        <v>240314</v>
      </c>
      <c r="B389" s="48" t="s">
        <v>2612</v>
      </c>
      <c r="C389" s="43">
        <v>212825328</v>
      </c>
      <c r="D389" s="54" t="s">
        <v>3562</v>
      </c>
      <c r="E389" s="50">
        <v>4777</v>
      </c>
      <c r="F389" s="50">
        <v>0</v>
      </c>
    </row>
    <row r="390" spans="1:6" s="51" customFormat="1" ht="12">
      <c r="A390" s="47">
        <v>240314</v>
      </c>
      <c r="B390" s="48" t="s">
        <v>2612</v>
      </c>
      <c r="C390" s="43">
        <v>212854128</v>
      </c>
      <c r="D390" s="49" t="s">
        <v>3563</v>
      </c>
      <c r="E390" s="50">
        <v>15030</v>
      </c>
      <c r="F390" s="50">
        <v>0</v>
      </c>
    </row>
    <row r="391" spans="1:6" s="51" customFormat="1" ht="12">
      <c r="A391" s="47">
        <v>240314</v>
      </c>
      <c r="B391" s="48" t="s">
        <v>2612</v>
      </c>
      <c r="C391" s="43">
        <v>212876828</v>
      </c>
      <c r="D391" s="49" t="s">
        <v>3564</v>
      </c>
      <c r="E391" s="50">
        <v>22195</v>
      </c>
      <c r="F391" s="50">
        <v>0</v>
      </c>
    </row>
    <row r="392" spans="1:6" s="51" customFormat="1" ht="12">
      <c r="A392" s="47">
        <v>240314</v>
      </c>
      <c r="B392" s="48" t="s">
        <v>2612</v>
      </c>
      <c r="C392" s="43">
        <v>213115131</v>
      </c>
      <c r="D392" s="49" t="s">
        <v>3565</v>
      </c>
      <c r="E392" s="50">
        <v>4676</v>
      </c>
      <c r="F392" s="50">
        <v>0</v>
      </c>
    </row>
    <row r="393" spans="1:6" s="51" customFormat="1" ht="12">
      <c r="A393" s="47">
        <v>240314</v>
      </c>
      <c r="B393" s="48" t="s">
        <v>2612</v>
      </c>
      <c r="C393" s="43">
        <v>212918029</v>
      </c>
      <c r="D393" s="49" t="s">
        <v>3566</v>
      </c>
      <c r="E393" s="50">
        <v>9590</v>
      </c>
      <c r="F393" s="50">
        <v>0</v>
      </c>
    </row>
    <row r="394" spans="1:6" s="51" customFormat="1" ht="12">
      <c r="A394" s="47">
        <v>240314</v>
      </c>
      <c r="B394" s="48" t="s">
        <v>2612</v>
      </c>
      <c r="C394" s="43">
        <v>212968229</v>
      </c>
      <c r="D394" s="49" t="s">
        <v>3567</v>
      </c>
      <c r="E394" s="50">
        <v>11465</v>
      </c>
      <c r="F394" s="50">
        <v>0</v>
      </c>
    </row>
    <row r="395" spans="1:6" s="51" customFormat="1" ht="12">
      <c r="A395" s="47">
        <v>240314</v>
      </c>
      <c r="B395" s="48" t="s">
        <v>2612</v>
      </c>
      <c r="C395" s="43">
        <v>212970429</v>
      </c>
      <c r="D395" s="49" t="s">
        <v>3568</v>
      </c>
      <c r="E395" s="50">
        <v>74574</v>
      </c>
      <c r="F395" s="50">
        <v>0</v>
      </c>
    </row>
    <row r="396" spans="1:6" s="51" customFormat="1" ht="12">
      <c r="A396" s="47">
        <v>240314</v>
      </c>
      <c r="B396" s="48" t="s">
        <v>2612</v>
      </c>
      <c r="C396" s="43" t="s">
        <v>3569</v>
      </c>
      <c r="D396" s="49" t="s">
        <v>3570</v>
      </c>
      <c r="E396" s="50">
        <v>29857</v>
      </c>
      <c r="F396" s="50">
        <v>0</v>
      </c>
    </row>
    <row r="397" spans="1:6" s="51" customFormat="1" ht="12">
      <c r="A397" s="47">
        <v>240314</v>
      </c>
      <c r="B397" s="48" t="s">
        <v>2612</v>
      </c>
      <c r="C397" s="43">
        <v>213013030</v>
      </c>
      <c r="D397" s="49" t="s">
        <v>3571</v>
      </c>
      <c r="E397" s="50">
        <v>21884</v>
      </c>
      <c r="F397" s="50">
        <v>0</v>
      </c>
    </row>
    <row r="398" spans="1:6" s="51" customFormat="1" ht="12">
      <c r="A398" s="47">
        <v>240314</v>
      </c>
      <c r="B398" s="48" t="s">
        <v>2612</v>
      </c>
      <c r="C398" s="43" t="s">
        <v>3572</v>
      </c>
      <c r="D398" s="49" t="s">
        <v>3573</v>
      </c>
      <c r="E398" s="50">
        <v>2507976</v>
      </c>
      <c r="F398" s="50">
        <v>0</v>
      </c>
    </row>
    <row r="399" spans="1:6" s="51" customFormat="1" ht="12">
      <c r="A399" s="47">
        <v>240314</v>
      </c>
      <c r="B399" s="48" t="s">
        <v>2612</v>
      </c>
      <c r="C399" s="43" t="s">
        <v>3574</v>
      </c>
      <c r="D399" s="49" t="s">
        <v>3575</v>
      </c>
      <c r="E399" s="50">
        <v>40829</v>
      </c>
      <c r="F399" s="50">
        <v>0</v>
      </c>
    </row>
    <row r="400" spans="1:6" s="51" customFormat="1" ht="12">
      <c r="A400" s="47">
        <v>240314</v>
      </c>
      <c r="B400" s="48" t="s">
        <v>2612</v>
      </c>
      <c r="C400" s="43" t="s">
        <v>3576</v>
      </c>
      <c r="D400" s="49" t="s">
        <v>3577</v>
      </c>
      <c r="E400" s="50">
        <v>53974</v>
      </c>
      <c r="F400" s="50">
        <v>0</v>
      </c>
    </row>
    <row r="401" spans="1:6" s="51" customFormat="1" ht="12">
      <c r="A401" s="47">
        <v>240314</v>
      </c>
      <c r="B401" s="48" t="s">
        <v>2612</v>
      </c>
      <c r="C401" s="43" t="s">
        <v>3578</v>
      </c>
      <c r="D401" s="49" t="s">
        <v>777</v>
      </c>
      <c r="E401" s="50">
        <v>8655</v>
      </c>
      <c r="F401" s="50">
        <v>0</v>
      </c>
    </row>
    <row r="402" spans="1:6" s="51" customFormat="1" ht="12">
      <c r="A402" s="47">
        <v>240314</v>
      </c>
      <c r="B402" s="48" t="s">
        <v>2612</v>
      </c>
      <c r="C402" s="43">
        <v>213027430</v>
      </c>
      <c r="D402" s="49" t="s">
        <v>778</v>
      </c>
      <c r="E402" s="50">
        <v>23941</v>
      </c>
      <c r="F402" s="50">
        <v>0</v>
      </c>
    </row>
    <row r="403" spans="1:6" s="51" customFormat="1" ht="12">
      <c r="A403" s="47">
        <v>240314</v>
      </c>
      <c r="B403" s="48" t="s">
        <v>2612</v>
      </c>
      <c r="C403" s="43" t="s">
        <v>779</v>
      </c>
      <c r="D403" s="49" t="s">
        <v>780</v>
      </c>
      <c r="E403" s="50">
        <v>13297</v>
      </c>
      <c r="F403" s="50">
        <v>0</v>
      </c>
    </row>
    <row r="404" spans="1:6" s="51" customFormat="1" ht="12">
      <c r="A404" s="47">
        <v>240314</v>
      </c>
      <c r="B404" s="48" t="s">
        <v>2612</v>
      </c>
      <c r="C404" s="43" t="s">
        <v>781</v>
      </c>
      <c r="D404" s="49" t="s">
        <v>782</v>
      </c>
      <c r="E404" s="50">
        <v>2792498</v>
      </c>
      <c r="F404" s="50">
        <v>0</v>
      </c>
    </row>
    <row r="405" spans="1:6" s="51" customFormat="1" ht="12">
      <c r="A405" s="47">
        <v>240314</v>
      </c>
      <c r="B405" s="48" t="s">
        <v>2612</v>
      </c>
      <c r="C405" s="43" t="s">
        <v>783</v>
      </c>
      <c r="D405" s="49" t="s">
        <v>784</v>
      </c>
      <c r="E405" s="50">
        <v>19828</v>
      </c>
      <c r="F405" s="50">
        <v>0</v>
      </c>
    </row>
    <row r="406" spans="1:6" s="51" customFormat="1" ht="12">
      <c r="A406" s="47">
        <v>240314</v>
      </c>
      <c r="B406" s="48" t="s">
        <v>2612</v>
      </c>
      <c r="C406" s="43">
        <v>213050330</v>
      </c>
      <c r="D406" s="49" t="s">
        <v>785</v>
      </c>
      <c r="E406" s="50">
        <v>14616</v>
      </c>
      <c r="F406" s="50">
        <v>0</v>
      </c>
    </row>
    <row r="407" spans="1:6" s="51" customFormat="1" ht="12">
      <c r="A407" s="47">
        <v>240314</v>
      </c>
      <c r="B407" s="48" t="s">
        <v>2612</v>
      </c>
      <c r="C407" s="43">
        <v>213063130</v>
      </c>
      <c r="D407" s="49" t="s">
        <v>786</v>
      </c>
      <c r="E407" s="50">
        <v>87454</v>
      </c>
      <c r="F407" s="50">
        <v>0</v>
      </c>
    </row>
    <row r="408" spans="1:6" s="51" customFormat="1" ht="12">
      <c r="A408" s="47">
        <v>240314</v>
      </c>
      <c r="B408" s="48" t="s">
        <v>2612</v>
      </c>
      <c r="C408" s="43">
        <v>213070230</v>
      </c>
      <c r="D408" s="49" t="s">
        <v>787</v>
      </c>
      <c r="E408" s="50">
        <v>8395</v>
      </c>
      <c r="F408" s="50">
        <v>0</v>
      </c>
    </row>
    <row r="409" spans="1:6" s="51" customFormat="1" ht="12">
      <c r="A409" s="47">
        <v>240314</v>
      </c>
      <c r="B409" s="48" t="s">
        <v>2612</v>
      </c>
      <c r="C409" s="43">
        <v>213073030</v>
      </c>
      <c r="D409" s="49" t="s">
        <v>788</v>
      </c>
      <c r="E409" s="50">
        <v>10260</v>
      </c>
      <c r="F409" s="50">
        <v>0</v>
      </c>
    </row>
    <row r="410" spans="1:6" s="51" customFormat="1" ht="12">
      <c r="A410" s="47">
        <v>240314</v>
      </c>
      <c r="B410" s="48" t="s">
        <v>2612</v>
      </c>
      <c r="C410" s="43">
        <v>213076130</v>
      </c>
      <c r="D410" s="49" t="s">
        <v>789</v>
      </c>
      <c r="E410" s="50">
        <v>68850</v>
      </c>
      <c r="F410" s="50">
        <v>0</v>
      </c>
    </row>
    <row r="411" spans="1:6" s="51" customFormat="1" ht="12">
      <c r="A411" s="47">
        <v>240314</v>
      </c>
      <c r="B411" s="48" t="s">
        <v>2612</v>
      </c>
      <c r="C411" s="43">
        <v>213085230</v>
      </c>
      <c r="D411" s="49" t="s">
        <v>790</v>
      </c>
      <c r="E411" s="50">
        <v>13924</v>
      </c>
      <c r="F411" s="50">
        <v>0</v>
      </c>
    </row>
    <row r="412" spans="1:6" s="51" customFormat="1" ht="12">
      <c r="A412" s="47">
        <v>240314</v>
      </c>
      <c r="B412" s="48" t="s">
        <v>2612</v>
      </c>
      <c r="C412" s="43">
        <v>213085430</v>
      </c>
      <c r="D412" s="49" t="s">
        <v>791</v>
      </c>
      <c r="E412" s="50">
        <v>17569</v>
      </c>
      <c r="F412" s="50">
        <v>0</v>
      </c>
    </row>
    <row r="413" spans="1:6" s="51" customFormat="1" ht="12">
      <c r="A413" s="47">
        <v>240314</v>
      </c>
      <c r="B413" s="48" t="s">
        <v>2612</v>
      </c>
      <c r="C413" s="43" t="s">
        <v>792</v>
      </c>
      <c r="D413" s="49" t="s">
        <v>793</v>
      </c>
      <c r="E413" s="50">
        <v>24394</v>
      </c>
      <c r="F413" s="50">
        <v>0</v>
      </c>
    </row>
    <row r="414" spans="1:6" s="51" customFormat="1" ht="12">
      <c r="A414" s="47">
        <v>240314</v>
      </c>
      <c r="B414" s="48" t="s">
        <v>2612</v>
      </c>
      <c r="C414" s="43" t="s">
        <v>794</v>
      </c>
      <c r="D414" s="49" t="s">
        <v>795</v>
      </c>
      <c r="E414" s="50">
        <v>37177</v>
      </c>
      <c r="F414" s="50">
        <v>0</v>
      </c>
    </row>
    <row r="415" spans="1:6" s="51" customFormat="1" ht="12">
      <c r="A415" s="47">
        <v>240314</v>
      </c>
      <c r="B415" s="48" t="s">
        <v>2612</v>
      </c>
      <c r="C415" s="43" t="s">
        <v>796</v>
      </c>
      <c r="D415" s="49" t="s">
        <v>797</v>
      </c>
      <c r="E415" s="50">
        <v>12060</v>
      </c>
      <c r="F415" s="50">
        <v>0</v>
      </c>
    </row>
    <row r="416" spans="1:6" s="51" customFormat="1" ht="12">
      <c r="A416" s="47">
        <v>240314</v>
      </c>
      <c r="B416" s="48" t="s">
        <v>2612</v>
      </c>
      <c r="C416" s="43" t="s">
        <v>798</v>
      </c>
      <c r="D416" s="49" t="s">
        <v>799</v>
      </c>
      <c r="E416" s="50">
        <v>11581</v>
      </c>
      <c r="F416" s="50">
        <v>0</v>
      </c>
    </row>
    <row r="417" spans="1:6" s="51" customFormat="1" ht="12">
      <c r="A417" s="47">
        <v>240314</v>
      </c>
      <c r="B417" s="48" t="s">
        <v>2612</v>
      </c>
      <c r="C417" s="43">
        <v>213215232</v>
      </c>
      <c r="D417" s="49" t="s">
        <v>800</v>
      </c>
      <c r="E417" s="50">
        <v>7438</v>
      </c>
      <c r="F417" s="50">
        <v>0</v>
      </c>
    </row>
    <row r="418" spans="1:6" s="51" customFormat="1" ht="12">
      <c r="A418" s="47">
        <v>240314</v>
      </c>
      <c r="B418" s="48" t="s">
        <v>2612</v>
      </c>
      <c r="C418" s="43">
        <v>213215332</v>
      </c>
      <c r="D418" s="49" t="s">
        <v>801</v>
      </c>
      <c r="E418" s="50">
        <v>4809</v>
      </c>
      <c r="F418" s="50">
        <v>0</v>
      </c>
    </row>
    <row r="419" spans="1:6" s="51" customFormat="1" ht="12">
      <c r="A419" s="47">
        <v>240314</v>
      </c>
      <c r="B419" s="48" t="s">
        <v>2612</v>
      </c>
      <c r="C419" s="43" t="s">
        <v>802</v>
      </c>
      <c r="D419" s="49" t="s">
        <v>803</v>
      </c>
      <c r="E419" s="50">
        <v>18624</v>
      </c>
      <c r="F419" s="50">
        <v>0</v>
      </c>
    </row>
    <row r="420" spans="1:6" s="51" customFormat="1" ht="12">
      <c r="A420" s="47">
        <v>240314</v>
      </c>
      <c r="B420" s="48" t="s">
        <v>2612</v>
      </c>
      <c r="C420" s="43">
        <v>213215832</v>
      </c>
      <c r="D420" s="49" t="s">
        <v>804</v>
      </c>
      <c r="E420" s="50">
        <v>2295</v>
      </c>
      <c r="F420" s="50">
        <v>0</v>
      </c>
    </row>
    <row r="421" spans="1:6" s="51" customFormat="1" ht="12">
      <c r="A421" s="47">
        <v>240314</v>
      </c>
      <c r="B421" s="48" t="s">
        <v>2612</v>
      </c>
      <c r="C421" s="43">
        <v>213219532</v>
      </c>
      <c r="D421" s="49" t="s">
        <v>805</v>
      </c>
      <c r="E421" s="50">
        <v>42721</v>
      </c>
      <c r="F421" s="50">
        <v>0</v>
      </c>
    </row>
    <row r="422" spans="1:6" s="51" customFormat="1" ht="12">
      <c r="A422" s="47">
        <v>240314</v>
      </c>
      <c r="B422" s="48" t="s">
        <v>2612</v>
      </c>
      <c r="C422" s="43" t="s">
        <v>806</v>
      </c>
      <c r="D422" s="49" t="s">
        <v>807</v>
      </c>
      <c r="E422" s="50">
        <v>37177</v>
      </c>
      <c r="F422" s="50">
        <v>0</v>
      </c>
    </row>
    <row r="423" spans="1:6" s="51" customFormat="1" ht="12">
      <c r="A423" s="47">
        <v>240314</v>
      </c>
      <c r="B423" s="48" t="s">
        <v>2612</v>
      </c>
      <c r="C423" s="43" t="s">
        <v>808</v>
      </c>
      <c r="D423" s="49" t="s">
        <v>809</v>
      </c>
      <c r="E423" s="50">
        <v>38185</v>
      </c>
      <c r="F423" s="50">
        <v>0</v>
      </c>
    </row>
    <row r="424" spans="1:6" s="51" customFormat="1" ht="12">
      <c r="A424" s="47">
        <v>240314</v>
      </c>
      <c r="B424" s="48" t="s">
        <v>2612</v>
      </c>
      <c r="C424" s="43" t="s">
        <v>810</v>
      </c>
      <c r="D424" s="49" t="s">
        <v>811</v>
      </c>
      <c r="E424" s="50">
        <v>1599</v>
      </c>
      <c r="F424" s="50">
        <v>0</v>
      </c>
    </row>
    <row r="425" spans="1:6" s="51" customFormat="1" ht="12">
      <c r="A425" s="47">
        <v>240314</v>
      </c>
      <c r="B425" s="48" t="s">
        <v>2612</v>
      </c>
      <c r="C425" s="43" t="s">
        <v>812</v>
      </c>
      <c r="D425" s="49" t="s">
        <v>813</v>
      </c>
      <c r="E425" s="50">
        <v>27103</v>
      </c>
      <c r="F425" s="50">
        <v>0</v>
      </c>
    </row>
    <row r="426" spans="1:6" s="51" customFormat="1" ht="12">
      <c r="A426" s="47">
        <v>240314</v>
      </c>
      <c r="B426" s="48" t="s">
        <v>2612</v>
      </c>
      <c r="C426" s="43" t="s">
        <v>814</v>
      </c>
      <c r="D426" s="49" t="s">
        <v>815</v>
      </c>
      <c r="E426" s="50">
        <v>86410</v>
      </c>
      <c r="F426" s="50">
        <v>0</v>
      </c>
    </row>
    <row r="427" spans="1:6" s="51" customFormat="1" ht="12">
      <c r="A427" s="47">
        <v>240314</v>
      </c>
      <c r="B427" s="48" t="s">
        <v>2612</v>
      </c>
      <c r="C427" s="43" t="s">
        <v>816</v>
      </c>
      <c r="D427" s="49" t="s">
        <v>817</v>
      </c>
      <c r="E427" s="50">
        <v>41036</v>
      </c>
      <c r="F427" s="50">
        <v>0</v>
      </c>
    </row>
    <row r="428" spans="1:6" s="51" customFormat="1" ht="12">
      <c r="A428" s="47">
        <v>240314</v>
      </c>
      <c r="B428" s="48" t="s">
        <v>2612</v>
      </c>
      <c r="C428" s="43" t="s">
        <v>818</v>
      </c>
      <c r="D428" s="49" t="s">
        <v>819</v>
      </c>
      <c r="E428" s="50">
        <v>3970</v>
      </c>
      <c r="F428" s="50">
        <v>0</v>
      </c>
    </row>
    <row r="429" spans="1:6" s="51" customFormat="1" ht="12">
      <c r="A429" s="47">
        <v>240314</v>
      </c>
      <c r="B429" s="48" t="s">
        <v>2612</v>
      </c>
      <c r="C429" s="43">
        <v>213317433</v>
      </c>
      <c r="D429" s="49" t="s">
        <v>820</v>
      </c>
      <c r="E429" s="50">
        <v>22624</v>
      </c>
      <c r="F429" s="50">
        <v>0</v>
      </c>
    </row>
    <row r="430" spans="1:6" s="51" customFormat="1" ht="12">
      <c r="A430" s="47">
        <v>240314</v>
      </c>
      <c r="B430" s="48" t="s">
        <v>2612</v>
      </c>
      <c r="C430" s="43">
        <v>213319533</v>
      </c>
      <c r="D430" s="49" t="s">
        <v>821</v>
      </c>
      <c r="E430" s="50">
        <v>12678</v>
      </c>
      <c r="F430" s="50">
        <v>0</v>
      </c>
    </row>
    <row r="431" spans="1:6" s="51" customFormat="1" ht="12">
      <c r="A431" s="47">
        <v>240314</v>
      </c>
      <c r="B431" s="48" t="s">
        <v>2612</v>
      </c>
      <c r="C431" s="43">
        <v>213352233</v>
      </c>
      <c r="D431" s="49" t="s">
        <v>822</v>
      </c>
      <c r="E431" s="50">
        <v>11588</v>
      </c>
      <c r="F431" s="50">
        <v>0</v>
      </c>
    </row>
    <row r="432" spans="1:6" s="51" customFormat="1" ht="12">
      <c r="A432" s="47">
        <v>240314</v>
      </c>
      <c r="B432" s="48" t="s">
        <v>2612</v>
      </c>
      <c r="C432" s="43" t="s">
        <v>823</v>
      </c>
      <c r="D432" s="49" t="s">
        <v>824</v>
      </c>
      <c r="E432" s="50">
        <v>3823</v>
      </c>
      <c r="F432" s="50">
        <v>0</v>
      </c>
    </row>
    <row r="433" spans="1:6" s="51" customFormat="1" ht="12">
      <c r="A433" s="47">
        <v>240314</v>
      </c>
      <c r="B433" s="48" t="s">
        <v>2612</v>
      </c>
      <c r="C433" s="43">
        <v>213370233</v>
      </c>
      <c r="D433" s="49" t="s">
        <v>825</v>
      </c>
      <c r="E433" s="50">
        <v>14272</v>
      </c>
      <c r="F433" s="50">
        <v>0</v>
      </c>
    </row>
    <row r="434" spans="1:6" s="51" customFormat="1" ht="12">
      <c r="A434" s="47">
        <v>240314</v>
      </c>
      <c r="B434" s="48" t="s">
        <v>2612</v>
      </c>
      <c r="C434" s="43">
        <v>213376233</v>
      </c>
      <c r="D434" s="49" t="s">
        <v>826</v>
      </c>
      <c r="E434" s="50">
        <v>38740</v>
      </c>
      <c r="F434" s="50">
        <v>0</v>
      </c>
    </row>
    <row r="435" spans="1:6" s="51" customFormat="1" ht="12">
      <c r="A435" s="47">
        <v>240314</v>
      </c>
      <c r="B435" s="48" t="s">
        <v>2612</v>
      </c>
      <c r="C435" s="43" t="s">
        <v>827</v>
      </c>
      <c r="D435" s="49" t="s">
        <v>828</v>
      </c>
      <c r="E435" s="50">
        <v>44304</v>
      </c>
      <c r="F435" s="50">
        <v>0</v>
      </c>
    </row>
    <row r="436" spans="1:6" s="51" customFormat="1" ht="12">
      <c r="A436" s="47">
        <v>240314</v>
      </c>
      <c r="B436" s="48" t="s">
        <v>2612</v>
      </c>
      <c r="C436" s="43" t="s">
        <v>829</v>
      </c>
      <c r="D436" s="49" t="s">
        <v>830</v>
      </c>
      <c r="E436" s="50">
        <v>10335</v>
      </c>
      <c r="F436" s="50">
        <v>0</v>
      </c>
    </row>
    <row r="437" spans="1:6" s="51" customFormat="1" ht="12">
      <c r="A437" s="47">
        <v>240314</v>
      </c>
      <c r="B437" s="48" t="s">
        <v>2612</v>
      </c>
      <c r="C437" s="43" t="s">
        <v>831</v>
      </c>
      <c r="D437" s="49" t="s">
        <v>832</v>
      </c>
      <c r="E437" s="50">
        <v>31509</v>
      </c>
      <c r="F437" s="50">
        <v>0</v>
      </c>
    </row>
    <row r="438" spans="1:6" s="51" customFormat="1" ht="12">
      <c r="A438" s="47">
        <v>240314</v>
      </c>
      <c r="B438" s="48" t="s">
        <v>2612</v>
      </c>
      <c r="C438" s="43" t="s">
        <v>833</v>
      </c>
      <c r="D438" s="49" t="s">
        <v>834</v>
      </c>
      <c r="E438" s="50">
        <v>33499</v>
      </c>
      <c r="F438" s="50">
        <v>0</v>
      </c>
    </row>
    <row r="439" spans="1:6" s="51" customFormat="1" ht="12">
      <c r="A439" s="47">
        <v>240314</v>
      </c>
      <c r="B439" s="48" t="s">
        <v>2612</v>
      </c>
      <c r="C439" s="43">
        <v>213476834</v>
      </c>
      <c r="D439" s="49" t="s">
        <v>835</v>
      </c>
      <c r="E439" s="50">
        <v>2640947</v>
      </c>
      <c r="F439" s="50">
        <v>0</v>
      </c>
    </row>
    <row r="440" spans="1:6" s="51" customFormat="1" ht="12">
      <c r="A440" s="47">
        <v>240314</v>
      </c>
      <c r="B440" s="48" t="s">
        <v>2612</v>
      </c>
      <c r="C440" s="43" t="s">
        <v>836</v>
      </c>
      <c r="D440" s="49" t="s">
        <v>837</v>
      </c>
      <c r="E440" s="50">
        <v>4512</v>
      </c>
      <c r="F440" s="50">
        <v>0</v>
      </c>
    </row>
    <row r="441" spans="1:6" s="51" customFormat="1" ht="12">
      <c r="A441" s="47">
        <v>240314</v>
      </c>
      <c r="B441" s="48" t="s">
        <v>2612</v>
      </c>
      <c r="C441" s="43">
        <v>213515835</v>
      </c>
      <c r="D441" s="49" t="s">
        <v>838</v>
      </c>
      <c r="E441" s="50">
        <v>9322</v>
      </c>
      <c r="F441" s="50">
        <v>0</v>
      </c>
    </row>
    <row r="442" spans="1:6" s="51" customFormat="1" ht="12">
      <c r="A442" s="47">
        <v>240314</v>
      </c>
      <c r="B442" s="48" t="s">
        <v>2612</v>
      </c>
      <c r="C442" s="43" t="s">
        <v>839</v>
      </c>
      <c r="D442" s="49" t="s">
        <v>840</v>
      </c>
      <c r="E442" s="50">
        <v>11662</v>
      </c>
      <c r="F442" s="50">
        <v>0</v>
      </c>
    </row>
    <row r="443" spans="1:6" s="51" customFormat="1" ht="12">
      <c r="A443" s="47">
        <v>240314</v>
      </c>
      <c r="B443" s="48" t="s">
        <v>2612</v>
      </c>
      <c r="C443" s="43" t="s">
        <v>841</v>
      </c>
      <c r="D443" s="49" t="s">
        <v>842</v>
      </c>
      <c r="E443" s="50">
        <v>6820</v>
      </c>
      <c r="F443" s="50">
        <v>0</v>
      </c>
    </row>
    <row r="444" spans="1:6" s="51" customFormat="1" ht="12">
      <c r="A444" s="47">
        <v>240314</v>
      </c>
      <c r="B444" s="48" t="s">
        <v>2612</v>
      </c>
      <c r="C444" s="43" t="s">
        <v>843</v>
      </c>
      <c r="D444" s="49" t="s">
        <v>844</v>
      </c>
      <c r="E444" s="50">
        <v>16187</v>
      </c>
      <c r="F444" s="50">
        <v>0</v>
      </c>
    </row>
    <row r="445" spans="1:6" s="51" customFormat="1" ht="12">
      <c r="A445" s="47">
        <v>240314</v>
      </c>
      <c r="B445" s="48" t="s">
        <v>2612</v>
      </c>
      <c r="C445" s="43" t="s">
        <v>845</v>
      </c>
      <c r="D445" s="49" t="s">
        <v>846</v>
      </c>
      <c r="E445" s="50">
        <v>12538</v>
      </c>
      <c r="F445" s="50">
        <v>0</v>
      </c>
    </row>
    <row r="446" spans="1:6" s="51" customFormat="1" ht="12">
      <c r="A446" s="47">
        <v>240314</v>
      </c>
      <c r="B446" s="48" t="s">
        <v>2612</v>
      </c>
      <c r="C446" s="43" t="s">
        <v>847</v>
      </c>
      <c r="D446" s="49" t="s">
        <v>848</v>
      </c>
      <c r="E446" s="50">
        <v>15914</v>
      </c>
      <c r="F446" s="50">
        <v>0</v>
      </c>
    </row>
    <row r="447" spans="1:6" s="51" customFormat="1" ht="12">
      <c r="A447" s="47">
        <v>240314</v>
      </c>
      <c r="B447" s="48" t="s">
        <v>2612</v>
      </c>
      <c r="C447" s="43">
        <v>213552435</v>
      </c>
      <c r="D447" s="49" t="s">
        <v>849</v>
      </c>
      <c r="E447" s="50">
        <v>9014</v>
      </c>
      <c r="F447" s="50">
        <v>0</v>
      </c>
    </row>
    <row r="448" spans="1:6" s="51" customFormat="1" ht="12">
      <c r="A448" s="47">
        <v>240314</v>
      </c>
      <c r="B448" s="48" t="s">
        <v>2612</v>
      </c>
      <c r="C448" s="43">
        <v>213552835</v>
      </c>
      <c r="D448" s="49" t="s">
        <v>850</v>
      </c>
      <c r="E448" s="50">
        <v>3912138</v>
      </c>
      <c r="F448" s="50">
        <v>0</v>
      </c>
    </row>
    <row r="449" spans="1:6" s="51" customFormat="1" ht="12">
      <c r="A449" s="47">
        <v>240314</v>
      </c>
      <c r="B449" s="48" t="s">
        <v>2612</v>
      </c>
      <c r="C449" s="43" t="s">
        <v>851</v>
      </c>
      <c r="D449" s="49" t="s">
        <v>852</v>
      </c>
      <c r="E449" s="50">
        <v>21652</v>
      </c>
      <c r="F449" s="50">
        <v>0</v>
      </c>
    </row>
    <row r="450" spans="1:6" s="51" customFormat="1" ht="12">
      <c r="A450" s="47">
        <v>240314</v>
      </c>
      <c r="B450" s="48" t="s">
        <v>2612</v>
      </c>
      <c r="C450" s="43">
        <v>213570235</v>
      </c>
      <c r="D450" s="49" t="s">
        <v>853</v>
      </c>
      <c r="E450" s="50">
        <v>31862</v>
      </c>
      <c r="F450" s="50">
        <v>0</v>
      </c>
    </row>
    <row r="451" spans="1:6" s="51" customFormat="1" ht="12">
      <c r="A451" s="47">
        <v>240314</v>
      </c>
      <c r="B451" s="48" t="s">
        <v>2612</v>
      </c>
      <c r="C451" s="43" t="s">
        <v>854</v>
      </c>
      <c r="D451" s="49" t="s">
        <v>855</v>
      </c>
      <c r="E451" s="50">
        <v>6441</v>
      </c>
      <c r="F451" s="50">
        <v>0</v>
      </c>
    </row>
    <row r="452" spans="1:6" s="51" customFormat="1" ht="12">
      <c r="A452" s="47">
        <v>240314</v>
      </c>
      <c r="B452" s="48" t="s">
        <v>2612</v>
      </c>
      <c r="C452" s="43" t="s">
        <v>856</v>
      </c>
      <c r="D452" s="49" t="s">
        <v>857</v>
      </c>
      <c r="E452" s="50">
        <v>33186</v>
      </c>
      <c r="F452" s="50">
        <v>0</v>
      </c>
    </row>
    <row r="453" spans="1:6" s="51" customFormat="1" ht="12">
      <c r="A453" s="47">
        <v>240314</v>
      </c>
      <c r="B453" s="48" t="s">
        <v>2612</v>
      </c>
      <c r="C453" s="43" t="s">
        <v>858</v>
      </c>
      <c r="D453" s="49" t="s">
        <v>859</v>
      </c>
      <c r="E453" s="50">
        <v>29170</v>
      </c>
      <c r="F453" s="50">
        <v>0</v>
      </c>
    </row>
    <row r="454" spans="1:6" s="51" customFormat="1" ht="12">
      <c r="A454" s="47">
        <v>240314</v>
      </c>
      <c r="B454" s="48" t="s">
        <v>2612</v>
      </c>
      <c r="C454" s="43" t="s">
        <v>860</v>
      </c>
      <c r="D454" s="49" t="s">
        <v>861</v>
      </c>
      <c r="E454" s="50">
        <v>70686</v>
      </c>
      <c r="F454" s="50">
        <v>0</v>
      </c>
    </row>
    <row r="455" spans="1:6" s="51" customFormat="1" ht="12">
      <c r="A455" s="47">
        <v>240314</v>
      </c>
      <c r="B455" s="48" t="s">
        <v>2612</v>
      </c>
      <c r="C455" s="43" t="s">
        <v>862</v>
      </c>
      <c r="D455" s="49" t="s">
        <v>863</v>
      </c>
      <c r="E455" s="50">
        <v>2431</v>
      </c>
      <c r="F455" s="50">
        <v>0</v>
      </c>
    </row>
    <row r="456" spans="1:6" s="51" customFormat="1" ht="12">
      <c r="A456" s="47">
        <v>240314</v>
      </c>
      <c r="B456" s="48" t="s">
        <v>2612</v>
      </c>
      <c r="C456" s="43" t="s">
        <v>864</v>
      </c>
      <c r="D456" s="49" t="s">
        <v>865</v>
      </c>
      <c r="E456" s="50">
        <v>4913</v>
      </c>
      <c r="F456" s="50">
        <v>0</v>
      </c>
    </row>
    <row r="457" spans="1:6" s="51" customFormat="1" ht="12">
      <c r="A457" s="47">
        <v>240314</v>
      </c>
      <c r="B457" s="48" t="s">
        <v>2612</v>
      </c>
      <c r="C457" s="43" t="s">
        <v>866</v>
      </c>
      <c r="D457" s="49" t="s">
        <v>867</v>
      </c>
      <c r="E457" s="50">
        <v>11491</v>
      </c>
      <c r="F457" s="50">
        <v>0</v>
      </c>
    </row>
    <row r="458" spans="1:6" s="51" customFormat="1" ht="12">
      <c r="A458" s="47">
        <v>240314</v>
      </c>
      <c r="B458" s="48" t="s">
        <v>2612</v>
      </c>
      <c r="C458" s="43">
        <v>213652036</v>
      </c>
      <c r="D458" s="49" t="s">
        <v>868</v>
      </c>
      <c r="E458" s="50">
        <v>11722</v>
      </c>
      <c r="F458" s="50">
        <v>0</v>
      </c>
    </row>
    <row r="459" spans="1:6" s="51" customFormat="1" ht="12">
      <c r="A459" s="47">
        <v>240314</v>
      </c>
      <c r="B459" s="48" t="s">
        <v>2612</v>
      </c>
      <c r="C459" s="43">
        <v>213673236</v>
      </c>
      <c r="D459" s="49" t="s">
        <v>869</v>
      </c>
      <c r="E459" s="50">
        <v>10926</v>
      </c>
      <c r="F459" s="50">
        <v>0</v>
      </c>
    </row>
    <row r="460" spans="1:6" s="51" customFormat="1" ht="12">
      <c r="A460" s="47">
        <v>240314</v>
      </c>
      <c r="B460" s="48" t="s">
        <v>2612</v>
      </c>
      <c r="C460" s="43">
        <v>213676036</v>
      </c>
      <c r="D460" s="49" t="s">
        <v>870</v>
      </c>
      <c r="E460" s="50">
        <v>22982</v>
      </c>
      <c r="F460" s="50">
        <v>0</v>
      </c>
    </row>
    <row r="461" spans="1:6" s="51" customFormat="1" ht="12">
      <c r="A461" s="47">
        <v>240314</v>
      </c>
      <c r="B461" s="48" t="s">
        <v>2612</v>
      </c>
      <c r="C461" s="43">
        <v>213676736</v>
      </c>
      <c r="D461" s="49" t="s">
        <v>871</v>
      </c>
      <c r="E461" s="50">
        <v>54116</v>
      </c>
      <c r="F461" s="50">
        <v>0</v>
      </c>
    </row>
    <row r="462" spans="1:6" s="51" customFormat="1" ht="12">
      <c r="A462" s="47">
        <v>240314</v>
      </c>
      <c r="B462" s="48" t="s">
        <v>2612</v>
      </c>
      <c r="C462" s="43">
        <v>213681736</v>
      </c>
      <c r="D462" s="49" t="s">
        <v>872</v>
      </c>
      <c r="E462" s="50">
        <v>66242</v>
      </c>
      <c r="F462" s="50">
        <v>0</v>
      </c>
    </row>
    <row r="463" spans="1:6" s="51" customFormat="1" ht="12">
      <c r="A463" s="47">
        <v>240314</v>
      </c>
      <c r="B463" s="48" t="s">
        <v>2612</v>
      </c>
      <c r="C463" s="43">
        <v>213685136</v>
      </c>
      <c r="D463" s="49" t="s">
        <v>873</v>
      </c>
      <c r="E463" s="50">
        <v>2365</v>
      </c>
      <c r="F463" s="50">
        <v>0</v>
      </c>
    </row>
    <row r="464" spans="1:6" s="51" customFormat="1" ht="12">
      <c r="A464" s="47">
        <v>240314</v>
      </c>
      <c r="B464" s="48" t="s">
        <v>2612</v>
      </c>
      <c r="C464" s="43" t="s">
        <v>874</v>
      </c>
      <c r="D464" s="49" t="s">
        <v>875</v>
      </c>
      <c r="E464" s="50">
        <v>18230</v>
      </c>
      <c r="F464" s="50">
        <v>0</v>
      </c>
    </row>
    <row r="465" spans="1:6" s="51" customFormat="1" ht="12">
      <c r="A465" s="47">
        <v>240314</v>
      </c>
      <c r="B465" s="48" t="s">
        <v>2612</v>
      </c>
      <c r="C465" s="43" t="s">
        <v>876</v>
      </c>
      <c r="D465" s="49" t="s">
        <v>877</v>
      </c>
      <c r="E465" s="50">
        <v>2932038</v>
      </c>
      <c r="F465" s="50">
        <v>0</v>
      </c>
    </row>
    <row r="466" spans="1:6" s="51" customFormat="1" ht="12">
      <c r="A466" s="47">
        <v>240314</v>
      </c>
      <c r="B466" s="48" t="s">
        <v>2612</v>
      </c>
      <c r="C466" s="43" t="s">
        <v>878</v>
      </c>
      <c r="D466" s="49" t="s">
        <v>879</v>
      </c>
      <c r="E466" s="50">
        <v>30427</v>
      </c>
      <c r="F466" s="50">
        <v>0</v>
      </c>
    </row>
    <row r="467" spans="1:6" s="51" customFormat="1" ht="12">
      <c r="A467" s="47">
        <v>240314</v>
      </c>
      <c r="B467" s="48" t="s">
        <v>2612</v>
      </c>
      <c r="C467" s="43" t="s">
        <v>880</v>
      </c>
      <c r="D467" s="49" t="s">
        <v>881</v>
      </c>
      <c r="E467" s="50">
        <v>6098</v>
      </c>
      <c r="F467" s="50">
        <v>0</v>
      </c>
    </row>
    <row r="468" spans="1:6" s="51" customFormat="1" ht="12">
      <c r="A468" s="47">
        <v>240314</v>
      </c>
      <c r="B468" s="48" t="s">
        <v>2612</v>
      </c>
      <c r="C468" s="43">
        <v>213715837</v>
      </c>
      <c r="D468" s="49" t="s">
        <v>882</v>
      </c>
      <c r="E468" s="50">
        <v>11511</v>
      </c>
      <c r="F468" s="50">
        <v>0</v>
      </c>
    </row>
    <row r="469" spans="1:6" s="51" customFormat="1" ht="12">
      <c r="A469" s="47">
        <v>240314</v>
      </c>
      <c r="B469" s="48" t="s">
        <v>2612</v>
      </c>
      <c r="C469" s="43">
        <v>213719137</v>
      </c>
      <c r="D469" s="49" t="s">
        <v>883</v>
      </c>
      <c r="E469" s="50">
        <v>51203</v>
      </c>
      <c r="F469" s="50">
        <v>0</v>
      </c>
    </row>
    <row r="470" spans="1:6" s="51" customFormat="1" ht="12">
      <c r="A470" s="47">
        <v>240314</v>
      </c>
      <c r="B470" s="48" t="s">
        <v>2612</v>
      </c>
      <c r="C470" s="43" t="s">
        <v>884</v>
      </c>
      <c r="D470" s="49" t="s">
        <v>885</v>
      </c>
      <c r="E470" s="50">
        <v>13239</v>
      </c>
      <c r="F470" s="50">
        <v>0</v>
      </c>
    </row>
    <row r="471" spans="1:6" s="51" customFormat="1" ht="12">
      <c r="A471" s="47">
        <v>240314</v>
      </c>
      <c r="B471" s="48" t="s">
        <v>2612</v>
      </c>
      <c r="C471" s="43" t="s">
        <v>886</v>
      </c>
      <c r="D471" s="49" t="s">
        <v>887</v>
      </c>
      <c r="E471" s="50">
        <v>22842</v>
      </c>
      <c r="F471" s="50">
        <v>0</v>
      </c>
    </row>
    <row r="472" spans="1:6" s="51" customFormat="1" ht="12">
      <c r="A472" s="47">
        <v>240314</v>
      </c>
      <c r="B472" s="48" t="s">
        <v>2612</v>
      </c>
      <c r="C472" s="43" t="s">
        <v>888</v>
      </c>
      <c r="D472" s="49" t="s">
        <v>889</v>
      </c>
      <c r="E472" s="50">
        <v>98839</v>
      </c>
      <c r="F472" s="50">
        <v>0</v>
      </c>
    </row>
    <row r="473" spans="1:6" s="51" customFormat="1" ht="12">
      <c r="A473" s="47">
        <v>240314</v>
      </c>
      <c r="B473" s="48" t="s">
        <v>2612</v>
      </c>
      <c r="C473" s="43" t="s">
        <v>890</v>
      </c>
      <c r="D473" s="49" t="s">
        <v>891</v>
      </c>
      <c r="E473" s="50">
        <v>23885</v>
      </c>
      <c r="F473" s="50">
        <v>0</v>
      </c>
    </row>
    <row r="474" spans="1:6" s="51" customFormat="1" ht="12">
      <c r="A474" s="47">
        <v>240314</v>
      </c>
      <c r="B474" s="48" t="s">
        <v>2612</v>
      </c>
      <c r="C474" s="43" t="s">
        <v>892</v>
      </c>
      <c r="D474" s="49" t="s">
        <v>893</v>
      </c>
      <c r="E474" s="50">
        <v>2207252</v>
      </c>
      <c r="F474" s="50">
        <v>0</v>
      </c>
    </row>
    <row r="475" spans="1:6" s="51" customFormat="1" ht="12">
      <c r="A475" s="47">
        <v>240314</v>
      </c>
      <c r="B475" s="48" t="s">
        <v>2612</v>
      </c>
      <c r="C475" s="43" t="s">
        <v>894</v>
      </c>
      <c r="D475" s="49" t="s">
        <v>895</v>
      </c>
      <c r="E475" s="50">
        <v>4408</v>
      </c>
      <c r="F475" s="50">
        <v>0</v>
      </c>
    </row>
    <row r="476" spans="1:6" s="51" customFormat="1" ht="12">
      <c r="A476" s="47">
        <v>240314</v>
      </c>
      <c r="B476" s="48" t="s">
        <v>2612</v>
      </c>
      <c r="C476" s="43" t="s">
        <v>896</v>
      </c>
      <c r="D476" s="49" t="s">
        <v>897</v>
      </c>
      <c r="E476" s="50">
        <v>38541</v>
      </c>
      <c r="F476" s="50">
        <v>0</v>
      </c>
    </row>
    <row r="477" spans="1:6" s="51" customFormat="1" ht="12">
      <c r="A477" s="47">
        <v>240314</v>
      </c>
      <c r="B477" s="48" t="s">
        <v>2612</v>
      </c>
      <c r="C477" s="43" t="s">
        <v>898</v>
      </c>
      <c r="D477" s="49" t="s">
        <v>899</v>
      </c>
      <c r="E477" s="50">
        <v>12065</v>
      </c>
      <c r="F477" s="50">
        <v>0</v>
      </c>
    </row>
    <row r="478" spans="1:6" s="51" customFormat="1" ht="12">
      <c r="A478" s="47">
        <v>240314</v>
      </c>
      <c r="B478" s="48" t="s">
        <v>2612</v>
      </c>
      <c r="C478" s="43">
        <v>213852838</v>
      </c>
      <c r="D478" s="49" t="s">
        <v>900</v>
      </c>
      <c r="E478" s="50">
        <v>53551</v>
      </c>
      <c r="F478" s="50">
        <v>0</v>
      </c>
    </row>
    <row r="479" spans="1:6" s="51" customFormat="1" ht="12">
      <c r="A479" s="47">
        <v>240314</v>
      </c>
      <c r="B479" s="48" t="s">
        <v>2612</v>
      </c>
      <c r="C479" s="43">
        <v>213915839</v>
      </c>
      <c r="D479" s="49" t="s">
        <v>901</v>
      </c>
      <c r="E479" s="50">
        <v>3120</v>
      </c>
      <c r="F479" s="50">
        <v>0</v>
      </c>
    </row>
    <row r="480" spans="1:6" s="51" customFormat="1" ht="12">
      <c r="A480" s="47">
        <v>240314</v>
      </c>
      <c r="B480" s="48" t="s">
        <v>2612</v>
      </c>
      <c r="C480" s="43" t="s">
        <v>902</v>
      </c>
      <c r="D480" s="49" t="s">
        <v>903</v>
      </c>
      <c r="E480" s="50">
        <v>5521</v>
      </c>
      <c r="F480" s="50">
        <v>0</v>
      </c>
    </row>
    <row r="481" spans="1:6" s="51" customFormat="1" ht="12">
      <c r="A481" s="47">
        <v>240314</v>
      </c>
      <c r="B481" s="48" t="s">
        <v>2612</v>
      </c>
      <c r="C481" s="43" t="s">
        <v>904</v>
      </c>
      <c r="D481" s="49" t="s">
        <v>905</v>
      </c>
      <c r="E481" s="50">
        <v>14300</v>
      </c>
      <c r="F481" s="50">
        <v>0</v>
      </c>
    </row>
    <row r="482" spans="1:6" s="51" customFormat="1" ht="12">
      <c r="A482" s="47">
        <v>240314</v>
      </c>
      <c r="B482" s="48" t="s">
        <v>2612</v>
      </c>
      <c r="C482" s="43">
        <v>213954239</v>
      </c>
      <c r="D482" s="49" t="s">
        <v>906</v>
      </c>
      <c r="E482" s="50">
        <v>5291</v>
      </c>
      <c r="F482" s="50">
        <v>0</v>
      </c>
    </row>
    <row r="483" spans="1:6" s="51" customFormat="1" ht="12">
      <c r="A483" s="47">
        <v>240314</v>
      </c>
      <c r="B483" s="48" t="s">
        <v>2612</v>
      </c>
      <c r="C483" s="43">
        <v>213985139</v>
      </c>
      <c r="D483" s="49" t="s">
        <v>907</v>
      </c>
      <c r="E483" s="50">
        <v>15506</v>
      </c>
      <c r="F483" s="50">
        <v>0</v>
      </c>
    </row>
    <row r="484" spans="1:6" s="51" customFormat="1" ht="12">
      <c r="A484" s="47">
        <v>240314</v>
      </c>
      <c r="B484" s="48" t="s">
        <v>2612</v>
      </c>
      <c r="C484" s="43" t="s">
        <v>908</v>
      </c>
      <c r="D484" s="49" t="s">
        <v>909</v>
      </c>
      <c r="E484" s="50">
        <v>16724</v>
      </c>
      <c r="F484" s="50">
        <v>0</v>
      </c>
    </row>
    <row r="485" spans="1:6" s="51" customFormat="1" ht="12">
      <c r="A485" s="47">
        <v>240314</v>
      </c>
      <c r="B485" s="48" t="s">
        <v>2612</v>
      </c>
      <c r="C485" s="43">
        <v>214005240</v>
      </c>
      <c r="D485" s="49" t="s">
        <v>910</v>
      </c>
      <c r="E485" s="50">
        <v>14583</v>
      </c>
      <c r="F485" s="50">
        <v>0</v>
      </c>
    </row>
    <row r="486" spans="1:6" s="51" customFormat="1" ht="12">
      <c r="A486" s="47">
        <v>240314</v>
      </c>
      <c r="B486" s="48" t="s">
        <v>2612</v>
      </c>
      <c r="C486" s="43" t="s">
        <v>911</v>
      </c>
      <c r="D486" s="49" t="s">
        <v>912</v>
      </c>
      <c r="E486" s="50">
        <v>53354</v>
      </c>
      <c r="F486" s="50">
        <v>0</v>
      </c>
    </row>
    <row r="487" spans="1:6" s="51" customFormat="1" ht="12">
      <c r="A487" s="47">
        <v>240314</v>
      </c>
      <c r="B487" s="48" t="s">
        <v>2612</v>
      </c>
      <c r="C487" s="43">
        <v>214013140</v>
      </c>
      <c r="D487" s="49" t="s">
        <v>913</v>
      </c>
      <c r="E487" s="50">
        <v>38195</v>
      </c>
      <c r="F487" s="50">
        <v>0</v>
      </c>
    </row>
    <row r="488" spans="1:6" s="51" customFormat="1" ht="12">
      <c r="A488" s="47">
        <v>240314</v>
      </c>
      <c r="B488" s="48" t="s">
        <v>2612</v>
      </c>
      <c r="C488" s="43" t="s">
        <v>914</v>
      </c>
      <c r="D488" s="49" t="s">
        <v>915</v>
      </c>
      <c r="E488" s="50">
        <v>22425</v>
      </c>
      <c r="F488" s="50">
        <v>0</v>
      </c>
    </row>
    <row r="489" spans="1:6" s="51" customFormat="1" ht="12">
      <c r="A489" s="47">
        <v>240314</v>
      </c>
      <c r="B489" s="48" t="s">
        <v>2612</v>
      </c>
      <c r="C489" s="43">
        <v>214015740</v>
      </c>
      <c r="D489" s="49" t="s">
        <v>916</v>
      </c>
      <c r="E489" s="50">
        <v>11455</v>
      </c>
      <c r="F489" s="50">
        <v>0</v>
      </c>
    </row>
    <row r="490" spans="1:6" s="51" customFormat="1" ht="12">
      <c r="A490" s="47">
        <v>240314</v>
      </c>
      <c r="B490" s="48" t="s">
        <v>2612</v>
      </c>
      <c r="C490" s="43" t="s">
        <v>917</v>
      </c>
      <c r="D490" s="49" t="s">
        <v>918</v>
      </c>
      <c r="E490" s="50">
        <v>19052</v>
      </c>
      <c r="F490" s="50">
        <v>0</v>
      </c>
    </row>
    <row r="491" spans="1:6" s="51" customFormat="1" ht="12">
      <c r="A491" s="47">
        <v>240314</v>
      </c>
      <c r="B491" s="48" t="s">
        <v>2612</v>
      </c>
      <c r="C491" s="43" t="s">
        <v>919</v>
      </c>
      <c r="D491" s="49" t="s">
        <v>920</v>
      </c>
      <c r="E491" s="50">
        <v>30705</v>
      </c>
      <c r="F491" s="50">
        <v>0</v>
      </c>
    </row>
    <row r="492" spans="1:6" s="51" customFormat="1" ht="12">
      <c r="A492" s="47">
        <v>240314</v>
      </c>
      <c r="B492" s="48" t="s">
        <v>2612</v>
      </c>
      <c r="C492" s="43">
        <v>214052240</v>
      </c>
      <c r="D492" s="49" t="s">
        <v>921</v>
      </c>
      <c r="E492" s="50">
        <v>14010</v>
      </c>
      <c r="F492" s="50">
        <v>0</v>
      </c>
    </row>
    <row r="493" spans="1:6" s="51" customFormat="1" ht="12">
      <c r="A493" s="47">
        <v>240314</v>
      </c>
      <c r="B493" s="48" t="s">
        <v>2612</v>
      </c>
      <c r="C493" s="43">
        <v>214052540</v>
      </c>
      <c r="D493" s="49" t="s">
        <v>922</v>
      </c>
      <c r="E493" s="50">
        <v>17352</v>
      </c>
      <c r="F493" s="50">
        <v>0</v>
      </c>
    </row>
    <row r="494" spans="1:6" s="51" customFormat="1" ht="12">
      <c r="A494" s="47">
        <v>240314</v>
      </c>
      <c r="B494" s="48" t="s">
        <v>2612</v>
      </c>
      <c r="C494" s="43">
        <v>214066440</v>
      </c>
      <c r="D494" s="49" t="s">
        <v>923</v>
      </c>
      <c r="E494" s="50">
        <v>23996</v>
      </c>
      <c r="F494" s="50">
        <v>0</v>
      </c>
    </row>
    <row r="495" spans="1:6" s="51" customFormat="1" ht="12">
      <c r="A495" s="47">
        <v>240314</v>
      </c>
      <c r="B495" s="48" t="s">
        <v>2612</v>
      </c>
      <c r="C495" s="43">
        <v>214085440</v>
      </c>
      <c r="D495" s="49" t="s">
        <v>924</v>
      </c>
      <c r="E495" s="50">
        <v>6426</v>
      </c>
      <c r="F495" s="50">
        <v>0</v>
      </c>
    </row>
    <row r="496" spans="1:6" s="51" customFormat="1" ht="12">
      <c r="A496" s="47">
        <v>240314</v>
      </c>
      <c r="B496" s="48" t="s">
        <v>2612</v>
      </c>
      <c r="C496" s="43">
        <v>214091540</v>
      </c>
      <c r="D496" s="49" t="s">
        <v>925</v>
      </c>
      <c r="E496" s="50">
        <v>15588</v>
      </c>
      <c r="F496" s="50">
        <v>0</v>
      </c>
    </row>
    <row r="497" spans="1:6" s="51" customFormat="1" ht="12">
      <c r="A497" s="47">
        <v>240314</v>
      </c>
      <c r="B497" s="48" t="s">
        <v>2612</v>
      </c>
      <c r="C497" s="43" t="s">
        <v>926</v>
      </c>
      <c r="D497" s="49" t="s">
        <v>927</v>
      </c>
      <c r="E497" s="50">
        <v>19178</v>
      </c>
      <c r="F497" s="50">
        <v>0</v>
      </c>
    </row>
    <row r="498" spans="1:6" s="51" customFormat="1" ht="12">
      <c r="A498" s="47">
        <v>240314</v>
      </c>
      <c r="B498" s="48" t="s">
        <v>2612</v>
      </c>
      <c r="C498" s="43" t="s">
        <v>928</v>
      </c>
      <c r="D498" s="49" t="s">
        <v>929</v>
      </c>
      <c r="E498" s="50">
        <v>18865</v>
      </c>
      <c r="F498" s="50">
        <v>0</v>
      </c>
    </row>
    <row r="499" spans="1:6" s="51" customFormat="1" ht="12">
      <c r="A499" s="47">
        <v>240314</v>
      </c>
      <c r="B499" s="48" t="s">
        <v>2612</v>
      </c>
      <c r="C499" s="43">
        <v>214117541</v>
      </c>
      <c r="D499" s="49" t="s">
        <v>930</v>
      </c>
      <c r="E499" s="50">
        <v>29595</v>
      </c>
      <c r="F499" s="50">
        <v>0</v>
      </c>
    </row>
    <row r="500" spans="1:6" s="51" customFormat="1" ht="12">
      <c r="A500" s="47">
        <v>240314</v>
      </c>
      <c r="B500" s="48" t="s">
        <v>2612</v>
      </c>
      <c r="C500" s="43" t="s">
        <v>931</v>
      </c>
      <c r="D500" s="49" t="s">
        <v>932</v>
      </c>
      <c r="E500" s="50">
        <v>7652</v>
      </c>
      <c r="F500" s="50">
        <v>0</v>
      </c>
    </row>
    <row r="501" spans="1:6" s="51" customFormat="1" ht="12">
      <c r="A501" s="47">
        <v>240314</v>
      </c>
      <c r="B501" s="48" t="s">
        <v>2612</v>
      </c>
      <c r="C501" s="43">
        <v>214147541</v>
      </c>
      <c r="D501" s="49" t="s">
        <v>933</v>
      </c>
      <c r="E501" s="50">
        <v>16953</v>
      </c>
      <c r="F501" s="50">
        <v>0</v>
      </c>
    </row>
    <row r="502" spans="1:6" s="51" customFormat="1" ht="12">
      <c r="A502" s="47">
        <v>240314</v>
      </c>
      <c r="B502" s="48" t="s">
        <v>2612</v>
      </c>
      <c r="C502" s="43">
        <v>214176041</v>
      </c>
      <c r="D502" s="52" t="s">
        <v>934</v>
      </c>
      <c r="E502" s="50">
        <v>20843</v>
      </c>
      <c r="F502" s="50">
        <v>0</v>
      </c>
    </row>
    <row r="503" spans="1:6" s="51" customFormat="1" ht="12">
      <c r="A503" s="47">
        <v>240314</v>
      </c>
      <c r="B503" s="48" t="s">
        <v>2612</v>
      </c>
      <c r="C503" s="43" t="s">
        <v>935</v>
      </c>
      <c r="D503" s="49" t="s">
        <v>936</v>
      </c>
      <c r="E503" s="50">
        <v>6058</v>
      </c>
      <c r="F503" s="50">
        <v>0</v>
      </c>
    </row>
    <row r="504" spans="1:6" s="51" customFormat="1" ht="12">
      <c r="A504" s="47">
        <v>240314</v>
      </c>
      <c r="B504" s="48" t="s">
        <v>2612</v>
      </c>
      <c r="C504" s="43" t="s">
        <v>937</v>
      </c>
      <c r="D504" s="49" t="s">
        <v>938</v>
      </c>
      <c r="E504" s="50">
        <v>16883</v>
      </c>
      <c r="F504" s="50">
        <v>0</v>
      </c>
    </row>
    <row r="505" spans="1:6" s="51" customFormat="1" ht="12">
      <c r="A505" s="47">
        <v>240314</v>
      </c>
      <c r="B505" s="48" t="s">
        <v>2612</v>
      </c>
      <c r="C505" s="43" t="s">
        <v>939</v>
      </c>
      <c r="D505" s="49" t="s">
        <v>940</v>
      </c>
      <c r="E505" s="50">
        <v>10238</v>
      </c>
      <c r="F505" s="50">
        <v>0</v>
      </c>
    </row>
    <row r="506" spans="1:6" s="51" customFormat="1" ht="12">
      <c r="A506" s="47">
        <v>240314</v>
      </c>
      <c r="B506" s="48" t="s">
        <v>2612</v>
      </c>
      <c r="C506" s="43" t="s">
        <v>941</v>
      </c>
      <c r="D506" s="49" t="s">
        <v>942</v>
      </c>
      <c r="E506" s="50">
        <v>15982</v>
      </c>
      <c r="F506" s="50">
        <v>0</v>
      </c>
    </row>
    <row r="507" spans="1:6" s="51" customFormat="1" ht="12">
      <c r="A507" s="47">
        <v>240314</v>
      </c>
      <c r="B507" s="48" t="s">
        <v>2612</v>
      </c>
      <c r="C507" s="43" t="s">
        <v>943</v>
      </c>
      <c r="D507" s="49" t="s">
        <v>944</v>
      </c>
      <c r="E507" s="50">
        <v>93884</v>
      </c>
      <c r="F507" s="50">
        <v>0</v>
      </c>
    </row>
    <row r="508" spans="1:6" s="51" customFormat="1" ht="12">
      <c r="A508" s="47">
        <v>240314</v>
      </c>
      <c r="B508" s="48" t="s">
        <v>2612</v>
      </c>
      <c r="C508" s="43" t="s">
        <v>945</v>
      </c>
      <c r="D508" s="49" t="s">
        <v>946</v>
      </c>
      <c r="E508" s="50">
        <v>11902</v>
      </c>
      <c r="F508" s="50">
        <v>0</v>
      </c>
    </row>
    <row r="509" spans="1:6" s="51" customFormat="1" ht="12">
      <c r="A509" s="47">
        <v>240314</v>
      </c>
      <c r="B509" s="48" t="s">
        <v>2612</v>
      </c>
      <c r="C509" s="43" t="s">
        <v>947</v>
      </c>
      <c r="D509" s="49" t="s">
        <v>948</v>
      </c>
      <c r="E509" s="50">
        <v>9796</v>
      </c>
      <c r="F509" s="50">
        <v>0</v>
      </c>
    </row>
    <row r="510" spans="1:6" s="51" customFormat="1" ht="12">
      <c r="A510" s="47">
        <v>240314</v>
      </c>
      <c r="B510" s="48" t="s">
        <v>2612</v>
      </c>
      <c r="C510" s="43">
        <v>214215842</v>
      </c>
      <c r="D510" s="49" t="s">
        <v>949</v>
      </c>
      <c r="E510" s="50">
        <v>10738</v>
      </c>
      <c r="F510" s="50">
        <v>0</v>
      </c>
    </row>
    <row r="511" spans="1:6" s="51" customFormat="1" ht="12">
      <c r="A511" s="47">
        <v>240314</v>
      </c>
      <c r="B511" s="48" t="s">
        <v>2612</v>
      </c>
      <c r="C511" s="43">
        <v>214217042</v>
      </c>
      <c r="D511" s="49" t="s">
        <v>950</v>
      </c>
      <c r="E511" s="50">
        <v>42806</v>
      </c>
      <c r="F511" s="50">
        <v>0</v>
      </c>
    </row>
    <row r="512" spans="1:6" s="51" customFormat="1" ht="12">
      <c r="A512" s="47">
        <v>240314</v>
      </c>
      <c r="B512" s="48" t="s">
        <v>2612</v>
      </c>
      <c r="C512" s="43">
        <v>214217442</v>
      </c>
      <c r="D512" s="49" t="s">
        <v>951</v>
      </c>
      <c r="E512" s="50">
        <v>11854</v>
      </c>
      <c r="F512" s="50">
        <v>0</v>
      </c>
    </row>
    <row r="513" spans="1:6" s="51" customFormat="1" ht="12">
      <c r="A513" s="47">
        <v>240314</v>
      </c>
      <c r="B513" s="48" t="s">
        <v>2612</v>
      </c>
      <c r="C513" s="43">
        <v>214219142</v>
      </c>
      <c r="D513" s="49" t="s">
        <v>952</v>
      </c>
      <c r="E513" s="50">
        <v>49313</v>
      </c>
      <c r="F513" s="50">
        <v>0</v>
      </c>
    </row>
    <row r="514" spans="1:6" s="51" customFormat="1" ht="12">
      <c r="A514" s="47">
        <v>240314</v>
      </c>
      <c r="B514" s="48" t="s">
        <v>2612</v>
      </c>
      <c r="C514" s="43">
        <v>214270742</v>
      </c>
      <c r="D514" s="49" t="s">
        <v>953</v>
      </c>
      <c r="E514" s="50">
        <v>42766</v>
      </c>
      <c r="F514" s="50">
        <v>0</v>
      </c>
    </row>
    <row r="515" spans="1:6" s="51" customFormat="1" ht="12">
      <c r="A515" s="47">
        <v>240314</v>
      </c>
      <c r="B515" s="48" t="s">
        <v>2612</v>
      </c>
      <c r="C515" s="43" t="s">
        <v>954</v>
      </c>
      <c r="D515" s="49" t="s">
        <v>955</v>
      </c>
      <c r="E515" s="50">
        <v>11583</v>
      </c>
      <c r="F515" s="50">
        <v>0</v>
      </c>
    </row>
    <row r="516" spans="1:6" s="51" customFormat="1" ht="12">
      <c r="A516" s="47">
        <v>240314</v>
      </c>
      <c r="B516" s="48" t="s">
        <v>2612</v>
      </c>
      <c r="C516" s="43">
        <v>214319743</v>
      </c>
      <c r="D516" s="49" t="s">
        <v>956</v>
      </c>
      <c r="E516" s="50">
        <v>55250</v>
      </c>
      <c r="F516" s="50">
        <v>0</v>
      </c>
    </row>
    <row r="517" spans="1:6" s="51" customFormat="1" ht="12">
      <c r="A517" s="47">
        <v>240314</v>
      </c>
      <c r="B517" s="48" t="s">
        <v>2612</v>
      </c>
      <c r="C517" s="43" t="s">
        <v>957</v>
      </c>
      <c r="D517" s="49" t="s">
        <v>958</v>
      </c>
      <c r="E517" s="50">
        <v>14589</v>
      </c>
      <c r="F517" s="50">
        <v>0</v>
      </c>
    </row>
    <row r="518" spans="1:6" s="51" customFormat="1" ht="12">
      <c r="A518" s="47">
        <v>240314</v>
      </c>
      <c r="B518" s="48" t="s">
        <v>2612</v>
      </c>
      <c r="C518" s="43" t="s">
        <v>959</v>
      </c>
      <c r="D518" s="49" t="s">
        <v>960</v>
      </c>
      <c r="E518" s="50">
        <v>25176</v>
      </c>
      <c r="F518" s="50">
        <v>0</v>
      </c>
    </row>
    <row r="519" spans="1:6" s="51" customFormat="1" ht="12">
      <c r="A519" s="47">
        <v>240314</v>
      </c>
      <c r="B519" s="48" t="s">
        <v>2612</v>
      </c>
      <c r="C519" s="43" t="s">
        <v>961</v>
      </c>
      <c r="D519" s="49" t="s">
        <v>962</v>
      </c>
      <c r="E519" s="50">
        <v>37792</v>
      </c>
      <c r="F519" s="50">
        <v>0</v>
      </c>
    </row>
    <row r="520" spans="1:6" s="51" customFormat="1" ht="12">
      <c r="A520" s="47">
        <v>240314</v>
      </c>
      <c r="B520" s="48" t="s">
        <v>2612</v>
      </c>
      <c r="C520" s="43">
        <v>214354743</v>
      </c>
      <c r="D520" s="49" t="s">
        <v>963</v>
      </c>
      <c r="E520" s="50">
        <v>7142</v>
      </c>
      <c r="F520" s="50">
        <v>0</v>
      </c>
    </row>
    <row r="521" spans="1:6" s="51" customFormat="1" ht="12">
      <c r="A521" s="47">
        <v>240314</v>
      </c>
      <c r="B521" s="48" t="s">
        <v>2612</v>
      </c>
      <c r="C521" s="43">
        <v>214373043</v>
      </c>
      <c r="D521" s="49" t="s">
        <v>964</v>
      </c>
      <c r="E521" s="50">
        <v>12545</v>
      </c>
      <c r="F521" s="50">
        <v>0</v>
      </c>
    </row>
    <row r="522" spans="1:6" s="51" customFormat="1" ht="12">
      <c r="A522" s="47">
        <v>240314</v>
      </c>
      <c r="B522" s="48" t="s">
        <v>2612</v>
      </c>
      <c r="C522" s="43">
        <v>214373443</v>
      </c>
      <c r="D522" s="49" t="s">
        <v>965</v>
      </c>
      <c r="E522" s="50">
        <v>39053</v>
      </c>
      <c r="F522" s="50">
        <v>0</v>
      </c>
    </row>
    <row r="523" spans="1:6" s="51" customFormat="1" ht="12">
      <c r="A523" s="47">
        <v>240314</v>
      </c>
      <c r="B523" s="48" t="s">
        <v>2612</v>
      </c>
      <c r="C523" s="43">
        <v>214376243</v>
      </c>
      <c r="D523" s="49" t="s">
        <v>966</v>
      </c>
      <c r="E523" s="50">
        <v>11672</v>
      </c>
      <c r="F523" s="50">
        <v>0</v>
      </c>
    </row>
    <row r="524" spans="1:6" s="51" customFormat="1" ht="12">
      <c r="A524" s="47">
        <v>240314</v>
      </c>
      <c r="B524" s="48" t="s">
        <v>2612</v>
      </c>
      <c r="C524" s="43" t="s">
        <v>967</v>
      </c>
      <c r="D524" s="49" t="s">
        <v>968</v>
      </c>
      <c r="E524" s="50">
        <v>8311</v>
      </c>
      <c r="F524" s="50">
        <v>0</v>
      </c>
    </row>
    <row r="525" spans="1:6" s="51" customFormat="1" ht="12">
      <c r="A525" s="47">
        <v>240314</v>
      </c>
      <c r="B525" s="48" t="s">
        <v>2612</v>
      </c>
      <c r="C525" s="43" t="s">
        <v>969</v>
      </c>
      <c r="D525" s="52" t="s">
        <v>970</v>
      </c>
      <c r="E525" s="50">
        <v>108241</v>
      </c>
      <c r="F525" s="50">
        <v>0</v>
      </c>
    </row>
    <row r="526" spans="1:6" s="51" customFormat="1" ht="12">
      <c r="A526" s="47">
        <v>240314</v>
      </c>
      <c r="B526" s="48" t="s">
        <v>2612</v>
      </c>
      <c r="C526" s="43" t="s">
        <v>971</v>
      </c>
      <c r="D526" s="49" t="s">
        <v>972</v>
      </c>
      <c r="E526" s="50">
        <v>39400</v>
      </c>
      <c r="F526" s="50">
        <v>0</v>
      </c>
    </row>
    <row r="527" spans="1:6" s="51" customFormat="1" ht="12">
      <c r="A527" s="47">
        <v>240314</v>
      </c>
      <c r="B527" s="48" t="s">
        <v>2612</v>
      </c>
      <c r="C527" s="43" t="s">
        <v>973</v>
      </c>
      <c r="D527" s="49" t="s">
        <v>974</v>
      </c>
      <c r="E527" s="50">
        <v>6813</v>
      </c>
      <c r="F527" s="50">
        <v>0</v>
      </c>
    </row>
    <row r="528" spans="1:6" s="51" customFormat="1" ht="12">
      <c r="A528" s="47">
        <v>240314</v>
      </c>
      <c r="B528" s="48" t="s">
        <v>2612</v>
      </c>
      <c r="C528" s="43">
        <v>214417444</v>
      </c>
      <c r="D528" s="49" t="s">
        <v>975</v>
      </c>
      <c r="E528" s="50">
        <v>17362</v>
      </c>
      <c r="F528" s="50">
        <v>0</v>
      </c>
    </row>
    <row r="529" spans="1:6" s="51" customFormat="1" ht="12">
      <c r="A529" s="47">
        <v>240314</v>
      </c>
      <c r="B529" s="48" t="s">
        <v>2612</v>
      </c>
      <c r="C529" s="43">
        <v>214441244</v>
      </c>
      <c r="D529" s="49" t="s">
        <v>976</v>
      </c>
      <c r="E529" s="50">
        <v>4312</v>
      </c>
      <c r="F529" s="50">
        <v>0</v>
      </c>
    </row>
    <row r="530" spans="1:6" s="51" customFormat="1" ht="12">
      <c r="A530" s="47">
        <v>240314</v>
      </c>
      <c r="B530" s="48" t="s">
        <v>2612</v>
      </c>
      <c r="C530" s="43">
        <v>214454344</v>
      </c>
      <c r="D530" s="49" t="s">
        <v>977</v>
      </c>
      <c r="E530" s="50">
        <v>19095</v>
      </c>
      <c r="F530" s="50">
        <v>0</v>
      </c>
    </row>
    <row r="531" spans="1:6" s="51" customFormat="1" ht="12">
      <c r="A531" s="47">
        <v>240314</v>
      </c>
      <c r="B531" s="48" t="s">
        <v>2612</v>
      </c>
      <c r="C531" s="43" t="s">
        <v>978</v>
      </c>
      <c r="D531" s="49" t="s">
        <v>979</v>
      </c>
      <c r="E531" s="50">
        <v>2212</v>
      </c>
      <c r="F531" s="50">
        <v>0</v>
      </c>
    </row>
    <row r="532" spans="1:6" s="51" customFormat="1" ht="12">
      <c r="A532" s="47">
        <v>240314</v>
      </c>
      <c r="B532" s="48" t="s">
        <v>2612</v>
      </c>
      <c r="C532" s="43" t="s">
        <v>980</v>
      </c>
      <c r="D532" s="49" t="s">
        <v>981</v>
      </c>
      <c r="E532" s="50">
        <v>6920</v>
      </c>
      <c r="F532" s="50">
        <v>0</v>
      </c>
    </row>
    <row r="533" spans="1:6" s="51" customFormat="1" ht="12">
      <c r="A533" s="47">
        <v>240314</v>
      </c>
      <c r="B533" s="48" t="s">
        <v>2612</v>
      </c>
      <c r="C533" s="43" t="s">
        <v>982</v>
      </c>
      <c r="D533" s="49" t="s">
        <v>983</v>
      </c>
      <c r="E533" s="50">
        <v>101709</v>
      </c>
      <c r="F533" s="50">
        <v>0</v>
      </c>
    </row>
    <row r="534" spans="1:6" s="51" customFormat="1" ht="12">
      <c r="A534" s="47">
        <v>240314</v>
      </c>
      <c r="B534" s="48" t="s">
        <v>2612</v>
      </c>
      <c r="C534" s="43" t="s">
        <v>984</v>
      </c>
      <c r="D534" s="49" t="s">
        <v>985</v>
      </c>
      <c r="E534" s="50">
        <v>6164</v>
      </c>
      <c r="F534" s="50">
        <v>0</v>
      </c>
    </row>
    <row r="535" spans="1:6" s="51" customFormat="1" ht="12">
      <c r="A535" s="47">
        <v>240314</v>
      </c>
      <c r="B535" s="48" t="s">
        <v>2612</v>
      </c>
      <c r="C535" s="43">
        <v>214519845</v>
      </c>
      <c r="D535" s="49" t="s">
        <v>986</v>
      </c>
      <c r="E535" s="50">
        <v>16217</v>
      </c>
      <c r="F535" s="50">
        <v>0</v>
      </c>
    </row>
    <row r="536" spans="1:6" s="51" customFormat="1" ht="12">
      <c r="A536" s="47">
        <v>240314</v>
      </c>
      <c r="B536" s="48" t="s">
        <v>2612</v>
      </c>
      <c r="C536" s="43" t="s">
        <v>987</v>
      </c>
      <c r="D536" s="49" t="s">
        <v>988</v>
      </c>
      <c r="E536" s="50">
        <v>26887</v>
      </c>
      <c r="F536" s="50">
        <v>0</v>
      </c>
    </row>
    <row r="537" spans="1:6" s="51" customFormat="1" ht="12">
      <c r="A537" s="47">
        <v>240314</v>
      </c>
      <c r="B537" s="48" t="s">
        <v>2612</v>
      </c>
      <c r="C537" s="43" t="s">
        <v>989</v>
      </c>
      <c r="D537" s="49" t="s">
        <v>990</v>
      </c>
      <c r="E537" s="50">
        <v>26936</v>
      </c>
      <c r="F537" s="50">
        <v>0</v>
      </c>
    </row>
    <row r="538" spans="1:6" s="51" customFormat="1" ht="12">
      <c r="A538" s="47">
        <v>240314</v>
      </c>
      <c r="B538" s="48" t="s">
        <v>2612</v>
      </c>
      <c r="C538" s="43" t="s">
        <v>991</v>
      </c>
      <c r="D538" s="54" t="s">
        <v>992</v>
      </c>
      <c r="E538" s="50">
        <v>14114</v>
      </c>
      <c r="F538" s="50">
        <v>0</v>
      </c>
    </row>
    <row r="539" spans="1:6" s="51" customFormat="1" ht="12">
      <c r="A539" s="47">
        <v>240314</v>
      </c>
      <c r="B539" s="48" t="s">
        <v>2612</v>
      </c>
      <c r="C539" s="43" t="s">
        <v>993</v>
      </c>
      <c r="D539" s="49" t="s">
        <v>994</v>
      </c>
      <c r="E539" s="50">
        <v>14517</v>
      </c>
      <c r="F539" s="50">
        <v>0</v>
      </c>
    </row>
    <row r="540" spans="1:6" s="51" customFormat="1" ht="12">
      <c r="A540" s="47">
        <v>240314</v>
      </c>
      <c r="B540" s="48" t="s">
        <v>2612</v>
      </c>
      <c r="C540" s="43" t="s">
        <v>995</v>
      </c>
      <c r="D540" s="49" t="s">
        <v>996</v>
      </c>
      <c r="E540" s="50">
        <v>8197</v>
      </c>
      <c r="F540" s="50">
        <v>0</v>
      </c>
    </row>
    <row r="541" spans="1:6" s="51" customFormat="1" ht="12">
      <c r="A541" s="47">
        <v>240314</v>
      </c>
      <c r="B541" s="48" t="s">
        <v>2612</v>
      </c>
      <c r="C541" s="43" t="s">
        <v>997</v>
      </c>
      <c r="D541" s="49" t="s">
        <v>998</v>
      </c>
      <c r="E541" s="50">
        <v>8847</v>
      </c>
      <c r="F541" s="50">
        <v>0</v>
      </c>
    </row>
    <row r="542" spans="1:6" s="51" customFormat="1" ht="12">
      <c r="A542" s="47">
        <v>240314</v>
      </c>
      <c r="B542" s="48" t="s">
        <v>2612</v>
      </c>
      <c r="C542" s="43">
        <v>214527745</v>
      </c>
      <c r="D542" s="49" t="s">
        <v>999</v>
      </c>
      <c r="E542" s="50">
        <v>7192</v>
      </c>
      <c r="F542" s="50">
        <v>0</v>
      </c>
    </row>
    <row r="543" spans="1:6" s="51" customFormat="1" ht="12">
      <c r="A543" s="47">
        <v>240314</v>
      </c>
      <c r="B543" s="48" t="s">
        <v>2612</v>
      </c>
      <c r="C543" s="43">
        <v>214547245</v>
      </c>
      <c r="D543" s="49" t="s">
        <v>1000</v>
      </c>
      <c r="E543" s="50">
        <v>117861</v>
      </c>
      <c r="F543" s="50">
        <v>0</v>
      </c>
    </row>
    <row r="544" spans="1:6" s="51" customFormat="1" ht="12">
      <c r="A544" s="47">
        <v>240314</v>
      </c>
      <c r="B544" s="48" t="s">
        <v>2612</v>
      </c>
      <c r="C544" s="43">
        <v>214547545</v>
      </c>
      <c r="D544" s="49" t="s">
        <v>1001</v>
      </c>
      <c r="E544" s="50">
        <v>31109</v>
      </c>
      <c r="F544" s="50">
        <v>0</v>
      </c>
    </row>
    <row r="545" spans="1:6" s="51" customFormat="1" ht="12">
      <c r="A545" s="47">
        <v>240314</v>
      </c>
      <c r="B545" s="48" t="s">
        <v>2612</v>
      </c>
      <c r="C545" s="43">
        <v>214547745</v>
      </c>
      <c r="D545" s="49" t="s">
        <v>1002</v>
      </c>
      <c r="E545" s="50">
        <v>43250</v>
      </c>
      <c r="F545" s="50">
        <v>0</v>
      </c>
    </row>
    <row r="546" spans="1:6" s="51" customFormat="1" ht="12">
      <c r="A546" s="47">
        <v>240314</v>
      </c>
      <c r="B546" s="48" t="s">
        <v>2612</v>
      </c>
      <c r="C546" s="43">
        <v>214550245</v>
      </c>
      <c r="D546" s="49" t="s">
        <v>1003</v>
      </c>
      <c r="E546" s="50">
        <v>3662</v>
      </c>
      <c r="F546" s="50">
        <v>0</v>
      </c>
    </row>
    <row r="547" spans="1:6" s="51" customFormat="1" ht="12">
      <c r="A547" s="47">
        <v>240314</v>
      </c>
      <c r="B547" s="48" t="s">
        <v>2612</v>
      </c>
      <c r="C547" s="43">
        <v>214554245</v>
      </c>
      <c r="D547" s="49" t="s">
        <v>1004</v>
      </c>
      <c r="E547" s="50">
        <v>20584</v>
      </c>
      <c r="F547" s="50">
        <v>0</v>
      </c>
    </row>
    <row r="548" spans="1:6" s="51" customFormat="1" ht="12">
      <c r="A548" s="47">
        <v>240314</v>
      </c>
      <c r="B548" s="48" t="s">
        <v>2612</v>
      </c>
      <c r="C548" s="43">
        <v>214566045</v>
      </c>
      <c r="D548" s="49" t="s">
        <v>1005</v>
      </c>
      <c r="E548" s="50">
        <v>14179</v>
      </c>
      <c r="F548" s="50">
        <v>0</v>
      </c>
    </row>
    <row r="549" spans="1:6" s="51" customFormat="1" ht="12">
      <c r="A549" s="47">
        <v>240314</v>
      </c>
      <c r="B549" s="48" t="s">
        <v>2612</v>
      </c>
      <c r="C549" s="43" t="s">
        <v>1006</v>
      </c>
      <c r="D549" s="49" t="s">
        <v>1007</v>
      </c>
      <c r="E549" s="50">
        <v>2684</v>
      </c>
      <c r="F549" s="50">
        <v>0</v>
      </c>
    </row>
    <row r="550" spans="1:6" s="51" customFormat="1" ht="12">
      <c r="A550" s="47">
        <v>240314</v>
      </c>
      <c r="B550" s="48" t="s">
        <v>2612</v>
      </c>
      <c r="C550" s="43" t="s">
        <v>1008</v>
      </c>
      <c r="D550" s="49" t="s">
        <v>1009</v>
      </c>
      <c r="E550" s="50">
        <v>11801</v>
      </c>
      <c r="F550" s="50">
        <v>0</v>
      </c>
    </row>
    <row r="551" spans="1:6" s="51" customFormat="1" ht="12">
      <c r="A551" s="47">
        <v>240314</v>
      </c>
      <c r="B551" s="48" t="s">
        <v>2612</v>
      </c>
      <c r="C551" s="43">
        <v>214576845</v>
      </c>
      <c r="D551" s="49" t="s">
        <v>1010</v>
      </c>
      <c r="E551" s="50">
        <v>6159</v>
      </c>
      <c r="F551" s="50">
        <v>0</v>
      </c>
    </row>
    <row r="552" spans="1:6" s="51" customFormat="1" ht="12">
      <c r="A552" s="47">
        <v>240314</v>
      </c>
      <c r="B552" s="48" t="s">
        <v>2612</v>
      </c>
      <c r="C552" s="43" t="s">
        <v>1011</v>
      </c>
      <c r="D552" s="49" t="s">
        <v>1012</v>
      </c>
      <c r="E552" s="50">
        <v>20364</v>
      </c>
      <c r="F552" s="50">
        <v>0</v>
      </c>
    </row>
    <row r="553" spans="1:6" s="51" customFormat="1" ht="12">
      <c r="A553" s="47">
        <v>240314</v>
      </c>
      <c r="B553" s="48" t="s">
        <v>2612</v>
      </c>
      <c r="C553" s="43">
        <v>214617446</v>
      </c>
      <c r="D553" s="49" t="s">
        <v>1013</v>
      </c>
      <c r="E553" s="50">
        <v>3152</v>
      </c>
      <c r="F553" s="50">
        <v>0</v>
      </c>
    </row>
    <row r="554" spans="1:6" s="51" customFormat="1" ht="12">
      <c r="A554" s="47">
        <v>240314</v>
      </c>
      <c r="B554" s="48" t="s">
        <v>2612</v>
      </c>
      <c r="C554" s="43">
        <v>214676246</v>
      </c>
      <c r="D554" s="49" t="s">
        <v>1014</v>
      </c>
      <c r="E554" s="50">
        <v>9685</v>
      </c>
      <c r="F554" s="50">
        <v>0</v>
      </c>
    </row>
    <row r="555" spans="1:6" s="51" customFormat="1" ht="12">
      <c r="A555" s="47">
        <v>240314</v>
      </c>
      <c r="B555" s="48" t="s">
        <v>2612</v>
      </c>
      <c r="C555" s="43" t="s">
        <v>1015</v>
      </c>
      <c r="D555" s="49" t="s">
        <v>1016</v>
      </c>
      <c r="E555" s="50">
        <v>50163</v>
      </c>
      <c r="F555" s="50">
        <v>0</v>
      </c>
    </row>
    <row r="556" spans="1:6" s="51" customFormat="1" ht="12">
      <c r="A556" s="47">
        <v>240314</v>
      </c>
      <c r="B556" s="48" t="s">
        <v>2612</v>
      </c>
      <c r="C556" s="43" t="s">
        <v>1017</v>
      </c>
      <c r="D556" s="49" t="s">
        <v>1018</v>
      </c>
      <c r="E556" s="50">
        <v>3949</v>
      </c>
      <c r="F556" s="50">
        <v>0</v>
      </c>
    </row>
    <row r="557" spans="1:6" s="51" customFormat="1" ht="12">
      <c r="A557" s="47">
        <v>240314</v>
      </c>
      <c r="B557" s="48" t="s">
        <v>2612</v>
      </c>
      <c r="C557" s="43" t="s">
        <v>1019</v>
      </c>
      <c r="D557" s="52" t="s">
        <v>1020</v>
      </c>
      <c r="E557" s="50">
        <v>12414</v>
      </c>
      <c r="F557" s="50">
        <v>0</v>
      </c>
    </row>
    <row r="558" spans="1:6" s="51" customFormat="1" ht="12">
      <c r="A558" s="47">
        <v>240314</v>
      </c>
      <c r="B558" s="48" t="s">
        <v>2612</v>
      </c>
      <c r="C558" s="43" t="s">
        <v>1021</v>
      </c>
      <c r="D558" s="49" t="s">
        <v>1022</v>
      </c>
      <c r="E558" s="50">
        <v>37304</v>
      </c>
      <c r="F558" s="50">
        <v>0</v>
      </c>
    </row>
    <row r="559" spans="1:6" s="51" customFormat="1" ht="12">
      <c r="A559" s="47">
        <v>240314</v>
      </c>
      <c r="B559" s="48" t="s">
        <v>2612</v>
      </c>
      <c r="C559" s="43" t="s">
        <v>1023</v>
      </c>
      <c r="D559" s="49" t="s">
        <v>1024</v>
      </c>
      <c r="E559" s="50">
        <v>23056</v>
      </c>
      <c r="F559" s="50">
        <v>0</v>
      </c>
    </row>
    <row r="560" spans="1:6" s="51" customFormat="1" ht="12">
      <c r="A560" s="47">
        <v>240314</v>
      </c>
      <c r="B560" s="48" t="s">
        <v>2612</v>
      </c>
      <c r="C560" s="43" t="s">
        <v>1025</v>
      </c>
      <c r="D560" s="49" t="s">
        <v>1026</v>
      </c>
      <c r="E560" s="50">
        <v>19496</v>
      </c>
      <c r="F560" s="50">
        <v>0</v>
      </c>
    </row>
    <row r="561" spans="1:6" s="51" customFormat="1" ht="12">
      <c r="A561" s="47">
        <v>240314</v>
      </c>
      <c r="B561" s="48" t="s">
        <v>2612</v>
      </c>
      <c r="C561" s="43" t="s">
        <v>1027</v>
      </c>
      <c r="D561" s="49" t="s">
        <v>1028</v>
      </c>
      <c r="E561" s="50">
        <v>31012</v>
      </c>
      <c r="F561" s="50">
        <v>0</v>
      </c>
    </row>
    <row r="562" spans="1:6" s="51" customFormat="1" ht="12">
      <c r="A562" s="47">
        <v>240314</v>
      </c>
      <c r="B562" s="48" t="s">
        <v>2612</v>
      </c>
      <c r="C562" s="43" t="s">
        <v>1029</v>
      </c>
      <c r="D562" s="49" t="s">
        <v>1030</v>
      </c>
      <c r="E562" s="50">
        <v>121219</v>
      </c>
      <c r="F562" s="50">
        <v>0</v>
      </c>
    </row>
    <row r="563" spans="1:6" s="51" customFormat="1" ht="12">
      <c r="A563" s="47">
        <v>240314</v>
      </c>
      <c r="B563" s="48" t="s">
        <v>2612</v>
      </c>
      <c r="C563" s="43">
        <v>214754347</v>
      </c>
      <c r="D563" s="49" t="s">
        <v>1031</v>
      </c>
      <c r="E563" s="50">
        <v>2961</v>
      </c>
      <c r="F563" s="50">
        <v>0</v>
      </c>
    </row>
    <row r="564" spans="1:6" s="51" customFormat="1" ht="12">
      <c r="A564" s="47">
        <v>240314</v>
      </c>
      <c r="B564" s="48" t="s">
        <v>2612</v>
      </c>
      <c r="C564" s="43" t="s">
        <v>1032</v>
      </c>
      <c r="D564" s="49" t="s">
        <v>1033</v>
      </c>
      <c r="E564" s="50">
        <v>7899</v>
      </c>
      <c r="F564" s="50">
        <v>0</v>
      </c>
    </row>
    <row r="565" spans="1:6" s="51" customFormat="1" ht="12">
      <c r="A565" s="47">
        <v>240314</v>
      </c>
      <c r="B565" s="48" t="s">
        <v>2612</v>
      </c>
      <c r="C565" s="43" t="s">
        <v>1034</v>
      </c>
      <c r="D565" s="49" t="s">
        <v>1035</v>
      </c>
      <c r="E565" s="50">
        <v>120267</v>
      </c>
      <c r="F565" s="50">
        <v>0</v>
      </c>
    </row>
    <row r="566" spans="1:6" s="51" customFormat="1" ht="12">
      <c r="A566" s="47">
        <v>240314</v>
      </c>
      <c r="B566" s="48" t="s">
        <v>2612</v>
      </c>
      <c r="C566" s="43">
        <v>214773347</v>
      </c>
      <c r="D566" s="49" t="s">
        <v>1036</v>
      </c>
      <c r="E566" s="50">
        <v>9533</v>
      </c>
      <c r="F566" s="50">
        <v>0</v>
      </c>
    </row>
    <row r="567" spans="1:6" s="51" customFormat="1" ht="12">
      <c r="A567" s="47">
        <v>240314</v>
      </c>
      <c r="B567" s="48" t="s">
        <v>2612</v>
      </c>
      <c r="C567" s="43">
        <v>214773547</v>
      </c>
      <c r="D567" s="49" t="s">
        <v>1037</v>
      </c>
      <c r="E567" s="50">
        <v>6320</v>
      </c>
      <c r="F567" s="50">
        <v>0</v>
      </c>
    </row>
    <row r="568" spans="1:6" s="51" customFormat="1" ht="12">
      <c r="A568" s="47">
        <v>240314</v>
      </c>
      <c r="B568" s="48" t="s">
        <v>2612</v>
      </c>
      <c r="C568" s="43">
        <v>214776147</v>
      </c>
      <c r="D568" s="49" t="s">
        <v>1038</v>
      </c>
      <c r="E568" s="50">
        <v>1901609</v>
      </c>
      <c r="F568" s="50">
        <v>0</v>
      </c>
    </row>
    <row r="569" spans="1:6" s="51" customFormat="1" ht="12">
      <c r="A569" s="47">
        <v>240314</v>
      </c>
      <c r="B569" s="48" t="s">
        <v>2612</v>
      </c>
      <c r="C569" s="43" t="s">
        <v>1039</v>
      </c>
      <c r="D569" s="49" t="s">
        <v>1040</v>
      </c>
      <c r="E569" s="50">
        <v>44203</v>
      </c>
      <c r="F569" s="50">
        <v>0</v>
      </c>
    </row>
    <row r="570" spans="1:6" s="51" customFormat="1" ht="12">
      <c r="A570" s="47">
        <v>240314</v>
      </c>
      <c r="B570" s="48" t="s">
        <v>2612</v>
      </c>
      <c r="C570" s="43" t="s">
        <v>1041</v>
      </c>
      <c r="D570" s="49" t="s">
        <v>1042</v>
      </c>
      <c r="E570" s="50">
        <v>12107</v>
      </c>
      <c r="F570" s="50">
        <v>0</v>
      </c>
    </row>
    <row r="571" spans="1:6" s="51" customFormat="1" ht="12">
      <c r="A571" s="47">
        <v>240314</v>
      </c>
      <c r="B571" s="48" t="s">
        <v>2612</v>
      </c>
      <c r="C571" s="43" t="s">
        <v>1043</v>
      </c>
      <c r="D571" s="49" t="s">
        <v>1044</v>
      </c>
      <c r="E571" s="50">
        <v>3536</v>
      </c>
      <c r="F571" s="50">
        <v>0</v>
      </c>
    </row>
    <row r="572" spans="1:6" s="51" customFormat="1" ht="12">
      <c r="A572" s="47">
        <v>240314</v>
      </c>
      <c r="B572" s="48" t="s">
        <v>2612</v>
      </c>
      <c r="C572" s="43">
        <v>214819548</v>
      </c>
      <c r="D572" s="49" t="s">
        <v>1045</v>
      </c>
      <c r="E572" s="50">
        <v>41096</v>
      </c>
      <c r="F572" s="50">
        <v>0</v>
      </c>
    </row>
    <row r="573" spans="1:6" s="51" customFormat="1" ht="12">
      <c r="A573" s="47">
        <v>240314</v>
      </c>
      <c r="B573" s="48" t="s">
        <v>2612</v>
      </c>
      <c r="C573" s="43" t="s">
        <v>1046</v>
      </c>
      <c r="D573" s="49" t="s">
        <v>1047</v>
      </c>
      <c r="E573" s="50">
        <v>17920</v>
      </c>
      <c r="F573" s="50">
        <v>0</v>
      </c>
    </row>
    <row r="574" spans="1:6" s="51" customFormat="1" ht="12">
      <c r="A574" s="47">
        <v>240314</v>
      </c>
      <c r="B574" s="48" t="s">
        <v>2612</v>
      </c>
      <c r="C574" s="43">
        <v>214841548</v>
      </c>
      <c r="D574" s="49" t="s">
        <v>1048</v>
      </c>
      <c r="E574" s="50">
        <v>16402</v>
      </c>
      <c r="F574" s="50">
        <v>0</v>
      </c>
    </row>
    <row r="575" spans="1:6" s="51" customFormat="1" ht="12">
      <c r="A575" s="47">
        <v>240314</v>
      </c>
      <c r="B575" s="48" t="s">
        <v>2612</v>
      </c>
      <c r="C575" s="43">
        <v>214863548</v>
      </c>
      <c r="D575" s="49" t="s">
        <v>1049</v>
      </c>
      <c r="E575" s="50">
        <v>14149</v>
      </c>
      <c r="F575" s="50">
        <v>0</v>
      </c>
    </row>
    <row r="576" spans="1:6" s="51" customFormat="1" ht="12">
      <c r="A576" s="47">
        <v>240314</v>
      </c>
      <c r="B576" s="48" t="s">
        <v>2612</v>
      </c>
      <c r="C576" s="43">
        <v>214873148</v>
      </c>
      <c r="D576" s="49" t="s">
        <v>1050</v>
      </c>
      <c r="E576" s="50">
        <v>9377</v>
      </c>
      <c r="F576" s="50">
        <v>0</v>
      </c>
    </row>
    <row r="577" spans="1:6" s="51" customFormat="1" ht="12">
      <c r="A577" s="47">
        <v>240314</v>
      </c>
      <c r="B577" s="48" t="s">
        <v>2612</v>
      </c>
      <c r="C577" s="43">
        <v>214876248</v>
      </c>
      <c r="D577" s="49" t="s">
        <v>1051</v>
      </c>
      <c r="E577" s="50">
        <v>50650</v>
      </c>
      <c r="F577" s="50">
        <v>0</v>
      </c>
    </row>
    <row r="578" spans="1:6" s="51" customFormat="1" ht="12">
      <c r="A578" s="47">
        <v>240314</v>
      </c>
      <c r="B578" s="48" t="s">
        <v>2612</v>
      </c>
      <c r="C578" s="43" t="s">
        <v>3579</v>
      </c>
      <c r="D578" s="49" t="s">
        <v>3580</v>
      </c>
      <c r="E578" s="50">
        <v>16490</v>
      </c>
      <c r="F578" s="50">
        <v>0</v>
      </c>
    </row>
    <row r="579" spans="1:6" s="51" customFormat="1" ht="12">
      <c r="A579" s="47">
        <v>240314</v>
      </c>
      <c r="B579" s="48" t="s">
        <v>2612</v>
      </c>
      <c r="C579" s="43" t="s">
        <v>3581</v>
      </c>
      <c r="D579" s="49" t="s">
        <v>3582</v>
      </c>
      <c r="E579" s="50">
        <v>6557</v>
      </c>
      <c r="F579" s="50">
        <v>0</v>
      </c>
    </row>
    <row r="580" spans="1:6" s="51" customFormat="1" ht="12">
      <c r="A580" s="47">
        <v>240314</v>
      </c>
      <c r="B580" s="48" t="s">
        <v>2612</v>
      </c>
      <c r="C580" s="43" t="s">
        <v>3583</v>
      </c>
      <c r="D580" s="49" t="s">
        <v>3584</v>
      </c>
      <c r="E580" s="50">
        <v>9236</v>
      </c>
      <c r="F580" s="50">
        <v>0</v>
      </c>
    </row>
    <row r="581" spans="1:6" s="51" customFormat="1" ht="12">
      <c r="A581" s="47">
        <v>240314</v>
      </c>
      <c r="B581" s="48" t="s">
        <v>2612</v>
      </c>
      <c r="C581" s="43" t="s">
        <v>3585</v>
      </c>
      <c r="D581" s="49" t="s">
        <v>3586</v>
      </c>
      <c r="E581" s="50">
        <v>48378</v>
      </c>
      <c r="F581" s="50">
        <v>0</v>
      </c>
    </row>
    <row r="582" spans="1:6" s="51" customFormat="1" ht="12">
      <c r="A582" s="47">
        <v>240314</v>
      </c>
      <c r="B582" s="48" t="s">
        <v>2612</v>
      </c>
      <c r="C582" s="43" t="s">
        <v>3587</v>
      </c>
      <c r="D582" s="49" t="s">
        <v>3588</v>
      </c>
      <c r="E582" s="50">
        <v>13498</v>
      </c>
      <c r="F582" s="50">
        <v>0</v>
      </c>
    </row>
    <row r="583" spans="1:6" s="51" customFormat="1" ht="12">
      <c r="A583" s="47">
        <v>240314</v>
      </c>
      <c r="B583" s="48" t="s">
        <v>2612</v>
      </c>
      <c r="C583" s="43" t="s">
        <v>3589</v>
      </c>
      <c r="D583" s="49" t="s">
        <v>3590</v>
      </c>
      <c r="E583" s="50">
        <v>8343</v>
      </c>
      <c r="F583" s="50">
        <v>0</v>
      </c>
    </row>
    <row r="584" spans="1:6" s="51" customFormat="1" ht="12">
      <c r="A584" s="47">
        <v>240314</v>
      </c>
      <c r="B584" s="48" t="s">
        <v>2612</v>
      </c>
      <c r="C584" s="43" t="s">
        <v>3591</v>
      </c>
      <c r="D584" s="49" t="s">
        <v>3592</v>
      </c>
      <c r="E584" s="50">
        <v>4494</v>
      </c>
      <c r="F584" s="50">
        <v>0</v>
      </c>
    </row>
    <row r="585" spans="1:6" s="51" customFormat="1" ht="12">
      <c r="A585" s="47">
        <v>240314</v>
      </c>
      <c r="B585" s="48" t="s">
        <v>2612</v>
      </c>
      <c r="C585" s="43">
        <v>214973349</v>
      </c>
      <c r="D585" s="49" t="s">
        <v>3593</v>
      </c>
      <c r="E585" s="50">
        <v>31345</v>
      </c>
      <c r="F585" s="50">
        <v>0</v>
      </c>
    </row>
    <row r="586" spans="1:6" s="51" customFormat="1" ht="12">
      <c r="A586" s="47">
        <v>240314</v>
      </c>
      <c r="B586" s="48" t="s">
        <v>2612</v>
      </c>
      <c r="C586" s="43">
        <v>214973449</v>
      </c>
      <c r="D586" s="49" t="s">
        <v>3594</v>
      </c>
      <c r="E586" s="50">
        <v>41051</v>
      </c>
      <c r="F586" s="50">
        <v>0</v>
      </c>
    </row>
    <row r="587" spans="1:6" s="51" customFormat="1" ht="12">
      <c r="A587" s="47">
        <v>240314</v>
      </c>
      <c r="B587" s="48" t="s">
        <v>2612</v>
      </c>
      <c r="C587" s="43">
        <v>214986749</v>
      </c>
      <c r="D587" s="49" t="s">
        <v>3595</v>
      </c>
      <c r="E587" s="50">
        <v>20722</v>
      </c>
      <c r="F587" s="50">
        <v>0</v>
      </c>
    </row>
    <row r="588" spans="1:6" s="51" customFormat="1" ht="12">
      <c r="A588" s="47">
        <v>240314</v>
      </c>
      <c r="B588" s="48" t="s">
        <v>2612</v>
      </c>
      <c r="C588" s="43">
        <v>215005150</v>
      </c>
      <c r="D588" s="49" t="s">
        <v>3596</v>
      </c>
      <c r="E588" s="50">
        <v>5816</v>
      </c>
      <c r="F588" s="50">
        <v>0</v>
      </c>
    </row>
    <row r="589" spans="1:6" s="51" customFormat="1" ht="12">
      <c r="A589" s="47">
        <v>240314</v>
      </c>
      <c r="B589" s="48" t="s">
        <v>2612</v>
      </c>
      <c r="C589" s="43" t="s">
        <v>3597</v>
      </c>
      <c r="D589" s="49" t="s">
        <v>3598</v>
      </c>
      <c r="E589" s="50">
        <v>57062</v>
      </c>
      <c r="F589" s="50">
        <v>0</v>
      </c>
    </row>
    <row r="590" spans="1:6" s="51" customFormat="1" ht="12">
      <c r="A590" s="47">
        <v>240314</v>
      </c>
      <c r="B590" s="48" t="s">
        <v>2612</v>
      </c>
      <c r="C590" s="43" t="s">
        <v>3599</v>
      </c>
      <c r="D590" s="49" t="s">
        <v>3600</v>
      </c>
      <c r="E590" s="50">
        <v>20405</v>
      </c>
      <c r="F590" s="50">
        <v>0</v>
      </c>
    </row>
    <row r="591" spans="1:6" s="51" customFormat="1" ht="12">
      <c r="A591" s="47">
        <v>240314</v>
      </c>
      <c r="B591" s="48" t="s">
        <v>2612</v>
      </c>
      <c r="C591" s="43" t="s">
        <v>3601</v>
      </c>
      <c r="D591" s="49" t="s">
        <v>3602</v>
      </c>
      <c r="E591" s="50">
        <v>2389</v>
      </c>
      <c r="F591" s="50">
        <v>0</v>
      </c>
    </row>
    <row r="592" spans="1:6" s="51" customFormat="1" ht="12">
      <c r="A592" s="47">
        <v>240314</v>
      </c>
      <c r="B592" s="48" t="s">
        <v>2612</v>
      </c>
      <c r="C592" s="43">
        <v>215017050</v>
      </c>
      <c r="D592" s="49" t="s">
        <v>3603</v>
      </c>
      <c r="E592" s="50">
        <v>15879</v>
      </c>
      <c r="F592" s="50">
        <v>0</v>
      </c>
    </row>
    <row r="593" spans="1:6" s="51" customFormat="1" ht="12">
      <c r="A593" s="47">
        <v>240314</v>
      </c>
      <c r="B593" s="48" t="s">
        <v>2612</v>
      </c>
      <c r="C593" s="43">
        <v>215018150</v>
      </c>
      <c r="D593" s="49" t="s">
        <v>3604</v>
      </c>
      <c r="E593" s="50">
        <v>47305</v>
      </c>
      <c r="F593" s="50">
        <v>0</v>
      </c>
    </row>
    <row r="594" spans="1:6" s="51" customFormat="1" ht="12">
      <c r="A594" s="47">
        <v>240314</v>
      </c>
      <c r="B594" s="48" t="s">
        <v>2612</v>
      </c>
      <c r="C594" s="43" t="s">
        <v>3605</v>
      </c>
      <c r="D594" s="49" t="s">
        <v>3606</v>
      </c>
      <c r="E594" s="50">
        <v>32760</v>
      </c>
      <c r="F594" s="50">
        <v>0</v>
      </c>
    </row>
    <row r="595" spans="1:6" s="51" customFormat="1" ht="12">
      <c r="A595" s="47">
        <v>240314</v>
      </c>
      <c r="B595" s="48" t="s">
        <v>2612</v>
      </c>
      <c r="C595" s="43">
        <v>215019450</v>
      </c>
      <c r="D595" s="49" t="s">
        <v>3607</v>
      </c>
      <c r="E595" s="50">
        <v>21009</v>
      </c>
      <c r="F595" s="50">
        <v>0</v>
      </c>
    </row>
    <row r="596" spans="1:6" s="51" customFormat="1" ht="12">
      <c r="A596" s="47">
        <v>240314</v>
      </c>
      <c r="B596" s="48" t="s">
        <v>2612</v>
      </c>
      <c r="C596" s="43" t="s">
        <v>3608</v>
      </c>
      <c r="D596" s="49" t="s">
        <v>3609</v>
      </c>
      <c r="E596" s="50">
        <v>38535</v>
      </c>
      <c r="F596" s="50">
        <v>0</v>
      </c>
    </row>
    <row r="597" spans="1:6" s="51" customFormat="1" ht="12">
      <c r="A597" s="47">
        <v>240314</v>
      </c>
      <c r="B597" s="48" t="s">
        <v>2612</v>
      </c>
      <c r="C597" s="43" t="s">
        <v>3610</v>
      </c>
      <c r="D597" s="49" t="s">
        <v>3611</v>
      </c>
      <c r="E597" s="50">
        <v>29909</v>
      </c>
      <c r="F597" s="50">
        <v>0</v>
      </c>
    </row>
    <row r="598" spans="1:6" s="51" customFormat="1" ht="12">
      <c r="A598" s="47">
        <v>240314</v>
      </c>
      <c r="B598" s="48" t="s">
        <v>2612</v>
      </c>
      <c r="C598" s="43" t="s">
        <v>3612</v>
      </c>
      <c r="D598" s="49" t="s">
        <v>3613</v>
      </c>
      <c r="E598" s="50">
        <v>20273</v>
      </c>
      <c r="F598" s="50">
        <v>0</v>
      </c>
    </row>
    <row r="599" spans="1:6" s="51" customFormat="1" ht="12">
      <c r="A599" s="47">
        <v>240314</v>
      </c>
      <c r="B599" s="48" t="s">
        <v>2612</v>
      </c>
      <c r="C599" s="43" t="s">
        <v>3614</v>
      </c>
      <c r="D599" s="49" t="s">
        <v>3615</v>
      </c>
      <c r="E599" s="50">
        <v>21001</v>
      </c>
      <c r="F599" s="50">
        <v>0</v>
      </c>
    </row>
    <row r="600" spans="1:6" s="51" customFormat="1" ht="12">
      <c r="A600" s="47">
        <v>240314</v>
      </c>
      <c r="B600" s="48" t="s">
        <v>2612</v>
      </c>
      <c r="C600" s="43">
        <v>215027050</v>
      </c>
      <c r="D600" s="49" t="s">
        <v>3616</v>
      </c>
      <c r="E600" s="50">
        <v>14142</v>
      </c>
      <c r="F600" s="50">
        <v>0</v>
      </c>
    </row>
    <row r="601" spans="1:6" s="51" customFormat="1" ht="12">
      <c r="A601" s="47">
        <v>240314</v>
      </c>
      <c r="B601" s="48" t="s">
        <v>2612</v>
      </c>
      <c r="C601" s="43" t="s">
        <v>3617</v>
      </c>
      <c r="D601" s="49" t="s">
        <v>3618</v>
      </c>
      <c r="E601" s="50">
        <v>12869</v>
      </c>
      <c r="F601" s="50">
        <v>0</v>
      </c>
    </row>
    <row r="602" spans="1:6" s="51" customFormat="1" ht="12">
      <c r="A602" s="47">
        <v>240314</v>
      </c>
      <c r="B602" s="48" t="s">
        <v>2612</v>
      </c>
      <c r="C602" s="43" t="s">
        <v>3619</v>
      </c>
      <c r="D602" s="49" t="s">
        <v>3620</v>
      </c>
      <c r="E602" s="50">
        <v>23634</v>
      </c>
      <c r="F602" s="50">
        <v>0</v>
      </c>
    </row>
    <row r="603" spans="1:6" s="51" customFormat="1" ht="12">
      <c r="A603" s="47">
        <v>240314</v>
      </c>
      <c r="B603" s="48" t="s">
        <v>2612</v>
      </c>
      <c r="C603" s="43">
        <v>215027450</v>
      </c>
      <c r="D603" s="49" t="s">
        <v>3621</v>
      </c>
      <c r="E603" s="50">
        <v>17958</v>
      </c>
      <c r="F603" s="50">
        <v>0</v>
      </c>
    </row>
    <row r="604" spans="1:6" s="51" customFormat="1" ht="12">
      <c r="A604" s="47">
        <v>240314</v>
      </c>
      <c r="B604" s="48" t="s">
        <v>2612</v>
      </c>
      <c r="C604" s="43" t="s">
        <v>3622</v>
      </c>
      <c r="D604" s="49" t="s">
        <v>3623</v>
      </c>
      <c r="E604" s="50">
        <v>48234</v>
      </c>
      <c r="F604" s="50">
        <v>0</v>
      </c>
    </row>
    <row r="605" spans="1:6" s="51" customFormat="1" ht="12">
      <c r="A605" s="47">
        <v>240314</v>
      </c>
      <c r="B605" s="48" t="s">
        <v>2612</v>
      </c>
      <c r="C605" s="43">
        <v>215050150</v>
      </c>
      <c r="D605" s="49" t="s">
        <v>3624</v>
      </c>
      <c r="E605" s="50">
        <v>9675</v>
      </c>
      <c r="F605" s="50">
        <v>0</v>
      </c>
    </row>
    <row r="606" spans="1:6" s="51" customFormat="1" ht="12">
      <c r="A606" s="47">
        <v>240314</v>
      </c>
      <c r="B606" s="48" t="s">
        <v>2612</v>
      </c>
      <c r="C606" s="43">
        <v>215050350</v>
      </c>
      <c r="D606" s="49" t="s">
        <v>3625</v>
      </c>
      <c r="E606" s="50">
        <v>28351</v>
      </c>
      <c r="F606" s="50">
        <v>0</v>
      </c>
    </row>
    <row r="607" spans="1:6" s="51" customFormat="1" ht="12">
      <c r="A607" s="47">
        <v>240314</v>
      </c>
      <c r="B607" s="48" t="s">
        <v>2612</v>
      </c>
      <c r="C607" s="43">
        <v>215050450</v>
      </c>
      <c r="D607" s="49" t="s">
        <v>3626</v>
      </c>
      <c r="E607" s="50">
        <v>15446</v>
      </c>
      <c r="F607" s="50">
        <v>0</v>
      </c>
    </row>
    <row r="608" spans="1:6" s="51" customFormat="1" ht="12">
      <c r="A608" s="47">
        <v>240314</v>
      </c>
      <c r="B608" s="48" t="s">
        <v>2612</v>
      </c>
      <c r="C608" s="43">
        <v>215052250</v>
      </c>
      <c r="D608" s="49" t="s">
        <v>3627</v>
      </c>
      <c r="E608" s="50">
        <v>58027</v>
      </c>
      <c r="F608" s="50">
        <v>0</v>
      </c>
    </row>
    <row r="609" spans="1:6" s="51" customFormat="1" ht="12">
      <c r="A609" s="47">
        <v>240314</v>
      </c>
      <c r="B609" s="48" t="s">
        <v>2612</v>
      </c>
      <c r="C609" s="43">
        <v>215054250</v>
      </c>
      <c r="D609" s="49" t="s">
        <v>3628</v>
      </c>
      <c r="E609" s="50">
        <v>18154</v>
      </c>
      <c r="F609" s="50">
        <v>0</v>
      </c>
    </row>
    <row r="610" spans="1:6" s="51" customFormat="1" ht="12">
      <c r="A610" s="47">
        <v>240314</v>
      </c>
      <c r="B610" s="48" t="s">
        <v>2612</v>
      </c>
      <c r="C610" s="43" t="s">
        <v>3629</v>
      </c>
      <c r="D610" s="49" t="s">
        <v>3630</v>
      </c>
      <c r="E610" s="50">
        <v>7021</v>
      </c>
      <c r="F610" s="50">
        <v>0</v>
      </c>
    </row>
    <row r="611" spans="1:6" s="51" customFormat="1" ht="12">
      <c r="A611" s="47">
        <v>240314</v>
      </c>
      <c r="B611" s="48" t="s">
        <v>2612</v>
      </c>
      <c r="C611" s="43">
        <v>215076250</v>
      </c>
      <c r="D611" s="49" t="s">
        <v>3631</v>
      </c>
      <c r="E611" s="50">
        <v>18391</v>
      </c>
      <c r="F611" s="50">
        <v>0</v>
      </c>
    </row>
    <row r="612" spans="1:6" s="51" customFormat="1" ht="12">
      <c r="A612" s="47">
        <v>240314</v>
      </c>
      <c r="B612" s="48" t="s">
        <v>2612</v>
      </c>
      <c r="C612" s="43">
        <v>215085250</v>
      </c>
      <c r="D612" s="49" t="s">
        <v>3632</v>
      </c>
      <c r="E612" s="50">
        <v>40426</v>
      </c>
      <c r="F612" s="50">
        <v>0</v>
      </c>
    </row>
    <row r="613" spans="1:6" s="51" customFormat="1" ht="12">
      <c r="A613" s="47">
        <v>240314</v>
      </c>
      <c r="B613" s="48" t="s">
        <v>2612</v>
      </c>
      <c r="C613" s="43">
        <v>215105051</v>
      </c>
      <c r="D613" s="49" t="s">
        <v>3633</v>
      </c>
      <c r="E613" s="50">
        <v>54071</v>
      </c>
      <c r="F613" s="50">
        <v>0</v>
      </c>
    </row>
    <row r="614" spans="1:6" s="51" customFormat="1" ht="12">
      <c r="A614" s="47">
        <v>240314</v>
      </c>
      <c r="B614" s="48" t="s">
        <v>2612</v>
      </c>
      <c r="C614" s="43" t="s">
        <v>3634</v>
      </c>
      <c r="D614" s="49" t="s">
        <v>3635</v>
      </c>
      <c r="E614" s="50">
        <v>6476</v>
      </c>
      <c r="F614" s="50">
        <v>0</v>
      </c>
    </row>
    <row r="615" spans="1:6" s="51" customFormat="1" ht="12">
      <c r="A615" s="47">
        <v>240314</v>
      </c>
      <c r="B615" s="48" t="s">
        <v>2612</v>
      </c>
      <c r="C615" s="43" t="s">
        <v>3636</v>
      </c>
      <c r="D615" s="49" t="s">
        <v>3637</v>
      </c>
      <c r="E615" s="50">
        <v>19940</v>
      </c>
      <c r="F615" s="50">
        <v>0</v>
      </c>
    </row>
    <row r="616" spans="1:6" s="51" customFormat="1" ht="12">
      <c r="A616" s="47">
        <v>240314</v>
      </c>
      <c r="B616" s="48" t="s">
        <v>2612</v>
      </c>
      <c r="C616" s="43" t="s">
        <v>3638</v>
      </c>
      <c r="D616" s="49" t="s">
        <v>3639</v>
      </c>
      <c r="E616" s="50">
        <v>5174</v>
      </c>
      <c r="F616" s="50">
        <v>0</v>
      </c>
    </row>
    <row r="617" spans="1:6" s="51" customFormat="1" ht="12">
      <c r="A617" s="47">
        <v>240314</v>
      </c>
      <c r="B617" s="48" t="s">
        <v>2612</v>
      </c>
      <c r="C617" s="43" t="s">
        <v>3640</v>
      </c>
      <c r="D617" s="49" t="s">
        <v>3641</v>
      </c>
      <c r="E617" s="50">
        <v>126124</v>
      </c>
      <c r="F617" s="50">
        <v>0</v>
      </c>
    </row>
    <row r="618" spans="1:6" s="51" customFormat="1" ht="12">
      <c r="A618" s="47">
        <v>240314</v>
      </c>
      <c r="B618" s="48" t="s">
        <v>2612</v>
      </c>
      <c r="C618" s="43">
        <v>215147551</v>
      </c>
      <c r="D618" s="49" t="s">
        <v>3642</v>
      </c>
      <c r="E618" s="50">
        <v>65600</v>
      </c>
      <c r="F618" s="50">
        <v>0</v>
      </c>
    </row>
    <row r="619" spans="1:6" s="51" customFormat="1" ht="12">
      <c r="A619" s="47">
        <v>240314</v>
      </c>
      <c r="B619" s="48" t="s">
        <v>2612</v>
      </c>
      <c r="C619" s="43">
        <v>215150251</v>
      </c>
      <c r="D619" s="49" t="s">
        <v>3643</v>
      </c>
      <c r="E619" s="50">
        <v>7566</v>
      </c>
      <c r="F619" s="50">
        <v>0</v>
      </c>
    </row>
    <row r="620" spans="1:6" s="51" customFormat="1" ht="12">
      <c r="A620" s="47">
        <v>240314</v>
      </c>
      <c r="B620" s="48" t="s">
        <v>2612</v>
      </c>
      <c r="C620" s="43">
        <v>215152051</v>
      </c>
      <c r="D620" s="49" t="s">
        <v>3644</v>
      </c>
      <c r="E620" s="50">
        <v>11068</v>
      </c>
      <c r="F620" s="50">
        <v>0</v>
      </c>
    </row>
    <row r="621" spans="1:6" s="51" customFormat="1" ht="12">
      <c r="A621" s="47">
        <v>240314</v>
      </c>
      <c r="B621" s="48" t="s">
        <v>2612</v>
      </c>
      <c r="C621" s="43">
        <v>215154051</v>
      </c>
      <c r="D621" s="49" t="s">
        <v>3645</v>
      </c>
      <c r="E621" s="50">
        <v>12776</v>
      </c>
      <c r="F621" s="50">
        <v>0</v>
      </c>
    </row>
    <row r="622" spans="1:6" s="51" customFormat="1" ht="12">
      <c r="A622" s="47">
        <v>240314</v>
      </c>
      <c r="B622" s="48" t="s">
        <v>2612</v>
      </c>
      <c r="C622" s="43" t="s">
        <v>3646</v>
      </c>
      <c r="D622" s="49" t="s">
        <v>3647</v>
      </c>
      <c r="E622" s="50">
        <v>10080</v>
      </c>
      <c r="F622" s="50">
        <v>0</v>
      </c>
    </row>
    <row r="623" spans="1:6" s="51" customFormat="1" ht="12">
      <c r="A623" s="47">
        <v>240314</v>
      </c>
      <c r="B623" s="48" t="s">
        <v>2612</v>
      </c>
      <c r="C623" s="43" t="s">
        <v>3648</v>
      </c>
      <c r="D623" s="49" t="s">
        <v>3649</v>
      </c>
      <c r="E623" s="50">
        <v>7377</v>
      </c>
      <c r="F623" s="50">
        <v>0</v>
      </c>
    </row>
    <row r="624" spans="1:6" s="51" customFormat="1" ht="12">
      <c r="A624" s="47">
        <v>240314</v>
      </c>
      <c r="B624" s="48" t="s">
        <v>2612</v>
      </c>
      <c r="C624" s="43" t="s">
        <v>3650</v>
      </c>
      <c r="D624" s="49" t="s">
        <v>3651</v>
      </c>
      <c r="E624" s="50">
        <v>88733</v>
      </c>
      <c r="F624" s="50">
        <v>0</v>
      </c>
    </row>
    <row r="625" spans="1:6" s="51" customFormat="1" ht="12">
      <c r="A625" s="47">
        <v>240314</v>
      </c>
      <c r="B625" s="48" t="s">
        <v>2612</v>
      </c>
      <c r="C625" s="43">
        <v>215252352</v>
      </c>
      <c r="D625" s="49" t="s">
        <v>3652</v>
      </c>
      <c r="E625" s="50">
        <v>9236</v>
      </c>
      <c r="F625" s="50">
        <v>0</v>
      </c>
    </row>
    <row r="626" spans="1:6" s="51" customFormat="1" ht="12">
      <c r="A626" s="47">
        <v>240314</v>
      </c>
      <c r="B626" s="48" t="s">
        <v>2612</v>
      </c>
      <c r="C626" s="43">
        <v>215268152</v>
      </c>
      <c r="D626" s="49" t="s">
        <v>3653</v>
      </c>
      <c r="E626" s="50">
        <v>5811</v>
      </c>
      <c r="F626" s="50">
        <v>0</v>
      </c>
    </row>
    <row r="627" spans="1:6" s="51" customFormat="1" ht="12">
      <c r="A627" s="47">
        <v>240314</v>
      </c>
      <c r="B627" s="48" t="s">
        <v>2612</v>
      </c>
      <c r="C627" s="43">
        <v>215273152</v>
      </c>
      <c r="D627" s="49" t="s">
        <v>3654</v>
      </c>
      <c r="E627" s="50">
        <v>8050</v>
      </c>
      <c r="F627" s="50">
        <v>0</v>
      </c>
    </row>
    <row r="628" spans="1:6" s="51" customFormat="1" ht="12">
      <c r="A628" s="47">
        <v>240314</v>
      </c>
      <c r="B628" s="48" t="s">
        <v>2612</v>
      </c>
      <c r="C628" s="43">
        <v>215273352</v>
      </c>
      <c r="D628" s="49" t="s">
        <v>3655</v>
      </c>
      <c r="E628" s="50">
        <v>16495</v>
      </c>
      <c r="F628" s="50">
        <v>0</v>
      </c>
    </row>
    <row r="629" spans="1:6" s="51" customFormat="1" ht="12">
      <c r="A629" s="47">
        <v>240314</v>
      </c>
      <c r="B629" s="48" t="s">
        <v>2612</v>
      </c>
      <c r="C629" s="43" t="s">
        <v>3656</v>
      </c>
      <c r="D629" s="49" t="s">
        <v>3657</v>
      </c>
      <c r="E629" s="50">
        <v>6123</v>
      </c>
      <c r="F629" s="50">
        <v>0</v>
      </c>
    </row>
    <row r="630" spans="1:6" s="51" customFormat="1" ht="12">
      <c r="A630" s="47">
        <v>240314</v>
      </c>
      <c r="B630" s="48" t="s">
        <v>2612</v>
      </c>
      <c r="C630" s="43">
        <v>215315753</v>
      </c>
      <c r="D630" s="49" t="s">
        <v>3658</v>
      </c>
      <c r="E630" s="50">
        <v>12565</v>
      </c>
      <c r="F630" s="50">
        <v>0</v>
      </c>
    </row>
    <row r="631" spans="1:6" s="51" customFormat="1" ht="12">
      <c r="A631" s="47">
        <v>240314</v>
      </c>
      <c r="B631" s="48" t="s">
        <v>2612</v>
      </c>
      <c r="C631" s="43">
        <v>215317653</v>
      </c>
      <c r="D631" s="49" t="s">
        <v>3659</v>
      </c>
      <c r="E631" s="50">
        <v>22840</v>
      </c>
      <c r="F631" s="50">
        <v>0</v>
      </c>
    </row>
    <row r="632" spans="1:6" s="51" customFormat="1" ht="12">
      <c r="A632" s="47">
        <v>240314</v>
      </c>
      <c r="B632" s="48" t="s">
        <v>2612</v>
      </c>
      <c r="C632" s="43">
        <v>215318753</v>
      </c>
      <c r="D632" s="49" t="s">
        <v>3660</v>
      </c>
      <c r="E632" s="50">
        <v>93238</v>
      </c>
      <c r="F632" s="50">
        <v>0</v>
      </c>
    </row>
    <row r="633" spans="1:6" s="51" customFormat="1" ht="12">
      <c r="A633" s="47">
        <v>240314</v>
      </c>
      <c r="B633" s="48" t="s">
        <v>2612</v>
      </c>
      <c r="C633" s="43" t="s">
        <v>3661</v>
      </c>
      <c r="D633" s="49" t="s">
        <v>3662</v>
      </c>
      <c r="E633" s="50">
        <v>14825</v>
      </c>
      <c r="F633" s="50">
        <v>0</v>
      </c>
    </row>
    <row r="634" spans="1:6" s="51" customFormat="1" ht="12">
      <c r="A634" s="47">
        <v>240314</v>
      </c>
      <c r="B634" s="48" t="s">
        <v>2612</v>
      </c>
      <c r="C634" s="43" t="s">
        <v>3663</v>
      </c>
      <c r="D634" s="49" t="s">
        <v>3664</v>
      </c>
      <c r="E634" s="50">
        <v>6391</v>
      </c>
      <c r="F634" s="50">
        <v>0</v>
      </c>
    </row>
    <row r="635" spans="1:6" s="51" customFormat="1" ht="12">
      <c r="A635" s="47">
        <v>240314</v>
      </c>
      <c r="B635" s="48" t="s">
        <v>2612</v>
      </c>
      <c r="C635" s="43" t="s">
        <v>3665</v>
      </c>
      <c r="D635" s="49" t="s">
        <v>3666</v>
      </c>
      <c r="E635" s="50">
        <v>50679</v>
      </c>
      <c r="F635" s="50">
        <v>0</v>
      </c>
    </row>
    <row r="636" spans="1:6" s="51" customFormat="1" ht="12">
      <c r="A636" s="47">
        <v>240314</v>
      </c>
      <c r="B636" s="48" t="s">
        <v>2612</v>
      </c>
      <c r="C636" s="43">
        <v>215354553</v>
      </c>
      <c r="D636" s="54" t="s">
        <v>3667</v>
      </c>
      <c r="E636" s="50">
        <v>7183</v>
      </c>
      <c r="F636" s="50">
        <v>0</v>
      </c>
    </row>
    <row r="637" spans="1:6" s="51" customFormat="1" ht="12">
      <c r="A637" s="47">
        <v>240314</v>
      </c>
      <c r="B637" s="48" t="s">
        <v>2612</v>
      </c>
      <c r="C637" s="43" t="s">
        <v>3668</v>
      </c>
      <c r="D637" s="49" t="s">
        <v>3669</v>
      </c>
      <c r="E637" s="50">
        <v>95353</v>
      </c>
      <c r="F637" s="50">
        <v>0</v>
      </c>
    </row>
    <row r="638" spans="1:6" s="51" customFormat="1" ht="12">
      <c r="A638" s="47">
        <v>240314</v>
      </c>
      <c r="B638" s="48" t="s">
        <v>2612</v>
      </c>
      <c r="C638" s="43" t="s">
        <v>3670</v>
      </c>
      <c r="D638" s="49" t="s">
        <v>3671</v>
      </c>
      <c r="E638" s="50">
        <v>18390</v>
      </c>
      <c r="F638" s="50">
        <v>0</v>
      </c>
    </row>
    <row r="639" spans="1:6" s="51" customFormat="1" ht="12">
      <c r="A639" s="47">
        <v>240314</v>
      </c>
      <c r="B639" s="48" t="s">
        <v>2612</v>
      </c>
      <c r="C639" s="43" t="s">
        <v>3672</v>
      </c>
      <c r="D639" s="49" t="s">
        <v>3673</v>
      </c>
      <c r="E639" s="50">
        <v>51536</v>
      </c>
      <c r="F639" s="50">
        <v>0</v>
      </c>
    </row>
    <row r="640" spans="1:6" s="51" customFormat="1" ht="12">
      <c r="A640" s="47">
        <v>240314</v>
      </c>
      <c r="B640" s="48" t="s">
        <v>2612</v>
      </c>
      <c r="C640" s="43" t="s">
        <v>3674</v>
      </c>
      <c r="D640" s="52" t="s">
        <v>3675</v>
      </c>
      <c r="E640" s="50">
        <v>7914</v>
      </c>
      <c r="F640" s="50">
        <v>0</v>
      </c>
    </row>
    <row r="641" spans="1:6" s="51" customFormat="1" ht="12">
      <c r="A641" s="47">
        <v>240314</v>
      </c>
      <c r="B641" s="48" t="s">
        <v>2612</v>
      </c>
      <c r="C641" s="43" t="s">
        <v>3676</v>
      </c>
      <c r="D641" s="49" t="s">
        <v>3677</v>
      </c>
      <c r="E641" s="50">
        <v>5263847</v>
      </c>
      <c r="F641" s="50">
        <v>0</v>
      </c>
    </row>
    <row r="642" spans="1:6" s="51" customFormat="1" ht="12">
      <c r="A642" s="47">
        <v>240314</v>
      </c>
      <c r="B642" s="48" t="s">
        <v>2612</v>
      </c>
      <c r="C642" s="43">
        <v>215452254</v>
      </c>
      <c r="D642" s="49" t="s">
        <v>3678</v>
      </c>
      <c r="E642" s="50">
        <v>8598</v>
      </c>
      <c r="F642" s="50">
        <v>0</v>
      </c>
    </row>
    <row r="643" spans="1:6" s="51" customFormat="1" ht="12">
      <c r="A643" s="47">
        <v>240314</v>
      </c>
      <c r="B643" s="48" t="s">
        <v>2612</v>
      </c>
      <c r="C643" s="43">
        <v>215452354</v>
      </c>
      <c r="D643" s="49" t="s">
        <v>3679</v>
      </c>
      <c r="E643" s="50">
        <v>10927</v>
      </c>
      <c r="F643" s="50">
        <v>0</v>
      </c>
    </row>
    <row r="644" spans="1:6" s="51" customFormat="1" ht="12">
      <c r="A644" s="47">
        <v>240314</v>
      </c>
      <c r="B644" s="48" t="s">
        <v>2612</v>
      </c>
      <c r="C644" s="43">
        <v>215473854</v>
      </c>
      <c r="D644" s="49" t="s">
        <v>3680</v>
      </c>
      <c r="E644" s="50">
        <v>7339</v>
      </c>
      <c r="F644" s="50">
        <v>0</v>
      </c>
    </row>
    <row r="645" spans="1:6" s="51" customFormat="1" ht="12">
      <c r="A645" s="47">
        <v>240314</v>
      </c>
      <c r="B645" s="48" t="s">
        <v>2612</v>
      </c>
      <c r="C645" s="43">
        <v>215476054</v>
      </c>
      <c r="D645" s="49" t="s">
        <v>3681</v>
      </c>
      <c r="E645" s="50">
        <v>7480</v>
      </c>
      <c r="F645" s="50">
        <v>0</v>
      </c>
    </row>
    <row r="646" spans="1:6" s="51" customFormat="1" ht="12">
      <c r="A646" s="47">
        <v>240314</v>
      </c>
      <c r="B646" s="48" t="s">
        <v>2612</v>
      </c>
      <c r="C646" s="43" t="s">
        <v>3682</v>
      </c>
      <c r="D646" s="49" t="s">
        <v>3683</v>
      </c>
      <c r="E646" s="50">
        <v>12927</v>
      </c>
      <c r="F646" s="50">
        <v>0</v>
      </c>
    </row>
    <row r="647" spans="1:6" s="51" customFormat="1" ht="12">
      <c r="A647" s="47">
        <v>240314</v>
      </c>
      <c r="B647" s="48" t="s">
        <v>2612</v>
      </c>
      <c r="C647" s="43">
        <v>215513655</v>
      </c>
      <c r="D647" s="49" t="s">
        <v>3684</v>
      </c>
      <c r="E647" s="50">
        <v>24223</v>
      </c>
      <c r="F647" s="50">
        <v>0</v>
      </c>
    </row>
    <row r="648" spans="1:6" s="51" customFormat="1" ht="12">
      <c r="A648" s="47">
        <v>240314</v>
      </c>
      <c r="B648" s="48" t="s">
        <v>2612</v>
      </c>
      <c r="C648" s="43" t="s">
        <v>3685</v>
      </c>
      <c r="D648" s="49" t="s">
        <v>3686</v>
      </c>
      <c r="E648" s="50">
        <v>10835</v>
      </c>
      <c r="F648" s="50">
        <v>0</v>
      </c>
    </row>
    <row r="649" spans="1:6" s="51" customFormat="1" ht="12">
      <c r="A649" s="47">
        <v>240314</v>
      </c>
      <c r="B649" s="48" t="s">
        <v>2612</v>
      </c>
      <c r="C649" s="43">
        <v>215515755</v>
      </c>
      <c r="D649" s="49" t="s">
        <v>3687</v>
      </c>
      <c r="E649" s="50">
        <v>10958</v>
      </c>
      <c r="F649" s="50">
        <v>0</v>
      </c>
    </row>
    <row r="650" spans="1:6" s="51" customFormat="1" ht="12">
      <c r="A650" s="47">
        <v>240314</v>
      </c>
      <c r="B650" s="48" t="s">
        <v>2612</v>
      </c>
      <c r="C650" s="43">
        <v>215519355</v>
      </c>
      <c r="D650" s="49" t="s">
        <v>3688</v>
      </c>
      <c r="E650" s="50">
        <v>43843</v>
      </c>
      <c r="F650" s="50">
        <v>0</v>
      </c>
    </row>
    <row r="651" spans="1:6" s="51" customFormat="1" ht="12">
      <c r="A651" s="47">
        <v>240314</v>
      </c>
      <c r="B651" s="48" t="s">
        <v>2612</v>
      </c>
      <c r="C651" s="43">
        <v>215519455</v>
      </c>
      <c r="D651" s="49" t="s">
        <v>3689</v>
      </c>
      <c r="E651" s="50">
        <v>33030</v>
      </c>
      <c r="F651" s="50">
        <v>0</v>
      </c>
    </row>
    <row r="652" spans="1:6" s="51" customFormat="1" ht="12">
      <c r="A652" s="47">
        <v>240314</v>
      </c>
      <c r="B652" s="48" t="s">
        <v>2612</v>
      </c>
      <c r="C652" s="43" t="s">
        <v>3690</v>
      </c>
      <c r="D652" s="49" t="s">
        <v>3691</v>
      </c>
      <c r="E652" s="50">
        <v>95395</v>
      </c>
      <c r="F652" s="50">
        <v>0</v>
      </c>
    </row>
    <row r="653" spans="1:6" s="51" customFormat="1" ht="12">
      <c r="A653" s="47">
        <v>240314</v>
      </c>
      <c r="B653" s="48" t="s">
        <v>2612</v>
      </c>
      <c r="C653" s="43" t="s">
        <v>3692</v>
      </c>
      <c r="D653" s="49" t="s">
        <v>3693</v>
      </c>
      <c r="E653" s="50">
        <v>62298</v>
      </c>
      <c r="F653" s="50">
        <v>0</v>
      </c>
    </row>
    <row r="654" spans="1:6" s="51" customFormat="1" ht="12">
      <c r="A654" s="47">
        <v>240314</v>
      </c>
      <c r="B654" s="48" t="s">
        <v>2612</v>
      </c>
      <c r="C654" s="43" t="s">
        <v>3694</v>
      </c>
      <c r="D654" s="49" t="s">
        <v>3695</v>
      </c>
      <c r="E654" s="50">
        <v>11424</v>
      </c>
      <c r="F654" s="50">
        <v>0</v>
      </c>
    </row>
    <row r="655" spans="1:6" s="51" customFormat="1" ht="12">
      <c r="A655" s="47">
        <v>240314</v>
      </c>
      <c r="B655" s="48" t="s">
        <v>2612</v>
      </c>
      <c r="C655" s="43">
        <v>215547555</v>
      </c>
      <c r="D655" s="49" t="s">
        <v>3696</v>
      </c>
      <c r="E655" s="50">
        <v>90269</v>
      </c>
      <c r="F655" s="50">
        <v>0</v>
      </c>
    </row>
    <row r="656" spans="1:6" s="51" customFormat="1" ht="12">
      <c r="A656" s="47">
        <v>240314</v>
      </c>
      <c r="B656" s="48" t="s">
        <v>2612</v>
      </c>
      <c r="C656" s="43" t="s">
        <v>3697</v>
      </c>
      <c r="D656" s="49" t="s">
        <v>3698</v>
      </c>
      <c r="E656" s="50">
        <v>15630</v>
      </c>
      <c r="F656" s="50">
        <v>0</v>
      </c>
    </row>
    <row r="657" spans="1:6" s="51" customFormat="1" ht="12">
      <c r="A657" s="47">
        <v>240314</v>
      </c>
      <c r="B657" s="48" t="s">
        <v>2612</v>
      </c>
      <c r="C657" s="43" t="s">
        <v>3699</v>
      </c>
      <c r="D657" s="49" t="s">
        <v>3700</v>
      </c>
      <c r="E657" s="50">
        <v>26725</v>
      </c>
      <c r="F657" s="50">
        <v>0</v>
      </c>
    </row>
    <row r="658" spans="1:6" s="51" customFormat="1" ht="12">
      <c r="A658" s="47">
        <v>240314</v>
      </c>
      <c r="B658" s="48" t="s">
        <v>2612</v>
      </c>
      <c r="C658" s="43" t="s">
        <v>3701</v>
      </c>
      <c r="D658" s="49" t="s">
        <v>3702</v>
      </c>
      <c r="E658" s="50">
        <v>31860</v>
      </c>
      <c r="F658" s="50">
        <v>0</v>
      </c>
    </row>
    <row r="659" spans="1:6" s="51" customFormat="1" ht="12">
      <c r="A659" s="47">
        <v>240314</v>
      </c>
      <c r="B659" s="48" t="s">
        <v>2612</v>
      </c>
      <c r="C659" s="43">
        <v>215568855</v>
      </c>
      <c r="D659" s="49" t="s">
        <v>3703</v>
      </c>
      <c r="E659" s="50">
        <v>5286</v>
      </c>
      <c r="F659" s="50">
        <v>0</v>
      </c>
    </row>
    <row r="660" spans="1:6" s="51" customFormat="1" ht="12">
      <c r="A660" s="47">
        <v>240314</v>
      </c>
      <c r="B660" s="48" t="s">
        <v>2612</v>
      </c>
      <c r="C660" s="43">
        <v>215573055</v>
      </c>
      <c r="D660" s="49" t="s">
        <v>3704</v>
      </c>
      <c r="E660" s="50">
        <v>17524</v>
      </c>
      <c r="F660" s="50">
        <v>0</v>
      </c>
    </row>
    <row r="661" spans="1:6" s="51" customFormat="1" ht="12">
      <c r="A661" s="47">
        <v>240314</v>
      </c>
      <c r="B661" s="48" t="s">
        <v>2612</v>
      </c>
      <c r="C661" s="43">
        <v>215573555</v>
      </c>
      <c r="D661" s="49" t="s">
        <v>3705</v>
      </c>
      <c r="E661" s="50">
        <v>45922</v>
      </c>
      <c r="F661" s="50">
        <v>0</v>
      </c>
    </row>
    <row r="662" spans="1:6" s="51" customFormat="1" ht="12">
      <c r="A662" s="47">
        <v>240314</v>
      </c>
      <c r="B662" s="48" t="s">
        <v>2612</v>
      </c>
      <c r="C662" s="43">
        <v>215586755</v>
      </c>
      <c r="D662" s="49" t="s">
        <v>3706</v>
      </c>
      <c r="E662" s="50">
        <v>7402</v>
      </c>
      <c r="F662" s="50">
        <v>0</v>
      </c>
    </row>
    <row r="663" spans="1:6" s="51" customFormat="1" ht="12">
      <c r="A663" s="47">
        <v>240314</v>
      </c>
      <c r="B663" s="48" t="s">
        <v>2612</v>
      </c>
      <c r="C663" s="43" t="s">
        <v>3707</v>
      </c>
      <c r="D663" s="49" t="s">
        <v>3708</v>
      </c>
      <c r="E663" s="50">
        <v>14421</v>
      </c>
      <c r="F663" s="50">
        <v>0</v>
      </c>
    </row>
    <row r="664" spans="1:6" s="51" customFormat="1" ht="12">
      <c r="A664" s="47">
        <v>240314</v>
      </c>
      <c r="B664" s="48" t="s">
        <v>2612</v>
      </c>
      <c r="C664" s="43" t="s">
        <v>3709</v>
      </c>
      <c r="D664" s="49" t="s">
        <v>3710</v>
      </c>
      <c r="E664" s="50">
        <v>42544</v>
      </c>
      <c r="F664" s="50">
        <v>0</v>
      </c>
    </row>
    <row r="665" spans="1:6" s="51" customFormat="1" ht="12">
      <c r="A665" s="47">
        <v>240314</v>
      </c>
      <c r="B665" s="48" t="s">
        <v>2612</v>
      </c>
      <c r="C665" s="43" t="s">
        <v>3711</v>
      </c>
      <c r="D665" s="49" t="s">
        <v>3712</v>
      </c>
      <c r="E665" s="50">
        <v>7077</v>
      </c>
      <c r="F665" s="50">
        <v>0</v>
      </c>
    </row>
    <row r="666" spans="1:6" s="51" customFormat="1" ht="12">
      <c r="A666" s="47">
        <v>240314</v>
      </c>
      <c r="B666" s="48" t="s">
        <v>2612</v>
      </c>
      <c r="C666" s="43" t="s">
        <v>3713</v>
      </c>
      <c r="D666" s="49" t="s">
        <v>3714</v>
      </c>
      <c r="E666" s="50">
        <v>19789</v>
      </c>
      <c r="F666" s="50">
        <v>0</v>
      </c>
    </row>
    <row r="667" spans="1:6" s="51" customFormat="1" ht="12">
      <c r="A667" s="47">
        <v>240314</v>
      </c>
      <c r="B667" s="48" t="s">
        <v>2612</v>
      </c>
      <c r="C667" s="43">
        <v>215618756</v>
      </c>
      <c r="D667" s="49" t="s">
        <v>3715</v>
      </c>
      <c r="E667" s="50">
        <v>20487</v>
      </c>
      <c r="F667" s="50">
        <v>0</v>
      </c>
    </row>
    <row r="668" spans="1:6" s="51" customFormat="1" ht="12">
      <c r="A668" s="47">
        <v>240314</v>
      </c>
      <c r="B668" s="48" t="s">
        <v>2612</v>
      </c>
      <c r="C668" s="43">
        <v>215619256</v>
      </c>
      <c r="D668" s="49" t="s">
        <v>3716</v>
      </c>
      <c r="E668" s="50">
        <v>57849</v>
      </c>
      <c r="F668" s="50">
        <v>0</v>
      </c>
    </row>
    <row r="669" spans="1:6" s="51" customFormat="1" ht="12">
      <c r="A669" s="47">
        <v>240314</v>
      </c>
      <c r="B669" s="48" t="s">
        <v>2612</v>
      </c>
      <c r="C669" s="43">
        <v>215652256</v>
      </c>
      <c r="D669" s="49" t="s">
        <v>3717</v>
      </c>
      <c r="E669" s="50">
        <v>16721</v>
      </c>
      <c r="F669" s="50">
        <v>0</v>
      </c>
    </row>
    <row r="670" spans="1:6" s="51" customFormat="1" ht="12">
      <c r="A670" s="47">
        <v>240314</v>
      </c>
      <c r="B670" s="48" t="s">
        <v>2612</v>
      </c>
      <c r="C670" s="43">
        <v>215652356</v>
      </c>
      <c r="D670" s="49" t="s">
        <v>3718</v>
      </c>
      <c r="E670" s="50">
        <v>113311</v>
      </c>
      <c r="F670" s="50">
        <v>0</v>
      </c>
    </row>
    <row r="671" spans="1:6" s="51" customFormat="1" ht="12">
      <c r="A671" s="47">
        <v>240314</v>
      </c>
      <c r="B671" s="48" t="s">
        <v>2612</v>
      </c>
      <c r="C671" s="43">
        <v>215666456</v>
      </c>
      <c r="D671" s="49" t="s">
        <v>3719</v>
      </c>
      <c r="E671" s="50">
        <v>21564</v>
      </c>
      <c r="F671" s="50">
        <v>0</v>
      </c>
    </row>
    <row r="672" spans="1:6" s="51" customFormat="1" ht="12">
      <c r="A672" s="47">
        <v>240314</v>
      </c>
      <c r="B672" s="48" t="s">
        <v>2612</v>
      </c>
      <c r="C672" s="43">
        <v>215713657</v>
      </c>
      <c r="D672" s="49" t="s">
        <v>3720</v>
      </c>
      <c r="E672" s="50">
        <v>59512</v>
      </c>
      <c r="F672" s="50">
        <v>0</v>
      </c>
    </row>
    <row r="673" spans="1:6" s="51" customFormat="1" ht="12">
      <c r="A673" s="47">
        <v>240314</v>
      </c>
      <c r="B673" s="48" t="s">
        <v>2612</v>
      </c>
      <c r="C673" s="43">
        <v>215715757</v>
      </c>
      <c r="D673" s="49" t="s">
        <v>3721</v>
      </c>
      <c r="E673" s="50">
        <v>9276</v>
      </c>
      <c r="F673" s="50">
        <v>0</v>
      </c>
    </row>
    <row r="674" spans="1:6" s="51" customFormat="1" ht="12">
      <c r="A674" s="47">
        <v>240314</v>
      </c>
      <c r="B674" s="48" t="s">
        <v>2612</v>
      </c>
      <c r="C674" s="43" t="s">
        <v>3722</v>
      </c>
      <c r="D674" s="49" t="s">
        <v>3723</v>
      </c>
      <c r="E674" s="50">
        <v>15344</v>
      </c>
      <c r="F674" s="50">
        <v>0</v>
      </c>
    </row>
    <row r="675" spans="1:6" s="51" customFormat="1" ht="12">
      <c r="A675" s="47">
        <v>240314</v>
      </c>
      <c r="B675" s="48" t="s">
        <v>2612</v>
      </c>
      <c r="C675" s="43">
        <v>215786757</v>
      </c>
      <c r="D675" s="49" t="s">
        <v>3724</v>
      </c>
      <c r="E675" s="50">
        <v>3817</v>
      </c>
      <c r="F675" s="50">
        <v>0</v>
      </c>
    </row>
    <row r="676" spans="1:6" s="51" customFormat="1" ht="12">
      <c r="A676" s="47">
        <v>240314</v>
      </c>
      <c r="B676" s="48" t="s">
        <v>2612</v>
      </c>
      <c r="C676" s="43" t="s">
        <v>3725</v>
      </c>
      <c r="D676" s="49" t="s">
        <v>3726</v>
      </c>
      <c r="E676" s="50">
        <v>3737</v>
      </c>
      <c r="F676" s="50">
        <v>0</v>
      </c>
    </row>
    <row r="677" spans="1:6" s="51" customFormat="1" ht="12">
      <c r="A677" s="47">
        <v>240314</v>
      </c>
      <c r="B677" s="48" t="s">
        <v>2612</v>
      </c>
      <c r="C677" s="43" t="s">
        <v>3727</v>
      </c>
      <c r="D677" s="49" t="s">
        <v>3728</v>
      </c>
      <c r="E677" s="50">
        <v>11544</v>
      </c>
      <c r="F677" s="50">
        <v>0</v>
      </c>
    </row>
    <row r="678" spans="1:6" s="51" customFormat="1" ht="12">
      <c r="A678" s="47">
        <v>240314</v>
      </c>
      <c r="B678" s="48" t="s">
        <v>2612</v>
      </c>
      <c r="C678" s="43" t="s">
        <v>3729</v>
      </c>
      <c r="D678" s="49" t="s">
        <v>3730</v>
      </c>
      <c r="E678" s="50">
        <v>15632</v>
      </c>
      <c r="F678" s="50">
        <v>0</v>
      </c>
    </row>
    <row r="679" spans="1:6" s="51" customFormat="1" ht="12">
      <c r="A679" s="47">
        <v>240314</v>
      </c>
      <c r="B679" s="48" t="s">
        <v>2612</v>
      </c>
      <c r="C679" s="43" t="s">
        <v>3731</v>
      </c>
      <c r="D679" s="49" t="s">
        <v>3732</v>
      </c>
      <c r="E679" s="50">
        <v>3956331</v>
      </c>
      <c r="F679" s="50">
        <v>0</v>
      </c>
    </row>
    <row r="680" spans="1:6" s="51" customFormat="1" ht="12">
      <c r="A680" s="47">
        <v>240314</v>
      </c>
      <c r="B680" s="48" t="s">
        <v>2612</v>
      </c>
      <c r="C680" s="43">
        <v>215813458</v>
      </c>
      <c r="D680" s="49" t="s">
        <v>3733</v>
      </c>
      <c r="E680" s="50">
        <v>26878</v>
      </c>
      <c r="F680" s="50">
        <v>0</v>
      </c>
    </row>
    <row r="681" spans="1:6" s="51" customFormat="1" ht="12">
      <c r="A681" s="47">
        <v>240314</v>
      </c>
      <c r="B681" s="48" t="s">
        <v>2612</v>
      </c>
      <c r="C681" s="43">
        <v>215825258</v>
      </c>
      <c r="D681" s="49" t="s">
        <v>3734</v>
      </c>
      <c r="E681" s="50">
        <v>7237</v>
      </c>
      <c r="F681" s="50">
        <v>0</v>
      </c>
    </row>
    <row r="682" spans="1:6" s="51" customFormat="1" ht="12">
      <c r="A682" s="47">
        <v>240314</v>
      </c>
      <c r="B682" s="48" t="s">
        <v>2612</v>
      </c>
      <c r="C682" s="43" t="s">
        <v>3735</v>
      </c>
      <c r="D682" s="49" t="s">
        <v>3736</v>
      </c>
      <c r="E682" s="50">
        <v>9311</v>
      </c>
      <c r="F682" s="50">
        <v>0</v>
      </c>
    </row>
    <row r="683" spans="1:6" s="51" customFormat="1" ht="12">
      <c r="A683" s="47">
        <v>240314</v>
      </c>
      <c r="B683" s="48" t="s">
        <v>2612</v>
      </c>
      <c r="C683" s="43" t="s">
        <v>3737</v>
      </c>
      <c r="D683" s="49" t="s">
        <v>3738</v>
      </c>
      <c r="E683" s="50">
        <v>21019</v>
      </c>
      <c r="F683" s="50">
        <v>0</v>
      </c>
    </row>
    <row r="684" spans="1:6" s="51" customFormat="1" ht="12">
      <c r="A684" s="47">
        <v>240314</v>
      </c>
      <c r="B684" s="48" t="s">
        <v>2612</v>
      </c>
      <c r="C684" s="43" t="s">
        <v>3739</v>
      </c>
      <c r="D684" s="49" t="s">
        <v>3740</v>
      </c>
      <c r="E684" s="50">
        <v>54337</v>
      </c>
      <c r="F684" s="50">
        <v>0</v>
      </c>
    </row>
    <row r="685" spans="1:6" s="51" customFormat="1" ht="12">
      <c r="A685" s="47">
        <v>240314</v>
      </c>
      <c r="B685" s="48" t="s">
        <v>2612</v>
      </c>
      <c r="C685" s="43">
        <v>215847258</v>
      </c>
      <c r="D685" s="49" t="s">
        <v>3741</v>
      </c>
      <c r="E685" s="50">
        <v>24171</v>
      </c>
      <c r="F685" s="50">
        <v>0</v>
      </c>
    </row>
    <row r="686" spans="1:6" s="51" customFormat="1" ht="12">
      <c r="A686" s="47">
        <v>240314</v>
      </c>
      <c r="B686" s="48" t="s">
        <v>2612</v>
      </c>
      <c r="C686" s="43">
        <v>215852258</v>
      </c>
      <c r="D686" s="49" t="s">
        <v>3742</v>
      </c>
      <c r="E686" s="50">
        <v>21716</v>
      </c>
      <c r="F686" s="50">
        <v>0</v>
      </c>
    </row>
    <row r="687" spans="1:6" s="51" customFormat="1" ht="12">
      <c r="A687" s="47">
        <v>240314</v>
      </c>
      <c r="B687" s="48" t="s">
        <v>2612</v>
      </c>
      <c r="C687" s="43" t="s">
        <v>3743</v>
      </c>
      <c r="D687" s="49" t="s">
        <v>3744</v>
      </c>
      <c r="E687" s="50">
        <v>4667831</v>
      </c>
      <c r="F687" s="50">
        <v>0</v>
      </c>
    </row>
    <row r="688" spans="1:6" s="51" customFormat="1" ht="12">
      <c r="A688" s="47">
        <v>240314</v>
      </c>
      <c r="B688" s="48" t="s">
        <v>2612</v>
      </c>
      <c r="C688" s="43" t="s">
        <v>3745</v>
      </c>
      <c r="D688" s="49" t="s">
        <v>3746</v>
      </c>
      <c r="E688" s="50">
        <v>43523</v>
      </c>
      <c r="F688" s="50">
        <v>0</v>
      </c>
    </row>
    <row r="689" spans="1:6" s="51" customFormat="1" ht="12">
      <c r="A689" s="47">
        <v>240314</v>
      </c>
      <c r="B689" s="48" t="s">
        <v>2612</v>
      </c>
      <c r="C689" s="43">
        <v>215915759</v>
      </c>
      <c r="D689" s="49" t="s">
        <v>3747</v>
      </c>
      <c r="E689" s="50">
        <v>2828636</v>
      </c>
      <c r="F689" s="50">
        <v>0</v>
      </c>
    </row>
    <row r="690" spans="1:6" s="51" customFormat="1" ht="12">
      <c r="A690" s="47">
        <v>240314</v>
      </c>
      <c r="B690" s="48" t="s">
        <v>2612</v>
      </c>
      <c r="C690" s="43" t="s">
        <v>3748</v>
      </c>
      <c r="D690" s="49" t="s">
        <v>3749</v>
      </c>
      <c r="E690" s="50">
        <v>26690</v>
      </c>
      <c r="F690" s="50">
        <v>0</v>
      </c>
    </row>
    <row r="691" spans="1:6" s="51" customFormat="1" ht="12">
      <c r="A691" s="47">
        <v>240314</v>
      </c>
      <c r="B691" s="48" t="s">
        <v>2612</v>
      </c>
      <c r="C691" s="43">
        <v>216005360</v>
      </c>
      <c r="D691" s="49" t="s">
        <v>3750</v>
      </c>
      <c r="E691" s="50">
        <v>7400756</v>
      </c>
      <c r="F691" s="50">
        <v>0</v>
      </c>
    </row>
    <row r="692" spans="1:6" s="51" customFormat="1" ht="12">
      <c r="A692" s="47">
        <v>240314</v>
      </c>
      <c r="B692" s="48" t="s">
        <v>2612</v>
      </c>
      <c r="C692" s="43" t="s">
        <v>3751</v>
      </c>
      <c r="D692" s="49" t="s">
        <v>3752</v>
      </c>
      <c r="E692" s="50">
        <v>13182</v>
      </c>
      <c r="F692" s="50">
        <v>0</v>
      </c>
    </row>
    <row r="693" spans="1:6" s="51" customFormat="1" ht="12">
      <c r="A693" s="47">
        <v>240314</v>
      </c>
      <c r="B693" s="48" t="s">
        <v>2612</v>
      </c>
      <c r="C693" s="43" t="s">
        <v>3753</v>
      </c>
      <c r="D693" s="49" t="s">
        <v>3754</v>
      </c>
      <c r="E693" s="50">
        <v>25458</v>
      </c>
      <c r="F693" s="50">
        <v>0</v>
      </c>
    </row>
    <row r="694" spans="1:6" s="51" customFormat="1" ht="12">
      <c r="A694" s="47">
        <v>240314</v>
      </c>
      <c r="B694" s="48" t="s">
        <v>2612</v>
      </c>
      <c r="C694" s="43" t="s">
        <v>3755</v>
      </c>
      <c r="D694" s="49" t="s">
        <v>3756</v>
      </c>
      <c r="E694" s="50">
        <v>15851</v>
      </c>
      <c r="F694" s="50">
        <v>0</v>
      </c>
    </row>
    <row r="695" spans="1:6" s="51" customFormat="1" ht="12">
      <c r="A695" s="47">
        <v>240314</v>
      </c>
      <c r="B695" s="48" t="s">
        <v>2612</v>
      </c>
      <c r="C695" s="43" t="s">
        <v>3757</v>
      </c>
      <c r="D695" s="49" t="s">
        <v>3758</v>
      </c>
      <c r="E695" s="50">
        <v>13054</v>
      </c>
      <c r="F695" s="50">
        <v>0</v>
      </c>
    </row>
    <row r="696" spans="1:6" s="51" customFormat="1" ht="12">
      <c r="A696" s="47">
        <v>240314</v>
      </c>
      <c r="B696" s="48" t="s">
        <v>2612</v>
      </c>
      <c r="C696" s="43" t="s">
        <v>3759</v>
      </c>
      <c r="D696" s="49" t="s">
        <v>3760</v>
      </c>
      <c r="E696" s="50">
        <v>2648</v>
      </c>
      <c r="F696" s="50">
        <v>0</v>
      </c>
    </row>
    <row r="697" spans="1:6" s="51" customFormat="1" ht="12">
      <c r="A697" s="47">
        <v>240314</v>
      </c>
      <c r="B697" s="48" t="s">
        <v>2612</v>
      </c>
      <c r="C697" s="43" t="s">
        <v>3761</v>
      </c>
      <c r="D697" s="49" t="s">
        <v>3762</v>
      </c>
      <c r="E697" s="50">
        <v>25256</v>
      </c>
      <c r="F697" s="50">
        <v>0</v>
      </c>
    </row>
    <row r="698" spans="1:6" s="51" customFormat="1" ht="12">
      <c r="A698" s="47">
        <v>240314</v>
      </c>
      <c r="B698" s="48" t="s">
        <v>2612</v>
      </c>
      <c r="C698" s="43">
        <v>216018860</v>
      </c>
      <c r="D698" s="49" t="s">
        <v>3763</v>
      </c>
      <c r="E698" s="50">
        <v>15832</v>
      </c>
      <c r="F698" s="50">
        <v>0</v>
      </c>
    </row>
    <row r="699" spans="1:6" s="51" customFormat="1" ht="12">
      <c r="A699" s="47">
        <v>240314</v>
      </c>
      <c r="B699" s="48" t="s">
        <v>2612</v>
      </c>
      <c r="C699" s="43">
        <v>216019760</v>
      </c>
      <c r="D699" s="49" t="s">
        <v>3764</v>
      </c>
      <c r="E699" s="50">
        <v>15172</v>
      </c>
      <c r="F699" s="50">
        <v>0</v>
      </c>
    </row>
    <row r="700" spans="1:6" s="51" customFormat="1" ht="12">
      <c r="A700" s="47">
        <v>240314</v>
      </c>
      <c r="B700" s="48" t="s">
        <v>2612</v>
      </c>
      <c r="C700" s="43" t="s">
        <v>3765</v>
      </c>
      <c r="D700" s="49" t="s">
        <v>3766</v>
      </c>
      <c r="E700" s="50">
        <v>40141</v>
      </c>
      <c r="F700" s="50">
        <v>0</v>
      </c>
    </row>
    <row r="701" spans="1:6" s="51" customFormat="1" ht="12">
      <c r="A701" s="47">
        <v>240314</v>
      </c>
      <c r="B701" s="48" t="s">
        <v>2612</v>
      </c>
      <c r="C701" s="43" t="s">
        <v>3767</v>
      </c>
      <c r="D701" s="49" t="s">
        <v>3768</v>
      </c>
      <c r="E701" s="50">
        <v>1952249</v>
      </c>
      <c r="F701" s="50">
        <v>0</v>
      </c>
    </row>
    <row r="702" spans="1:6" s="51" customFormat="1" ht="12">
      <c r="A702" s="47">
        <v>240314</v>
      </c>
      <c r="B702" s="48" t="s">
        <v>2612</v>
      </c>
      <c r="C702" s="43" t="s">
        <v>3769</v>
      </c>
      <c r="D702" s="49" t="s">
        <v>3770</v>
      </c>
      <c r="E702" s="50">
        <v>12540</v>
      </c>
      <c r="F702" s="50">
        <v>0</v>
      </c>
    </row>
    <row r="703" spans="1:6" s="51" customFormat="1" ht="12">
      <c r="A703" s="47">
        <v>240314</v>
      </c>
      <c r="B703" s="48" t="s">
        <v>2612</v>
      </c>
      <c r="C703" s="43" t="s">
        <v>3771</v>
      </c>
      <c r="D703" s="49" t="s">
        <v>3772</v>
      </c>
      <c r="E703" s="50">
        <v>7603</v>
      </c>
      <c r="F703" s="50">
        <v>0</v>
      </c>
    </row>
    <row r="704" spans="1:6" s="51" customFormat="1" ht="12">
      <c r="A704" s="47">
        <v>240314</v>
      </c>
      <c r="B704" s="48" t="s">
        <v>2612</v>
      </c>
      <c r="C704" s="43">
        <v>216027660</v>
      </c>
      <c r="D704" s="49" t="s">
        <v>3773</v>
      </c>
      <c r="E704" s="50">
        <v>7140</v>
      </c>
      <c r="F704" s="50">
        <v>0</v>
      </c>
    </row>
    <row r="705" spans="1:6" s="51" customFormat="1" ht="12">
      <c r="A705" s="47">
        <v>240314</v>
      </c>
      <c r="B705" s="48" t="s">
        <v>2612</v>
      </c>
      <c r="C705" s="43" t="s">
        <v>3774</v>
      </c>
      <c r="D705" s="49" t="s">
        <v>3775</v>
      </c>
      <c r="E705" s="50">
        <v>11642</v>
      </c>
      <c r="F705" s="50">
        <v>0</v>
      </c>
    </row>
    <row r="706" spans="1:6" s="51" customFormat="1" ht="12">
      <c r="A706" s="47">
        <v>240314</v>
      </c>
      <c r="B706" s="48" t="s">
        <v>2612</v>
      </c>
      <c r="C706" s="43" t="s">
        <v>3776</v>
      </c>
      <c r="D706" s="49" t="s">
        <v>3777</v>
      </c>
      <c r="E706" s="50">
        <v>101314</v>
      </c>
      <c r="F706" s="50">
        <v>0</v>
      </c>
    </row>
    <row r="707" spans="1:6" s="51" customFormat="1" ht="12">
      <c r="A707" s="47">
        <v>240314</v>
      </c>
      <c r="B707" s="48" t="s">
        <v>2612</v>
      </c>
      <c r="C707" s="43">
        <v>216047460</v>
      </c>
      <c r="D707" s="49" t="s">
        <v>3778</v>
      </c>
      <c r="E707" s="50">
        <v>35160</v>
      </c>
      <c r="F707" s="50">
        <v>0</v>
      </c>
    </row>
    <row r="708" spans="1:6" s="51" customFormat="1" ht="12">
      <c r="A708" s="47">
        <v>240314</v>
      </c>
      <c r="B708" s="48" t="s">
        <v>2612</v>
      </c>
      <c r="C708" s="43">
        <v>216047660</v>
      </c>
      <c r="D708" s="52" t="s">
        <v>3779</v>
      </c>
      <c r="E708" s="50">
        <v>22765</v>
      </c>
      <c r="F708" s="50">
        <v>0</v>
      </c>
    </row>
    <row r="709" spans="1:6" s="51" customFormat="1" ht="12">
      <c r="A709" s="47">
        <v>240314</v>
      </c>
      <c r="B709" s="48" t="s">
        <v>2612</v>
      </c>
      <c r="C709" s="43">
        <v>216047960</v>
      </c>
      <c r="D709" s="49" t="s">
        <v>3780</v>
      </c>
      <c r="E709" s="50">
        <v>15801</v>
      </c>
      <c r="F709" s="50">
        <v>0</v>
      </c>
    </row>
    <row r="710" spans="1:6" s="51" customFormat="1" ht="12">
      <c r="A710" s="47">
        <v>240314</v>
      </c>
      <c r="B710" s="48" t="s">
        <v>2612</v>
      </c>
      <c r="C710" s="43">
        <v>216052260</v>
      </c>
      <c r="D710" s="49" t="s">
        <v>3781</v>
      </c>
      <c r="E710" s="50">
        <v>20076</v>
      </c>
      <c r="F710" s="50">
        <v>0</v>
      </c>
    </row>
    <row r="711" spans="1:6" s="51" customFormat="1" ht="12">
      <c r="A711" s="47">
        <v>240314</v>
      </c>
      <c r="B711" s="48" t="s">
        <v>2612</v>
      </c>
      <c r="C711" s="43">
        <v>216052560</v>
      </c>
      <c r="D711" s="49" t="s">
        <v>3782</v>
      </c>
      <c r="E711" s="50">
        <v>13275</v>
      </c>
      <c r="F711" s="50">
        <v>0</v>
      </c>
    </row>
    <row r="712" spans="1:6" s="51" customFormat="1" ht="12">
      <c r="A712" s="47">
        <v>240314</v>
      </c>
      <c r="B712" s="48" t="s">
        <v>2612</v>
      </c>
      <c r="C712" s="43">
        <v>216054660</v>
      </c>
      <c r="D712" s="49" t="s">
        <v>3783</v>
      </c>
      <c r="E712" s="50">
        <v>13024</v>
      </c>
      <c r="F712" s="50">
        <v>0</v>
      </c>
    </row>
    <row r="713" spans="1:6" s="51" customFormat="1" ht="12">
      <c r="A713" s="47">
        <v>240314</v>
      </c>
      <c r="B713" s="48" t="s">
        <v>2612</v>
      </c>
      <c r="C713" s="43">
        <v>216068160</v>
      </c>
      <c r="D713" s="49" t="s">
        <v>3784</v>
      </c>
      <c r="E713" s="50">
        <v>2534</v>
      </c>
      <c r="F713" s="50">
        <v>0</v>
      </c>
    </row>
    <row r="714" spans="1:6" s="51" customFormat="1" ht="12">
      <c r="A714" s="47">
        <v>240314</v>
      </c>
      <c r="B714" s="48" t="s">
        <v>2612</v>
      </c>
      <c r="C714" s="43">
        <v>216086760</v>
      </c>
      <c r="D714" s="49" t="s">
        <v>3785</v>
      </c>
      <c r="E714" s="50">
        <v>12407</v>
      </c>
      <c r="F714" s="50">
        <v>0</v>
      </c>
    </row>
    <row r="715" spans="1:6" s="51" customFormat="1" ht="12">
      <c r="A715" s="47">
        <v>240314</v>
      </c>
      <c r="B715" s="48" t="s">
        <v>2612</v>
      </c>
      <c r="C715" s="43" t="s">
        <v>3786</v>
      </c>
      <c r="D715" s="49" t="s">
        <v>3787</v>
      </c>
      <c r="E715" s="50">
        <v>35752</v>
      </c>
      <c r="F715" s="50">
        <v>0</v>
      </c>
    </row>
    <row r="716" spans="1:6" s="51" customFormat="1" ht="12">
      <c r="A716" s="47">
        <v>240314</v>
      </c>
      <c r="B716" s="48" t="s">
        <v>2612</v>
      </c>
      <c r="C716" s="43" t="s">
        <v>3788</v>
      </c>
      <c r="D716" s="49" t="s">
        <v>3789</v>
      </c>
      <c r="E716" s="50">
        <v>18008</v>
      </c>
      <c r="F716" s="50">
        <v>0</v>
      </c>
    </row>
    <row r="717" spans="1:6" s="51" customFormat="1" ht="12">
      <c r="A717" s="47">
        <v>240314</v>
      </c>
      <c r="B717" s="48" t="s">
        <v>2612</v>
      </c>
      <c r="C717" s="43" t="s">
        <v>3790</v>
      </c>
      <c r="D717" s="49" t="s">
        <v>3791</v>
      </c>
      <c r="E717" s="50">
        <v>15254</v>
      </c>
      <c r="F717" s="50">
        <v>0</v>
      </c>
    </row>
    <row r="718" spans="1:6" s="51" customFormat="1" ht="12">
      <c r="A718" s="47">
        <v>240314</v>
      </c>
      <c r="B718" s="48" t="s">
        <v>2612</v>
      </c>
      <c r="C718" s="43">
        <v>216115761</v>
      </c>
      <c r="D718" s="49" t="s">
        <v>3792</v>
      </c>
      <c r="E718" s="50">
        <v>4676</v>
      </c>
      <c r="F718" s="50">
        <v>0</v>
      </c>
    </row>
    <row r="719" spans="1:6" s="51" customFormat="1" ht="12">
      <c r="A719" s="47">
        <v>240314</v>
      </c>
      <c r="B719" s="48" t="s">
        <v>2612</v>
      </c>
      <c r="C719" s="43">
        <v>216115861</v>
      </c>
      <c r="D719" s="49" t="s">
        <v>3793</v>
      </c>
      <c r="E719" s="50">
        <v>18195</v>
      </c>
      <c r="F719" s="50">
        <v>0</v>
      </c>
    </row>
    <row r="720" spans="1:6" s="51" customFormat="1" ht="12">
      <c r="A720" s="47">
        <v>240314</v>
      </c>
      <c r="B720" s="48" t="s">
        <v>2612</v>
      </c>
      <c r="C720" s="43">
        <v>216127361</v>
      </c>
      <c r="D720" s="49" t="s">
        <v>3794</v>
      </c>
      <c r="E720" s="50">
        <v>59295</v>
      </c>
      <c r="F720" s="50">
        <v>0</v>
      </c>
    </row>
    <row r="721" spans="1:6" s="51" customFormat="1" ht="12">
      <c r="A721" s="47">
        <v>240314</v>
      </c>
      <c r="B721" s="48" t="s">
        <v>2612</v>
      </c>
      <c r="C721" s="43" t="s">
        <v>3795</v>
      </c>
      <c r="D721" s="49" t="s">
        <v>3796</v>
      </c>
      <c r="E721" s="50">
        <v>14139</v>
      </c>
      <c r="F721" s="50">
        <v>0</v>
      </c>
    </row>
    <row r="722" spans="1:6" s="51" customFormat="1" ht="12">
      <c r="A722" s="47">
        <v>240314</v>
      </c>
      <c r="B722" s="48" t="s">
        <v>2612</v>
      </c>
      <c r="C722" s="43">
        <v>216154261</v>
      </c>
      <c r="D722" s="49" t="s">
        <v>3797</v>
      </c>
      <c r="E722" s="50">
        <v>26356</v>
      </c>
      <c r="F722" s="50">
        <v>0</v>
      </c>
    </row>
    <row r="723" spans="1:6" s="51" customFormat="1" ht="12">
      <c r="A723" s="47">
        <v>240314</v>
      </c>
      <c r="B723" s="48" t="s">
        <v>2612</v>
      </c>
      <c r="C723" s="43" t="s">
        <v>3798</v>
      </c>
      <c r="D723" s="49" t="s">
        <v>3799</v>
      </c>
      <c r="E723" s="50">
        <v>24283</v>
      </c>
      <c r="F723" s="50">
        <v>0</v>
      </c>
    </row>
    <row r="724" spans="1:6" s="51" customFormat="1" ht="12">
      <c r="A724" s="47">
        <v>240314</v>
      </c>
      <c r="B724" s="48" t="s">
        <v>2612</v>
      </c>
      <c r="C724" s="43">
        <v>216173461</v>
      </c>
      <c r="D724" s="49" t="s">
        <v>3800</v>
      </c>
      <c r="E724" s="50">
        <v>6345</v>
      </c>
      <c r="F724" s="50">
        <v>0</v>
      </c>
    </row>
    <row r="725" spans="1:6" s="51" customFormat="1" ht="12">
      <c r="A725" s="47">
        <v>240314</v>
      </c>
      <c r="B725" s="48" t="s">
        <v>2612</v>
      </c>
      <c r="C725" s="43">
        <v>216173861</v>
      </c>
      <c r="D725" s="49" t="s">
        <v>3801</v>
      </c>
      <c r="E725" s="50">
        <v>17140</v>
      </c>
      <c r="F725" s="50">
        <v>0</v>
      </c>
    </row>
    <row r="726" spans="1:6" s="51" customFormat="1" ht="12">
      <c r="A726" s="47">
        <v>240314</v>
      </c>
      <c r="B726" s="48" t="s">
        <v>2612</v>
      </c>
      <c r="C726" s="43">
        <v>216197161</v>
      </c>
      <c r="D726" s="49" t="s">
        <v>3802</v>
      </c>
      <c r="E726" s="50">
        <v>6233</v>
      </c>
      <c r="F726" s="50">
        <v>0</v>
      </c>
    </row>
    <row r="727" spans="1:6" s="51" customFormat="1" ht="12">
      <c r="A727" s="47">
        <v>240314</v>
      </c>
      <c r="B727" s="48" t="s">
        <v>2612</v>
      </c>
      <c r="C727" s="43" t="s">
        <v>3803</v>
      </c>
      <c r="D727" s="49" t="s">
        <v>3804</v>
      </c>
      <c r="E727" s="50">
        <v>10714</v>
      </c>
      <c r="F727" s="50">
        <v>0</v>
      </c>
    </row>
    <row r="728" spans="1:6" s="51" customFormat="1" ht="12">
      <c r="A728" s="47">
        <v>240314</v>
      </c>
      <c r="B728" s="48" t="s">
        <v>2612</v>
      </c>
      <c r="C728" s="43" t="s">
        <v>3805</v>
      </c>
      <c r="D728" s="49" t="s">
        <v>3806</v>
      </c>
      <c r="E728" s="50">
        <v>4867</v>
      </c>
      <c r="F728" s="50">
        <v>0</v>
      </c>
    </row>
    <row r="729" spans="1:6" s="51" customFormat="1" ht="12">
      <c r="A729" s="47">
        <v>240314</v>
      </c>
      <c r="B729" s="48" t="s">
        <v>2612</v>
      </c>
      <c r="C729" s="43" t="s">
        <v>3807</v>
      </c>
      <c r="D729" s="49" t="s">
        <v>3808</v>
      </c>
      <c r="E729" s="50">
        <v>2406</v>
      </c>
      <c r="F729" s="50">
        <v>0</v>
      </c>
    </row>
    <row r="730" spans="1:6" s="51" customFormat="1" ht="12">
      <c r="A730" s="47">
        <v>240314</v>
      </c>
      <c r="B730" s="48" t="s">
        <v>2612</v>
      </c>
      <c r="C730" s="43">
        <v>216215762</v>
      </c>
      <c r="D730" s="49" t="s">
        <v>3809</v>
      </c>
      <c r="E730" s="50">
        <v>4454</v>
      </c>
      <c r="F730" s="50">
        <v>0</v>
      </c>
    </row>
    <row r="731" spans="1:6" s="51" customFormat="1" ht="12">
      <c r="A731" s="47">
        <v>240314</v>
      </c>
      <c r="B731" s="48" t="s">
        <v>2612</v>
      </c>
      <c r="C731" s="43">
        <v>216217662</v>
      </c>
      <c r="D731" s="49" t="s">
        <v>3810</v>
      </c>
      <c r="E731" s="50">
        <v>29676</v>
      </c>
      <c r="F731" s="50">
        <v>0</v>
      </c>
    </row>
    <row r="732" spans="1:6" s="51" customFormat="1" ht="12">
      <c r="A732" s="47">
        <v>240314</v>
      </c>
      <c r="B732" s="48" t="s">
        <v>2612</v>
      </c>
      <c r="C732" s="43" t="s">
        <v>3811</v>
      </c>
      <c r="D732" s="49" t="s">
        <v>3812</v>
      </c>
      <c r="E732" s="50">
        <v>103378</v>
      </c>
      <c r="F732" s="50">
        <v>0</v>
      </c>
    </row>
    <row r="733" spans="1:6" s="51" customFormat="1" ht="12">
      <c r="A733" s="47">
        <v>240314</v>
      </c>
      <c r="B733" s="48" t="s">
        <v>2612</v>
      </c>
      <c r="C733" s="43" t="s">
        <v>3813</v>
      </c>
      <c r="D733" s="52" t="s">
        <v>3814</v>
      </c>
      <c r="E733" s="50">
        <v>11899</v>
      </c>
      <c r="F733" s="50">
        <v>0</v>
      </c>
    </row>
    <row r="734" spans="1:6" s="51" customFormat="1" ht="12">
      <c r="A734" s="47">
        <v>240314</v>
      </c>
      <c r="B734" s="48" t="s">
        <v>2612</v>
      </c>
      <c r="C734" s="43" t="s">
        <v>3815</v>
      </c>
      <c r="D734" s="49" t="s">
        <v>3816</v>
      </c>
      <c r="E734" s="50">
        <v>9260</v>
      </c>
      <c r="F734" s="50">
        <v>0</v>
      </c>
    </row>
    <row r="735" spans="1:6" s="51" customFormat="1" ht="12">
      <c r="A735" s="47">
        <v>240314</v>
      </c>
      <c r="B735" s="48" t="s">
        <v>2612</v>
      </c>
      <c r="C735" s="43">
        <v>216268162</v>
      </c>
      <c r="D735" s="49" t="s">
        <v>3817</v>
      </c>
      <c r="E735" s="50">
        <v>7248</v>
      </c>
      <c r="F735" s="50">
        <v>0</v>
      </c>
    </row>
    <row r="736" spans="1:6" s="51" customFormat="1" ht="12">
      <c r="A736" s="47">
        <v>240314</v>
      </c>
      <c r="B736" s="48" t="s">
        <v>2612</v>
      </c>
      <c r="C736" s="43">
        <v>216285162</v>
      </c>
      <c r="D736" s="49" t="s">
        <v>3818</v>
      </c>
      <c r="E736" s="50">
        <v>18644</v>
      </c>
      <c r="F736" s="50">
        <v>0</v>
      </c>
    </row>
    <row r="737" spans="1:6" s="51" customFormat="1" ht="12">
      <c r="A737" s="47">
        <v>240314</v>
      </c>
      <c r="B737" s="48" t="s">
        <v>2612</v>
      </c>
      <c r="C737" s="43">
        <v>216315763</v>
      </c>
      <c r="D737" s="49" t="s">
        <v>3819</v>
      </c>
      <c r="E737" s="50">
        <v>9538</v>
      </c>
      <c r="F737" s="50">
        <v>0</v>
      </c>
    </row>
    <row r="738" spans="1:6" s="51" customFormat="1" ht="12">
      <c r="A738" s="47">
        <v>240314</v>
      </c>
      <c r="B738" s="48" t="s">
        <v>2612</v>
      </c>
      <c r="C738" s="43">
        <v>216373563</v>
      </c>
      <c r="D738" s="49" t="s">
        <v>3820</v>
      </c>
      <c r="E738" s="50">
        <v>12005</v>
      </c>
      <c r="F738" s="50">
        <v>0</v>
      </c>
    </row>
    <row r="739" spans="1:6" s="51" customFormat="1" ht="12">
      <c r="A739" s="47">
        <v>240314</v>
      </c>
      <c r="B739" s="48" t="s">
        <v>2612</v>
      </c>
      <c r="C739" s="43">
        <v>216376563</v>
      </c>
      <c r="D739" s="49" t="s">
        <v>3821</v>
      </c>
      <c r="E739" s="50">
        <v>59563</v>
      </c>
      <c r="F739" s="50">
        <v>0</v>
      </c>
    </row>
    <row r="740" spans="1:6" s="51" customFormat="1" ht="12">
      <c r="A740" s="47">
        <v>240314</v>
      </c>
      <c r="B740" s="48" t="s">
        <v>2612</v>
      </c>
      <c r="C740" s="43">
        <v>216376863</v>
      </c>
      <c r="D740" s="49" t="s">
        <v>3822</v>
      </c>
      <c r="E740" s="50">
        <v>9523</v>
      </c>
      <c r="F740" s="50">
        <v>0</v>
      </c>
    </row>
    <row r="741" spans="1:6" s="51" customFormat="1" ht="12">
      <c r="A741" s="47">
        <v>240314</v>
      </c>
      <c r="B741" s="48" t="s">
        <v>2612</v>
      </c>
      <c r="C741" s="43">
        <v>216385263</v>
      </c>
      <c r="D741" s="49" t="s">
        <v>3823</v>
      </c>
      <c r="E741" s="50">
        <v>10782</v>
      </c>
      <c r="F741" s="50">
        <v>0</v>
      </c>
    </row>
    <row r="742" spans="1:6" s="51" customFormat="1" ht="12">
      <c r="A742" s="47">
        <v>240314</v>
      </c>
      <c r="B742" s="48" t="s">
        <v>2612</v>
      </c>
      <c r="C742" s="43" t="s">
        <v>3824</v>
      </c>
      <c r="D742" s="49" t="s">
        <v>3825</v>
      </c>
      <c r="E742" s="50">
        <v>9200</v>
      </c>
      <c r="F742" s="50">
        <v>0</v>
      </c>
    </row>
    <row r="743" spans="1:6" s="51" customFormat="1" ht="12">
      <c r="A743" s="47">
        <v>240314</v>
      </c>
      <c r="B743" s="48" t="s">
        <v>2612</v>
      </c>
      <c r="C743" s="43" t="s">
        <v>3826</v>
      </c>
      <c r="D743" s="49" t="s">
        <v>3827</v>
      </c>
      <c r="E743" s="50">
        <v>14542</v>
      </c>
      <c r="F743" s="50">
        <v>0</v>
      </c>
    </row>
    <row r="744" spans="1:6" s="51" customFormat="1" ht="12">
      <c r="A744" s="47">
        <v>240314</v>
      </c>
      <c r="B744" s="48" t="s">
        <v>2612</v>
      </c>
      <c r="C744" s="43" t="s">
        <v>3828</v>
      </c>
      <c r="D744" s="49" t="s">
        <v>3829</v>
      </c>
      <c r="E744" s="50">
        <v>26447</v>
      </c>
      <c r="F744" s="50">
        <v>0</v>
      </c>
    </row>
    <row r="745" spans="1:6" s="51" customFormat="1" ht="12">
      <c r="A745" s="47">
        <v>240314</v>
      </c>
      <c r="B745" s="48" t="s">
        <v>2612</v>
      </c>
      <c r="C745" s="43" t="s">
        <v>3830</v>
      </c>
      <c r="D745" s="49" t="s">
        <v>3831</v>
      </c>
      <c r="E745" s="50">
        <v>6315</v>
      </c>
      <c r="F745" s="50">
        <v>0</v>
      </c>
    </row>
    <row r="746" spans="1:6" s="51" customFormat="1" ht="12">
      <c r="A746" s="47">
        <v>240314</v>
      </c>
      <c r="B746" s="48" t="s">
        <v>2612</v>
      </c>
      <c r="C746" s="43" t="s">
        <v>3832</v>
      </c>
      <c r="D746" s="49" t="s">
        <v>3833</v>
      </c>
      <c r="E746" s="50">
        <v>6925</v>
      </c>
      <c r="F746" s="50">
        <v>0</v>
      </c>
    </row>
    <row r="747" spans="1:6" s="51" customFormat="1" ht="12">
      <c r="A747" s="47">
        <v>240314</v>
      </c>
      <c r="B747" s="48" t="s">
        <v>2612</v>
      </c>
      <c r="C747" s="43">
        <v>216415764</v>
      </c>
      <c r="D747" s="49" t="s">
        <v>3834</v>
      </c>
      <c r="E747" s="50">
        <v>8005</v>
      </c>
      <c r="F747" s="50">
        <v>0</v>
      </c>
    </row>
    <row r="748" spans="1:6" s="51" customFormat="1" ht="12">
      <c r="A748" s="47">
        <v>240314</v>
      </c>
      <c r="B748" s="48" t="s">
        <v>2612</v>
      </c>
      <c r="C748" s="43">
        <v>216419364</v>
      </c>
      <c r="D748" s="49" t="s">
        <v>3835</v>
      </c>
      <c r="E748" s="50">
        <v>25700</v>
      </c>
      <c r="F748" s="50">
        <v>0</v>
      </c>
    </row>
    <row r="749" spans="1:6" s="51" customFormat="1" ht="12">
      <c r="A749" s="47">
        <v>240314</v>
      </c>
      <c r="B749" s="48" t="s">
        <v>2612</v>
      </c>
      <c r="C749" s="43" t="s">
        <v>3836</v>
      </c>
      <c r="D749" s="49" t="s">
        <v>3837</v>
      </c>
      <c r="E749" s="50">
        <v>25471</v>
      </c>
      <c r="F749" s="50">
        <v>0</v>
      </c>
    </row>
    <row r="750" spans="1:6" s="51" customFormat="1" ht="12">
      <c r="A750" s="47">
        <v>240314</v>
      </c>
      <c r="B750" s="48" t="s">
        <v>2612</v>
      </c>
      <c r="C750" s="43" t="s">
        <v>3838</v>
      </c>
      <c r="D750" s="49" t="s">
        <v>3839</v>
      </c>
      <c r="E750" s="50">
        <v>3288</v>
      </c>
      <c r="F750" s="50">
        <v>0</v>
      </c>
    </row>
    <row r="751" spans="1:6" s="51" customFormat="1" ht="12">
      <c r="A751" s="47">
        <v>240314</v>
      </c>
      <c r="B751" s="48" t="s">
        <v>2612</v>
      </c>
      <c r="C751" s="43" t="s">
        <v>3840</v>
      </c>
      <c r="D751" s="49" t="s">
        <v>3841</v>
      </c>
      <c r="E751" s="50">
        <v>13075</v>
      </c>
      <c r="F751" s="50">
        <v>0</v>
      </c>
    </row>
    <row r="752" spans="1:6" s="51" customFormat="1" ht="12">
      <c r="A752" s="47">
        <v>240314</v>
      </c>
      <c r="B752" s="48" t="s">
        <v>2612</v>
      </c>
      <c r="C752" s="43">
        <v>216476364</v>
      </c>
      <c r="D752" s="49" t="s">
        <v>3842</v>
      </c>
      <c r="E752" s="50">
        <v>77451</v>
      </c>
      <c r="F752" s="50">
        <v>0</v>
      </c>
    </row>
    <row r="753" spans="1:6" s="51" customFormat="1" ht="12" customHeight="1">
      <c r="A753" s="47">
        <v>240314</v>
      </c>
      <c r="B753" s="48" t="s">
        <v>2612</v>
      </c>
      <c r="C753" s="43">
        <v>216488564</v>
      </c>
      <c r="D753" s="54" t="s">
        <v>3843</v>
      </c>
      <c r="E753" s="50">
        <v>5402</v>
      </c>
      <c r="F753" s="50">
        <v>0</v>
      </c>
    </row>
    <row r="754" spans="1:6" s="51" customFormat="1" ht="12">
      <c r="A754" s="47">
        <v>240314</v>
      </c>
      <c r="B754" s="48" t="s">
        <v>2612</v>
      </c>
      <c r="C754" s="43" t="s">
        <v>3844</v>
      </c>
      <c r="D754" s="49" t="s">
        <v>3845</v>
      </c>
      <c r="E754" s="50">
        <v>39288</v>
      </c>
      <c r="F754" s="50">
        <v>0</v>
      </c>
    </row>
    <row r="755" spans="1:6" s="51" customFormat="1" ht="12">
      <c r="A755" s="47">
        <v>240314</v>
      </c>
      <c r="B755" s="48" t="s">
        <v>2612</v>
      </c>
      <c r="C755" s="43">
        <v>216517665</v>
      </c>
      <c r="D755" s="49" t="s">
        <v>3846</v>
      </c>
      <c r="E755" s="50">
        <v>6971</v>
      </c>
      <c r="F755" s="50">
        <v>0</v>
      </c>
    </row>
    <row r="756" spans="1:6" s="51" customFormat="1" ht="12">
      <c r="A756" s="47">
        <v>240314</v>
      </c>
      <c r="B756" s="48" t="s">
        <v>2612</v>
      </c>
      <c r="C756" s="43">
        <v>216552565</v>
      </c>
      <c r="D756" s="49" t="s">
        <v>1052</v>
      </c>
      <c r="E756" s="50">
        <v>6401</v>
      </c>
      <c r="F756" s="50">
        <v>0</v>
      </c>
    </row>
    <row r="757" spans="1:6" s="51" customFormat="1" ht="12">
      <c r="A757" s="47">
        <v>240314</v>
      </c>
      <c r="B757" s="48" t="s">
        <v>2612</v>
      </c>
      <c r="C757" s="43">
        <v>216570265</v>
      </c>
      <c r="D757" s="49" t="s">
        <v>1053</v>
      </c>
      <c r="E757" s="50">
        <v>31489</v>
      </c>
      <c r="F757" s="50">
        <v>0</v>
      </c>
    </row>
    <row r="758" spans="1:6" s="51" customFormat="1" ht="12">
      <c r="A758" s="47">
        <v>240314</v>
      </c>
      <c r="B758" s="48" t="s">
        <v>2612</v>
      </c>
      <c r="C758" s="43">
        <v>216581065</v>
      </c>
      <c r="D758" s="49" t="s">
        <v>1054</v>
      </c>
      <c r="E758" s="50">
        <v>58412</v>
      </c>
      <c r="F758" s="50">
        <v>0</v>
      </c>
    </row>
    <row r="759" spans="1:6" s="51" customFormat="1" ht="12">
      <c r="A759" s="47">
        <v>240314</v>
      </c>
      <c r="B759" s="48" t="s">
        <v>2612</v>
      </c>
      <c r="C759" s="43">
        <v>216586865</v>
      </c>
      <c r="D759" s="49" t="s">
        <v>1055</v>
      </c>
      <c r="E759" s="50">
        <v>65003</v>
      </c>
      <c r="F759" s="50">
        <v>0</v>
      </c>
    </row>
    <row r="760" spans="1:6" s="51" customFormat="1" ht="12">
      <c r="A760" s="47">
        <v>240314</v>
      </c>
      <c r="B760" s="48" t="s">
        <v>2612</v>
      </c>
      <c r="C760" s="43" t="s">
        <v>1056</v>
      </c>
      <c r="D760" s="49" t="s">
        <v>1057</v>
      </c>
      <c r="E760" s="50">
        <v>1673507</v>
      </c>
      <c r="F760" s="50">
        <v>0</v>
      </c>
    </row>
    <row r="761" spans="1:6" s="51" customFormat="1" ht="12">
      <c r="A761" s="47">
        <v>240314</v>
      </c>
      <c r="B761" s="48" t="s">
        <v>2612</v>
      </c>
      <c r="C761" s="43" t="s">
        <v>1058</v>
      </c>
      <c r="D761" s="49" t="s">
        <v>1059</v>
      </c>
      <c r="E761" s="50">
        <v>6915</v>
      </c>
      <c r="F761" s="50">
        <v>0</v>
      </c>
    </row>
    <row r="762" spans="1:6" s="51" customFormat="1" ht="12">
      <c r="A762" s="47">
        <v>240314</v>
      </c>
      <c r="B762" s="48" t="s">
        <v>2612</v>
      </c>
      <c r="C762" s="43" t="s">
        <v>1060</v>
      </c>
      <c r="D762" s="49" t="s">
        <v>1061</v>
      </c>
      <c r="E762" s="50">
        <v>105415</v>
      </c>
      <c r="F762" s="50">
        <v>0</v>
      </c>
    </row>
    <row r="763" spans="1:6" s="51" customFormat="1" ht="12">
      <c r="A763" s="47">
        <v>240314</v>
      </c>
      <c r="B763" s="48" t="s">
        <v>2612</v>
      </c>
      <c r="C763" s="43" t="s">
        <v>1062</v>
      </c>
      <c r="D763" s="49" t="s">
        <v>1063</v>
      </c>
      <c r="E763" s="50">
        <v>5273</v>
      </c>
      <c r="F763" s="50">
        <v>0</v>
      </c>
    </row>
    <row r="764" spans="1:6" s="51" customFormat="1" ht="12">
      <c r="A764" s="47">
        <v>240314</v>
      </c>
      <c r="B764" s="48" t="s">
        <v>2612</v>
      </c>
      <c r="C764" s="43">
        <v>216697666</v>
      </c>
      <c r="D764" s="49" t="s">
        <v>1064</v>
      </c>
      <c r="E764" s="50">
        <v>2573</v>
      </c>
      <c r="F764" s="50">
        <v>0</v>
      </c>
    </row>
    <row r="765" spans="1:6" s="51" customFormat="1" ht="12">
      <c r="A765" s="47">
        <v>240314</v>
      </c>
      <c r="B765" s="48" t="s">
        <v>2612</v>
      </c>
      <c r="C765" s="43" t="s">
        <v>1065</v>
      </c>
      <c r="D765" s="49" t="s">
        <v>1066</v>
      </c>
      <c r="E765" s="50">
        <v>6668</v>
      </c>
      <c r="F765" s="50">
        <v>0</v>
      </c>
    </row>
    <row r="766" spans="1:6" s="51" customFormat="1" ht="12">
      <c r="A766" s="47">
        <v>240314</v>
      </c>
      <c r="B766" s="48" t="s">
        <v>2612</v>
      </c>
      <c r="C766" s="43" t="s">
        <v>1067</v>
      </c>
      <c r="D766" s="49" t="s">
        <v>1068</v>
      </c>
      <c r="E766" s="50">
        <v>14992</v>
      </c>
      <c r="F766" s="50">
        <v>0</v>
      </c>
    </row>
    <row r="767" spans="1:6" s="51" customFormat="1" ht="12">
      <c r="A767" s="47">
        <v>240314</v>
      </c>
      <c r="B767" s="48" t="s">
        <v>2612</v>
      </c>
      <c r="C767" s="43">
        <v>216713667</v>
      </c>
      <c r="D767" s="49" t="s">
        <v>1069</v>
      </c>
      <c r="E767" s="50">
        <v>37494</v>
      </c>
      <c r="F767" s="50">
        <v>0</v>
      </c>
    </row>
    <row r="768" spans="1:6" s="51" customFormat="1" ht="12">
      <c r="A768" s="47">
        <v>240314</v>
      </c>
      <c r="B768" s="48" t="s">
        <v>2612</v>
      </c>
      <c r="C768" s="43" t="s">
        <v>1070</v>
      </c>
      <c r="D768" s="49" t="s">
        <v>1071</v>
      </c>
      <c r="E768" s="50">
        <v>7738</v>
      </c>
      <c r="F768" s="50">
        <v>0</v>
      </c>
    </row>
    <row r="769" spans="1:6" s="51" customFormat="1" ht="12">
      <c r="A769" s="47">
        <v>240314</v>
      </c>
      <c r="B769" s="48" t="s">
        <v>2612</v>
      </c>
      <c r="C769" s="43" t="s">
        <v>1072</v>
      </c>
      <c r="D769" s="49" t="s">
        <v>1073</v>
      </c>
      <c r="E769" s="50">
        <v>7122</v>
      </c>
      <c r="F769" s="50">
        <v>0</v>
      </c>
    </row>
    <row r="770" spans="1:6" s="51" customFormat="1" ht="12">
      <c r="A770" s="47">
        <v>240314</v>
      </c>
      <c r="B770" s="48" t="s">
        <v>2612</v>
      </c>
      <c r="C770" s="43">
        <v>216717867</v>
      </c>
      <c r="D770" s="49" t="s">
        <v>1074</v>
      </c>
      <c r="E770" s="50">
        <v>11213</v>
      </c>
      <c r="F770" s="50">
        <v>0</v>
      </c>
    </row>
    <row r="771" spans="1:6" s="51" customFormat="1" ht="12">
      <c r="A771" s="47">
        <v>240314</v>
      </c>
      <c r="B771" s="48" t="s">
        <v>2612</v>
      </c>
      <c r="C771" s="43" t="s">
        <v>1075</v>
      </c>
      <c r="D771" s="49" t="s">
        <v>1076</v>
      </c>
      <c r="E771" s="50">
        <v>5241</v>
      </c>
      <c r="F771" s="50">
        <v>0</v>
      </c>
    </row>
    <row r="772" spans="1:6" s="51" customFormat="1" ht="12">
      <c r="A772" s="47">
        <v>240314</v>
      </c>
      <c r="B772" s="48" t="s">
        <v>2612</v>
      </c>
      <c r="C772" s="43" t="s">
        <v>1077</v>
      </c>
      <c r="D772" s="49" t="s">
        <v>1078</v>
      </c>
      <c r="E772" s="50">
        <v>16358</v>
      </c>
      <c r="F772" s="50">
        <v>0</v>
      </c>
    </row>
    <row r="773" spans="1:6" s="51" customFormat="1" ht="12">
      <c r="A773" s="47">
        <v>240314</v>
      </c>
      <c r="B773" s="48" t="s">
        <v>2612</v>
      </c>
      <c r="C773" s="43" t="s">
        <v>1079</v>
      </c>
      <c r="D773" s="49" t="s">
        <v>1080</v>
      </c>
      <c r="E773" s="50">
        <v>1694</v>
      </c>
      <c r="F773" s="50">
        <v>0</v>
      </c>
    </row>
    <row r="774" spans="1:6" s="51" customFormat="1" ht="12">
      <c r="A774" s="47">
        <v>240314</v>
      </c>
      <c r="B774" s="48" t="s">
        <v>2612</v>
      </c>
      <c r="C774" s="43">
        <v>216773067</v>
      </c>
      <c r="D774" s="49" t="s">
        <v>1081</v>
      </c>
      <c r="E774" s="50">
        <v>32362</v>
      </c>
      <c r="F774" s="50">
        <v>0</v>
      </c>
    </row>
    <row r="775" spans="1:6" s="51" customFormat="1" ht="12">
      <c r="A775" s="47">
        <v>240314</v>
      </c>
      <c r="B775" s="48" t="s">
        <v>2612</v>
      </c>
      <c r="C775" s="43" t="s">
        <v>1082</v>
      </c>
      <c r="D775" s="49" t="s">
        <v>1083</v>
      </c>
      <c r="E775" s="50">
        <v>16828</v>
      </c>
      <c r="F775" s="50">
        <v>0</v>
      </c>
    </row>
    <row r="776" spans="1:6" s="51" customFormat="1" ht="12">
      <c r="A776" s="47">
        <v>240314</v>
      </c>
      <c r="B776" s="48" t="s">
        <v>2612</v>
      </c>
      <c r="C776" s="43" t="s">
        <v>1084</v>
      </c>
      <c r="D776" s="49" t="s">
        <v>1085</v>
      </c>
      <c r="E776" s="50">
        <v>19508</v>
      </c>
      <c r="F776" s="50">
        <v>0</v>
      </c>
    </row>
    <row r="777" spans="1:6" s="51" customFormat="1" ht="12">
      <c r="A777" s="47">
        <v>240314</v>
      </c>
      <c r="B777" s="48" t="s">
        <v>2612</v>
      </c>
      <c r="C777" s="43">
        <v>216813468</v>
      </c>
      <c r="D777" s="49" t="s">
        <v>1086</v>
      </c>
      <c r="E777" s="50">
        <v>76376</v>
      </c>
      <c r="F777" s="50">
        <v>0</v>
      </c>
    </row>
    <row r="778" spans="1:6" s="51" customFormat="1" ht="12">
      <c r="A778" s="47">
        <v>240314</v>
      </c>
      <c r="B778" s="48" t="s">
        <v>2612</v>
      </c>
      <c r="C778" s="43" t="s">
        <v>1087</v>
      </c>
      <c r="D778" s="49" t="s">
        <v>1088</v>
      </c>
      <c r="E778" s="50">
        <v>6299</v>
      </c>
      <c r="F778" s="50">
        <v>0</v>
      </c>
    </row>
    <row r="779" spans="1:6" s="51" customFormat="1" ht="12">
      <c r="A779" s="47">
        <v>240314</v>
      </c>
      <c r="B779" s="48" t="s">
        <v>2612</v>
      </c>
      <c r="C779" s="43" t="s">
        <v>1089</v>
      </c>
      <c r="D779" s="49" t="s">
        <v>1090</v>
      </c>
      <c r="E779" s="50">
        <v>74998</v>
      </c>
      <c r="F779" s="50">
        <v>0</v>
      </c>
    </row>
    <row r="780" spans="1:6" s="51" customFormat="1" ht="12">
      <c r="A780" s="47">
        <v>240314</v>
      </c>
      <c r="B780" s="48" t="s">
        <v>2612</v>
      </c>
      <c r="C780" s="43" t="s">
        <v>1091</v>
      </c>
      <c r="D780" s="49" t="s">
        <v>1092</v>
      </c>
      <c r="E780" s="50">
        <v>19788</v>
      </c>
      <c r="F780" s="50">
        <v>0</v>
      </c>
    </row>
    <row r="781" spans="1:6" s="51" customFormat="1" ht="12">
      <c r="A781" s="47">
        <v>240314</v>
      </c>
      <c r="B781" s="48" t="s">
        <v>2612</v>
      </c>
      <c r="C781" s="43" t="s">
        <v>1093</v>
      </c>
      <c r="D781" s="49" t="s">
        <v>1094</v>
      </c>
      <c r="E781" s="50">
        <v>4550</v>
      </c>
      <c r="F781" s="50">
        <v>0</v>
      </c>
    </row>
    <row r="782" spans="1:6" s="51" customFormat="1" ht="12">
      <c r="A782" s="47">
        <v>240314</v>
      </c>
      <c r="B782" s="48" t="s">
        <v>2612</v>
      </c>
      <c r="C782" s="43" t="s">
        <v>1095</v>
      </c>
      <c r="D782" s="49" t="s">
        <v>1096</v>
      </c>
      <c r="E782" s="50">
        <v>3875</v>
      </c>
      <c r="F782" s="50">
        <v>0</v>
      </c>
    </row>
    <row r="783" spans="1:6" s="51" customFormat="1" ht="12">
      <c r="A783" s="47">
        <v>240314</v>
      </c>
      <c r="B783" s="48" t="s">
        <v>2612</v>
      </c>
      <c r="C783" s="43" t="s">
        <v>1097</v>
      </c>
      <c r="D783" s="49" t="s">
        <v>1098</v>
      </c>
      <c r="E783" s="50">
        <v>34360</v>
      </c>
      <c r="F783" s="50">
        <v>0</v>
      </c>
    </row>
    <row r="784" spans="1:6" s="51" customFormat="1" ht="12">
      <c r="A784" s="47">
        <v>240314</v>
      </c>
      <c r="B784" s="48" t="s">
        <v>2612</v>
      </c>
      <c r="C784" s="43">
        <v>216847268</v>
      </c>
      <c r="D784" s="49" t="s">
        <v>1099</v>
      </c>
      <c r="E784" s="50">
        <v>33841</v>
      </c>
      <c r="F784" s="50">
        <v>0</v>
      </c>
    </row>
    <row r="785" spans="1:6" s="51" customFormat="1" ht="12">
      <c r="A785" s="47">
        <v>240314</v>
      </c>
      <c r="B785" s="48" t="s">
        <v>2612</v>
      </c>
      <c r="C785" s="43">
        <v>216850568</v>
      </c>
      <c r="D785" s="49" t="s">
        <v>1100</v>
      </c>
      <c r="E785" s="50">
        <v>25318</v>
      </c>
      <c r="F785" s="50">
        <v>0</v>
      </c>
    </row>
    <row r="786" spans="1:6" s="51" customFormat="1" ht="12">
      <c r="A786" s="47">
        <v>240314</v>
      </c>
      <c r="B786" s="48" t="s">
        <v>2612</v>
      </c>
      <c r="C786" s="43" t="s">
        <v>1101</v>
      </c>
      <c r="D786" s="49" t="s">
        <v>1102</v>
      </c>
      <c r="E786" s="50">
        <v>4903</v>
      </c>
      <c r="F786" s="50">
        <v>0</v>
      </c>
    </row>
    <row r="787" spans="1:6" s="51" customFormat="1" ht="12">
      <c r="A787" s="47">
        <v>240314</v>
      </c>
      <c r="B787" s="48" t="s">
        <v>2612</v>
      </c>
      <c r="C787" s="43" t="s">
        <v>1103</v>
      </c>
      <c r="D787" s="49" t="s">
        <v>1104</v>
      </c>
      <c r="E787" s="50">
        <v>5037</v>
      </c>
      <c r="F787" s="50">
        <v>0</v>
      </c>
    </row>
    <row r="788" spans="1:6" s="51" customFormat="1" ht="12">
      <c r="A788" s="47">
        <v>240314</v>
      </c>
      <c r="B788" s="48" t="s">
        <v>2612</v>
      </c>
      <c r="C788" s="43">
        <v>216873168</v>
      </c>
      <c r="D788" s="49" t="s">
        <v>1105</v>
      </c>
      <c r="E788" s="50">
        <v>68640</v>
      </c>
      <c r="F788" s="50">
        <v>0</v>
      </c>
    </row>
    <row r="789" spans="1:6" s="51" customFormat="1" ht="12">
      <c r="A789" s="47">
        <v>240314</v>
      </c>
      <c r="B789" s="48" t="s">
        <v>2612</v>
      </c>
      <c r="C789" s="43">
        <v>216873268</v>
      </c>
      <c r="D789" s="49" t="s">
        <v>1106</v>
      </c>
      <c r="E789" s="50">
        <v>75408</v>
      </c>
      <c r="F789" s="50">
        <v>0</v>
      </c>
    </row>
    <row r="790" spans="1:6" s="51" customFormat="1" ht="12">
      <c r="A790" s="47">
        <v>240314</v>
      </c>
      <c r="B790" s="48" t="s">
        <v>2612</v>
      </c>
      <c r="C790" s="43">
        <v>216886568</v>
      </c>
      <c r="D790" s="49" t="s">
        <v>1107</v>
      </c>
      <c r="E790" s="50">
        <v>86143</v>
      </c>
      <c r="F790" s="50">
        <v>0</v>
      </c>
    </row>
    <row r="791" spans="1:6" s="51" customFormat="1" ht="12">
      <c r="A791" s="47">
        <v>240314</v>
      </c>
      <c r="B791" s="48" t="s">
        <v>2612</v>
      </c>
      <c r="C791" s="43" t="s">
        <v>1108</v>
      </c>
      <c r="D791" s="49" t="s">
        <v>1109</v>
      </c>
      <c r="E791" s="50">
        <v>27915</v>
      </c>
      <c r="F791" s="50">
        <v>0</v>
      </c>
    </row>
    <row r="792" spans="1:6" s="51" customFormat="1" ht="12">
      <c r="A792" s="47">
        <v>240314</v>
      </c>
      <c r="B792" s="48" t="s">
        <v>2612</v>
      </c>
      <c r="C792" s="43" t="s">
        <v>1110</v>
      </c>
      <c r="D792" s="49" t="s">
        <v>1111</v>
      </c>
      <c r="E792" s="50">
        <v>107692</v>
      </c>
      <c r="F792" s="50">
        <v>0</v>
      </c>
    </row>
    <row r="793" spans="1:6" s="51" customFormat="1" ht="12">
      <c r="A793" s="47">
        <v>240314</v>
      </c>
      <c r="B793" s="48" t="s">
        <v>2612</v>
      </c>
      <c r="C793" s="43" t="s">
        <v>1112</v>
      </c>
      <c r="D793" s="49" t="s">
        <v>1113</v>
      </c>
      <c r="E793" s="50">
        <v>14265</v>
      </c>
      <c r="F793" s="50">
        <v>0</v>
      </c>
    </row>
    <row r="794" spans="1:6" s="51" customFormat="1" ht="12">
      <c r="A794" s="47">
        <v>240314</v>
      </c>
      <c r="B794" s="48" t="s">
        <v>2612</v>
      </c>
      <c r="C794" s="43" t="s">
        <v>1114</v>
      </c>
      <c r="D794" s="49" t="s">
        <v>1115</v>
      </c>
      <c r="E794" s="50">
        <v>2618</v>
      </c>
      <c r="F794" s="50">
        <v>0</v>
      </c>
    </row>
    <row r="795" spans="1:6" s="51" customFormat="1" ht="12">
      <c r="A795" s="47">
        <v>240314</v>
      </c>
      <c r="B795" s="48" t="s">
        <v>2612</v>
      </c>
      <c r="C795" s="43" t="s">
        <v>1116</v>
      </c>
      <c r="D795" s="49" t="s">
        <v>1117</v>
      </c>
      <c r="E795" s="50">
        <v>57031</v>
      </c>
      <c r="F795" s="50">
        <v>0</v>
      </c>
    </row>
    <row r="796" spans="1:6" s="51" customFormat="1" ht="12">
      <c r="A796" s="47">
        <v>240314</v>
      </c>
      <c r="B796" s="48" t="s">
        <v>2612</v>
      </c>
      <c r="C796" s="43">
        <v>216976869</v>
      </c>
      <c r="D796" s="49" t="s">
        <v>1118</v>
      </c>
      <c r="E796" s="50">
        <v>9084</v>
      </c>
      <c r="F796" s="50">
        <v>0</v>
      </c>
    </row>
    <row r="797" spans="1:6" s="51" customFormat="1" ht="12">
      <c r="A797" s="47">
        <v>240314</v>
      </c>
      <c r="B797" s="48" t="s">
        <v>2612</v>
      </c>
      <c r="C797" s="43">
        <v>216986569</v>
      </c>
      <c r="D797" s="49" t="s">
        <v>1119</v>
      </c>
      <c r="E797" s="50">
        <v>20604</v>
      </c>
      <c r="F797" s="50">
        <v>0</v>
      </c>
    </row>
    <row r="798" spans="1:6" s="51" customFormat="1" ht="12">
      <c r="A798" s="47">
        <v>240314</v>
      </c>
      <c r="B798" s="48" t="s">
        <v>2612</v>
      </c>
      <c r="C798" s="43" t="s">
        <v>1120</v>
      </c>
      <c r="D798" s="49" t="s">
        <v>1121</v>
      </c>
      <c r="E798" s="50">
        <v>22946</v>
      </c>
      <c r="F798" s="50">
        <v>0</v>
      </c>
    </row>
    <row r="799" spans="1:6" s="51" customFormat="1" ht="12">
      <c r="A799" s="47">
        <v>240314</v>
      </c>
      <c r="B799" s="48" t="s">
        <v>2612</v>
      </c>
      <c r="C799" s="43" t="s">
        <v>1122</v>
      </c>
      <c r="D799" s="49" t="s">
        <v>1123</v>
      </c>
      <c r="E799" s="50">
        <v>14224</v>
      </c>
      <c r="F799" s="50">
        <v>0</v>
      </c>
    </row>
    <row r="800" spans="1:6" s="51" customFormat="1" ht="12">
      <c r="A800" s="47">
        <v>240314</v>
      </c>
      <c r="B800" s="48" t="s">
        <v>2612</v>
      </c>
      <c r="C800" s="43" t="s">
        <v>1124</v>
      </c>
      <c r="D800" s="49" t="s">
        <v>1125</v>
      </c>
      <c r="E800" s="50">
        <v>51264</v>
      </c>
      <c r="F800" s="50">
        <v>0</v>
      </c>
    </row>
    <row r="801" spans="1:6" s="51" customFormat="1" ht="12">
      <c r="A801" s="47">
        <v>240314</v>
      </c>
      <c r="B801" s="48" t="s">
        <v>2612</v>
      </c>
      <c r="C801" s="43" t="s">
        <v>1126</v>
      </c>
      <c r="D801" s="49" t="s">
        <v>1127</v>
      </c>
      <c r="E801" s="50">
        <v>33987</v>
      </c>
      <c r="F801" s="50">
        <v>0</v>
      </c>
    </row>
    <row r="802" spans="1:6" s="51" customFormat="1" ht="12">
      <c r="A802" s="47">
        <v>240314</v>
      </c>
      <c r="B802" s="48" t="s">
        <v>2612</v>
      </c>
      <c r="C802" s="43" t="s">
        <v>1128</v>
      </c>
      <c r="D802" s="49" t="s">
        <v>1129</v>
      </c>
      <c r="E802" s="50">
        <v>25552</v>
      </c>
      <c r="F802" s="50">
        <v>0</v>
      </c>
    </row>
    <row r="803" spans="1:6" s="51" customFormat="1" ht="12">
      <c r="A803" s="47">
        <v>240314</v>
      </c>
      <c r="B803" s="48" t="s">
        <v>2612</v>
      </c>
      <c r="C803" s="43">
        <v>217023570</v>
      </c>
      <c r="D803" s="49" t="s">
        <v>1130</v>
      </c>
      <c r="E803" s="50">
        <v>50487</v>
      </c>
      <c r="F803" s="50">
        <v>0</v>
      </c>
    </row>
    <row r="804" spans="1:6" s="51" customFormat="1" ht="12">
      <c r="A804" s="47">
        <v>240314</v>
      </c>
      <c r="B804" s="48" t="s">
        <v>2612</v>
      </c>
      <c r="C804" s="43" t="s">
        <v>1131</v>
      </c>
      <c r="D804" s="54" t="s">
        <v>1132</v>
      </c>
      <c r="E804" s="50">
        <v>121635</v>
      </c>
      <c r="F804" s="50">
        <v>0</v>
      </c>
    </row>
    <row r="805" spans="1:6" s="51" customFormat="1" ht="12">
      <c r="A805" s="47">
        <v>240314</v>
      </c>
      <c r="B805" s="48" t="s">
        <v>2612</v>
      </c>
      <c r="C805" s="43" t="s">
        <v>1133</v>
      </c>
      <c r="D805" s="49" t="s">
        <v>1134</v>
      </c>
      <c r="E805" s="50">
        <v>18525</v>
      </c>
      <c r="F805" s="50">
        <v>0</v>
      </c>
    </row>
    <row r="806" spans="1:6" s="51" customFormat="1" ht="12">
      <c r="A806" s="47">
        <v>240314</v>
      </c>
      <c r="B806" s="48" t="s">
        <v>2612</v>
      </c>
      <c r="C806" s="43" t="s">
        <v>1135</v>
      </c>
      <c r="D806" s="49" t="s">
        <v>1136</v>
      </c>
      <c r="E806" s="50">
        <v>29231</v>
      </c>
      <c r="F806" s="50">
        <v>0</v>
      </c>
    </row>
    <row r="807" spans="1:6" s="51" customFormat="1" ht="12">
      <c r="A807" s="47">
        <v>240314</v>
      </c>
      <c r="B807" s="48" t="s">
        <v>2612</v>
      </c>
      <c r="C807" s="43">
        <v>217047570</v>
      </c>
      <c r="D807" s="49" t="s">
        <v>1137</v>
      </c>
      <c r="E807" s="50">
        <v>39778</v>
      </c>
      <c r="F807" s="50">
        <v>0</v>
      </c>
    </row>
    <row r="808" spans="1:6" s="51" customFormat="1" ht="12">
      <c r="A808" s="47">
        <v>240314</v>
      </c>
      <c r="B808" s="48" t="s">
        <v>2612</v>
      </c>
      <c r="C808" s="43">
        <v>217050270</v>
      </c>
      <c r="D808" s="49" t="s">
        <v>1138</v>
      </c>
      <c r="E808" s="50">
        <v>4812</v>
      </c>
      <c r="F808" s="50">
        <v>0</v>
      </c>
    </row>
    <row r="809" spans="1:6" s="51" customFormat="1" ht="12">
      <c r="A809" s="47">
        <v>240314</v>
      </c>
      <c r="B809" s="48" t="s">
        <v>2612</v>
      </c>
      <c r="C809" s="43">
        <v>217050370</v>
      </c>
      <c r="D809" s="49" t="s">
        <v>1139</v>
      </c>
      <c r="E809" s="50">
        <v>13119</v>
      </c>
      <c r="F809" s="50">
        <v>0</v>
      </c>
    </row>
    <row r="810" spans="1:6" s="51" customFormat="1" ht="12">
      <c r="A810" s="47">
        <v>240314</v>
      </c>
      <c r="B810" s="48" t="s">
        <v>2612</v>
      </c>
      <c r="C810" s="43">
        <v>217054670</v>
      </c>
      <c r="D810" s="52" t="s">
        <v>1140</v>
      </c>
      <c r="E810" s="50">
        <v>21467</v>
      </c>
      <c r="F810" s="50">
        <v>0</v>
      </c>
    </row>
    <row r="811" spans="1:6" s="51" customFormat="1" ht="12">
      <c r="A811" s="47">
        <v>240314</v>
      </c>
      <c r="B811" s="48" t="s">
        <v>2612</v>
      </c>
      <c r="C811" s="43">
        <v>217063470</v>
      </c>
      <c r="D811" s="49" t="s">
        <v>1141</v>
      </c>
      <c r="E811" s="50">
        <v>50221</v>
      </c>
      <c r="F811" s="50">
        <v>0</v>
      </c>
    </row>
    <row r="812" spans="1:6" s="51" customFormat="1" ht="12">
      <c r="A812" s="47">
        <v>240314</v>
      </c>
      <c r="B812" s="48" t="s">
        <v>2612</v>
      </c>
      <c r="C812" s="43">
        <v>217066170</v>
      </c>
      <c r="D812" s="49" t="s">
        <v>1142</v>
      </c>
      <c r="E812" s="50">
        <v>6902914</v>
      </c>
      <c r="F812" s="50">
        <v>0</v>
      </c>
    </row>
    <row r="813" spans="1:6" s="51" customFormat="1" ht="12">
      <c r="A813" s="47">
        <v>240314</v>
      </c>
      <c r="B813" s="48" t="s">
        <v>2612</v>
      </c>
      <c r="C813" s="43" t="s">
        <v>1143</v>
      </c>
      <c r="D813" s="49" t="s">
        <v>1144</v>
      </c>
      <c r="E813" s="50">
        <v>1619</v>
      </c>
      <c r="F813" s="50">
        <v>0</v>
      </c>
    </row>
    <row r="814" spans="1:6" s="51" customFormat="1" ht="12">
      <c r="A814" s="47">
        <v>240314</v>
      </c>
      <c r="B814" s="48" t="s">
        <v>2612</v>
      </c>
      <c r="C814" s="43" t="s">
        <v>1145</v>
      </c>
      <c r="D814" s="49" t="s">
        <v>1146</v>
      </c>
      <c r="E814" s="50">
        <v>12071</v>
      </c>
      <c r="F814" s="50">
        <v>0</v>
      </c>
    </row>
    <row r="815" spans="1:6" s="51" customFormat="1" ht="12">
      <c r="A815" s="47">
        <v>240314</v>
      </c>
      <c r="B815" s="48" t="s">
        <v>2612</v>
      </c>
      <c r="C815" s="43">
        <v>217070670</v>
      </c>
      <c r="D815" s="49" t="s">
        <v>1147</v>
      </c>
      <c r="E815" s="50">
        <v>70887</v>
      </c>
      <c r="F815" s="50">
        <v>0</v>
      </c>
    </row>
    <row r="816" spans="1:6" s="51" customFormat="1" ht="12">
      <c r="A816" s="47">
        <v>240314</v>
      </c>
      <c r="B816" s="48" t="s">
        <v>2612</v>
      </c>
      <c r="C816" s="43">
        <v>217073270</v>
      </c>
      <c r="D816" s="49" t="s">
        <v>1148</v>
      </c>
      <c r="E816" s="50">
        <v>10769</v>
      </c>
      <c r="F816" s="50">
        <v>0</v>
      </c>
    </row>
    <row r="817" spans="1:6" s="51" customFormat="1" ht="12">
      <c r="A817" s="47">
        <v>240314</v>
      </c>
      <c r="B817" s="48" t="s">
        <v>2612</v>
      </c>
      <c r="C817" s="43">
        <v>217073770</v>
      </c>
      <c r="D817" s="49" t="s">
        <v>1149</v>
      </c>
      <c r="E817" s="50">
        <v>6064</v>
      </c>
      <c r="F817" s="50">
        <v>0</v>
      </c>
    </row>
    <row r="818" spans="1:6" s="51" customFormat="1" ht="12">
      <c r="A818" s="47">
        <v>240314</v>
      </c>
      <c r="B818" s="48" t="s">
        <v>2612</v>
      </c>
      <c r="C818" s="43">
        <v>217073870</v>
      </c>
      <c r="D818" s="49" t="s">
        <v>1150</v>
      </c>
      <c r="E818" s="50">
        <v>13544</v>
      </c>
      <c r="F818" s="50">
        <v>0</v>
      </c>
    </row>
    <row r="819" spans="1:6" s="51" customFormat="1" ht="12">
      <c r="A819" s="47">
        <v>240314</v>
      </c>
      <c r="B819" s="48" t="s">
        <v>2612</v>
      </c>
      <c r="C819" s="43">
        <v>217076670</v>
      </c>
      <c r="D819" s="49" t="s">
        <v>1151</v>
      </c>
      <c r="E819" s="50">
        <v>19375</v>
      </c>
      <c r="F819" s="50">
        <v>0</v>
      </c>
    </row>
    <row r="820" spans="1:6" s="51" customFormat="1" ht="12">
      <c r="A820" s="47">
        <v>240314</v>
      </c>
      <c r="B820" s="48" t="s">
        <v>2612</v>
      </c>
      <c r="C820" s="43" t="s">
        <v>1152</v>
      </c>
      <c r="D820" s="49" t="s">
        <v>1153</v>
      </c>
      <c r="E820" s="50">
        <v>2895</v>
      </c>
      <c r="F820" s="50">
        <v>0</v>
      </c>
    </row>
    <row r="821" spans="1:6" s="51" customFormat="1" ht="12">
      <c r="A821" s="47">
        <v>240314</v>
      </c>
      <c r="B821" s="48" t="s">
        <v>2612</v>
      </c>
      <c r="C821" s="43">
        <v>217154871</v>
      </c>
      <c r="D821" s="49" t="s">
        <v>1154</v>
      </c>
      <c r="E821" s="50">
        <v>6930</v>
      </c>
      <c r="F821" s="50">
        <v>0</v>
      </c>
    </row>
    <row r="822" spans="1:6" s="51" customFormat="1" ht="12">
      <c r="A822" s="47">
        <v>240314</v>
      </c>
      <c r="B822" s="48" t="s">
        <v>2612</v>
      </c>
      <c r="C822" s="43" t="s">
        <v>1155</v>
      </c>
      <c r="D822" s="49" t="s">
        <v>1156</v>
      </c>
      <c r="E822" s="50">
        <v>8904</v>
      </c>
      <c r="F822" s="50">
        <v>0</v>
      </c>
    </row>
    <row r="823" spans="1:6" s="51" customFormat="1" ht="12">
      <c r="A823" s="47">
        <v>240314</v>
      </c>
      <c r="B823" s="48" t="s">
        <v>2612</v>
      </c>
      <c r="C823" s="43">
        <v>217173671</v>
      </c>
      <c r="D823" s="49" t="s">
        <v>1157</v>
      </c>
      <c r="E823" s="50">
        <v>16590</v>
      </c>
      <c r="F823" s="50">
        <v>0</v>
      </c>
    </row>
    <row r="824" spans="1:6" s="51" customFormat="1" ht="12">
      <c r="A824" s="47">
        <v>240314</v>
      </c>
      <c r="B824" s="48" t="s">
        <v>2612</v>
      </c>
      <c r="C824" s="43">
        <v>217186571</v>
      </c>
      <c r="D824" s="49" t="s">
        <v>1158</v>
      </c>
      <c r="E824" s="50">
        <v>52918</v>
      </c>
      <c r="F824" s="50">
        <v>0</v>
      </c>
    </row>
    <row r="825" spans="1:6" s="51" customFormat="1" ht="12">
      <c r="A825" s="47">
        <v>240314</v>
      </c>
      <c r="B825" s="48" t="s">
        <v>2612</v>
      </c>
      <c r="C825" s="43" t="s">
        <v>1159</v>
      </c>
      <c r="D825" s="49" t="s">
        <v>1160</v>
      </c>
      <c r="E825" s="50">
        <v>62596</v>
      </c>
      <c r="F825" s="50">
        <v>0</v>
      </c>
    </row>
    <row r="826" spans="1:6" s="51" customFormat="1" ht="12">
      <c r="A826" s="47">
        <v>240314</v>
      </c>
      <c r="B826" s="48" t="s">
        <v>2612</v>
      </c>
      <c r="C826" s="43" t="s">
        <v>1161</v>
      </c>
      <c r="D826" s="49" t="s">
        <v>1162</v>
      </c>
      <c r="E826" s="50">
        <v>18321</v>
      </c>
      <c r="F826" s="50">
        <v>0</v>
      </c>
    </row>
    <row r="827" spans="1:6" s="51" customFormat="1" ht="12">
      <c r="A827" s="47">
        <v>240314</v>
      </c>
      <c r="B827" s="48" t="s">
        <v>2612</v>
      </c>
      <c r="C827" s="43" t="s">
        <v>1163</v>
      </c>
      <c r="D827" s="49" t="s">
        <v>1164</v>
      </c>
      <c r="E827" s="50">
        <v>4312</v>
      </c>
      <c r="F827" s="50">
        <v>0</v>
      </c>
    </row>
    <row r="828" spans="1:6" s="51" customFormat="1" ht="12">
      <c r="A828" s="47">
        <v>240314</v>
      </c>
      <c r="B828" s="48" t="s">
        <v>2612</v>
      </c>
      <c r="C828" s="43" t="s">
        <v>1165</v>
      </c>
      <c r="D828" s="49" t="s">
        <v>1166</v>
      </c>
      <c r="E828" s="50">
        <v>5982</v>
      </c>
      <c r="F828" s="50">
        <v>0</v>
      </c>
    </row>
    <row r="829" spans="1:6" s="51" customFormat="1" ht="12">
      <c r="A829" s="47">
        <v>240314</v>
      </c>
      <c r="B829" s="48" t="s">
        <v>2612</v>
      </c>
      <c r="C829" s="43" t="s">
        <v>1167</v>
      </c>
      <c r="D829" s="49" t="s">
        <v>1168</v>
      </c>
      <c r="E829" s="50">
        <v>56633</v>
      </c>
      <c r="F829" s="50">
        <v>0</v>
      </c>
    </row>
    <row r="830" spans="1:6" s="51" customFormat="1" ht="12">
      <c r="A830" s="47">
        <v>240314</v>
      </c>
      <c r="B830" s="48" t="s">
        <v>2612</v>
      </c>
      <c r="C830" s="43">
        <v>217217272</v>
      </c>
      <c r="D830" s="49" t="s">
        <v>1169</v>
      </c>
      <c r="E830" s="50">
        <v>13206</v>
      </c>
      <c r="F830" s="50">
        <v>0</v>
      </c>
    </row>
    <row r="831" spans="1:6" s="51" customFormat="1" ht="12">
      <c r="A831" s="47">
        <v>240314</v>
      </c>
      <c r="B831" s="48" t="s">
        <v>2612</v>
      </c>
      <c r="C831" s="43" t="s">
        <v>1170</v>
      </c>
      <c r="D831" s="49" t="s">
        <v>1171</v>
      </c>
      <c r="E831" s="50">
        <v>61410</v>
      </c>
      <c r="F831" s="50">
        <v>0</v>
      </c>
    </row>
    <row r="832" spans="1:6" s="51" customFormat="1" ht="12">
      <c r="A832" s="47">
        <v>240314</v>
      </c>
      <c r="B832" s="48" t="s">
        <v>2612</v>
      </c>
      <c r="C832" s="43" t="s">
        <v>1172</v>
      </c>
      <c r="D832" s="49" t="s">
        <v>1173</v>
      </c>
      <c r="E832" s="50">
        <v>10068</v>
      </c>
      <c r="F832" s="50">
        <v>0</v>
      </c>
    </row>
    <row r="833" spans="1:6" s="51" customFormat="1" ht="12">
      <c r="A833" s="47">
        <v>240314</v>
      </c>
      <c r="B833" s="48" t="s">
        <v>2612</v>
      </c>
      <c r="C833" s="43" t="s">
        <v>1174</v>
      </c>
      <c r="D833" s="49" t="s">
        <v>1175</v>
      </c>
      <c r="E833" s="50">
        <v>19098</v>
      </c>
      <c r="F833" s="50">
        <v>0</v>
      </c>
    </row>
    <row r="834" spans="1:6" s="51" customFormat="1" ht="12">
      <c r="A834" s="47">
        <v>240314</v>
      </c>
      <c r="B834" s="48" t="s">
        <v>2612</v>
      </c>
      <c r="C834" s="43" t="s">
        <v>1176</v>
      </c>
      <c r="D834" s="49" t="s">
        <v>1177</v>
      </c>
      <c r="E834" s="50">
        <v>16691</v>
      </c>
      <c r="F834" s="50">
        <v>0</v>
      </c>
    </row>
    <row r="835" spans="1:6" s="51" customFormat="1" ht="12">
      <c r="A835" s="47">
        <v>240314</v>
      </c>
      <c r="B835" s="48" t="s">
        <v>2612</v>
      </c>
      <c r="C835" s="43">
        <v>217227372</v>
      </c>
      <c r="D835" s="49" t="s">
        <v>1178</v>
      </c>
      <c r="E835" s="50">
        <v>4830</v>
      </c>
      <c r="F835" s="50">
        <v>0</v>
      </c>
    </row>
    <row r="836" spans="1:6" s="51" customFormat="1" ht="12">
      <c r="A836" s="47">
        <v>240314</v>
      </c>
      <c r="B836" s="48" t="s">
        <v>2612</v>
      </c>
      <c r="C836" s="43" t="s">
        <v>1179</v>
      </c>
      <c r="D836" s="49" t="s">
        <v>1180</v>
      </c>
      <c r="E836" s="50">
        <v>9306</v>
      </c>
      <c r="F836" s="50">
        <v>0</v>
      </c>
    </row>
    <row r="837" spans="1:6" s="51" customFormat="1" ht="12">
      <c r="A837" s="47">
        <v>240314</v>
      </c>
      <c r="B837" s="48" t="s">
        <v>2612</v>
      </c>
      <c r="C837" s="43">
        <v>217254172</v>
      </c>
      <c r="D837" s="49" t="s">
        <v>1181</v>
      </c>
      <c r="E837" s="50">
        <v>16550</v>
      </c>
      <c r="F837" s="50">
        <v>0</v>
      </c>
    </row>
    <row r="838" spans="1:6" s="51" customFormat="1" ht="12">
      <c r="A838" s="47">
        <v>240314</v>
      </c>
      <c r="B838" s="48" t="s">
        <v>2612</v>
      </c>
      <c r="C838" s="43">
        <v>217263272</v>
      </c>
      <c r="D838" s="49" t="s">
        <v>1182</v>
      </c>
      <c r="E838" s="50">
        <v>16081</v>
      </c>
      <c r="F838" s="50">
        <v>0</v>
      </c>
    </row>
    <row r="839" spans="1:6" s="51" customFormat="1" ht="12">
      <c r="A839" s="47">
        <v>240314</v>
      </c>
      <c r="B839" s="48" t="s">
        <v>2612</v>
      </c>
      <c r="C839" s="43">
        <v>217266572</v>
      </c>
      <c r="D839" s="49" t="s">
        <v>1183</v>
      </c>
      <c r="E839" s="50">
        <v>21140</v>
      </c>
      <c r="F839" s="50">
        <v>0</v>
      </c>
    </row>
    <row r="840" spans="1:6" s="51" customFormat="1" ht="12">
      <c r="A840" s="47">
        <v>240314</v>
      </c>
      <c r="B840" s="48" t="s">
        <v>2612</v>
      </c>
      <c r="C840" s="43" t="s">
        <v>1184</v>
      </c>
      <c r="D840" s="49" t="s">
        <v>1185</v>
      </c>
      <c r="E840" s="50">
        <v>22013</v>
      </c>
      <c r="F840" s="50">
        <v>0</v>
      </c>
    </row>
    <row r="841" spans="1:6" s="51" customFormat="1" ht="12">
      <c r="A841" s="47">
        <v>240314</v>
      </c>
      <c r="B841" s="48" t="s">
        <v>2612</v>
      </c>
      <c r="C841" s="43" t="s">
        <v>1186</v>
      </c>
      <c r="D841" s="49" t="s">
        <v>1187</v>
      </c>
      <c r="E841" s="50">
        <v>26467</v>
      </c>
      <c r="F841" s="50">
        <v>0</v>
      </c>
    </row>
    <row r="842" spans="1:6" s="51" customFormat="1" ht="12">
      <c r="A842" s="47">
        <v>240314</v>
      </c>
      <c r="B842" s="48" t="s">
        <v>2612</v>
      </c>
      <c r="C842" s="43" t="s">
        <v>1188</v>
      </c>
      <c r="D842" s="49" t="s">
        <v>1189</v>
      </c>
      <c r="E842" s="50">
        <v>25010</v>
      </c>
      <c r="F842" s="50">
        <v>0</v>
      </c>
    </row>
    <row r="843" spans="1:6" s="51" customFormat="1" ht="12">
      <c r="A843" s="47">
        <v>240314</v>
      </c>
      <c r="B843" s="48" t="s">
        <v>2612</v>
      </c>
      <c r="C843" s="43" t="s">
        <v>1190</v>
      </c>
      <c r="D843" s="49" t="s">
        <v>1191</v>
      </c>
      <c r="E843" s="50">
        <v>25559</v>
      </c>
      <c r="F843" s="50">
        <v>0</v>
      </c>
    </row>
    <row r="844" spans="1:6" s="51" customFormat="1" ht="12">
      <c r="A844" s="47">
        <v>240314</v>
      </c>
      <c r="B844" s="48" t="s">
        <v>2612</v>
      </c>
      <c r="C844" s="43" t="s">
        <v>1192</v>
      </c>
      <c r="D844" s="49" t="s">
        <v>1193</v>
      </c>
      <c r="E844" s="50">
        <v>35982</v>
      </c>
      <c r="F844" s="50">
        <v>0</v>
      </c>
    </row>
    <row r="845" spans="1:6" s="51" customFormat="1" ht="12">
      <c r="A845" s="47">
        <v>240314</v>
      </c>
      <c r="B845" s="48" t="s">
        <v>2612</v>
      </c>
      <c r="C845" s="43" t="s">
        <v>1194</v>
      </c>
      <c r="D845" s="49" t="s">
        <v>1195</v>
      </c>
      <c r="E845" s="50">
        <v>22125</v>
      </c>
      <c r="F845" s="50">
        <v>0</v>
      </c>
    </row>
    <row r="846" spans="1:6" s="51" customFormat="1" ht="12">
      <c r="A846" s="47">
        <v>240314</v>
      </c>
      <c r="B846" s="48" t="s">
        <v>2612</v>
      </c>
      <c r="C846" s="43" t="s">
        <v>1196</v>
      </c>
      <c r="D846" s="49" t="s">
        <v>1197</v>
      </c>
      <c r="E846" s="50">
        <v>29922</v>
      </c>
      <c r="F846" s="50">
        <v>0</v>
      </c>
    </row>
    <row r="847" spans="1:6" s="51" customFormat="1" ht="12">
      <c r="A847" s="47">
        <v>240314</v>
      </c>
      <c r="B847" s="48" t="s">
        <v>2612</v>
      </c>
      <c r="C847" s="43" t="s">
        <v>1198</v>
      </c>
      <c r="D847" s="49" t="s">
        <v>1199</v>
      </c>
      <c r="E847" s="50">
        <v>6400</v>
      </c>
      <c r="F847" s="50">
        <v>0</v>
      </c>
    </row>
    <row r="848" spans="1:6" s="51" customFormat="1" ht="12">
      <c r="A848" s="47">
        <v>240314</v>
      </c>
      <c r="B848" s="48" t="s">
        <v>2612</v>
      </c>
      <c r="C848" s="43">
        <v>217317873</v>
      </c>
      <c r="D848" s="49" t="s">
        <v>1200</v>
      </c>
      <c r="E848" s="50">
        <v>44481</v>
      </c>
      <c r="F848" s="50">
        <v>0</v>
      </c>
    </row>
    <row r="849" spans="1:6" s="51" customFormat="1" ht="12">
      <c r="A849" s="47">
        <v>240314</v>
      </c>
      <c r="B849" s="48" t="s">
        <v>2612</v>
      </c>
      <c r="C849" s="43">
        <v>217319473</v>
      </c>
      <c r="D849" s="49" t="s">
        <v>1201</v>
      </c>
      <c r="E849" s="50">
        <v>35149</v>
      </c>
      <c r="F849" s="50">
        <v>0</v>
      </c>
    </row>
    <row r="850" spans="1:6" s="51" customFormat="1" ht="12">
      <c r="A850" s="47">
        <v>240314</v>
      </c>
      <c r="B850" s="48" t="s">
        <v>2612</v>
      </c>
      <c r="C850" s="43">
        <v>217319573</v>
      </c>
      <c r="D850" s="49" t="s">
        <v>1202</v>
      </c>
      <c r="E850" s="50">
        <v>54206</v>
      </c>
      <c r="F850" s="50">
        <v>0</v>
      </c>
    </row>
    <row r="851" spans="1:6" s="51" customFormat="1" ht="12">
      <c r="A851" s="47">
        <v>240314</v>
      </c>
      <c r="B851" s="48" t="s">
        <v>2612</v>
      </c>
      <c r="C851" s="43" t="s">
        <v>1203</v>
      </c>
      <c r="D851" s="49" t="s">
        <v>1204</v>
      </c>
      <c r="E851" s="50">
        <v>53233</v>
      </c>
      <c r="F851" s="50">
        <v>0</v>
      </c>
    </row>
    <row r="852" spans="1:6" s="51" customFormat="1" ht="12">
      <c r="A852" s="47">
        <v>240314</v>
      </c>
      <c r="B852" s="48" t="s">
        <v>2612</v>
      </c>
      <c r="C852" s="43" t="s">
        <v>1205</v>
      </c>
      <c r="D852" s="49" t="s">
        <v>1206</v>
      </c>
      <c r="E852" s="50">
        <v>21559</v>
      </c>
      <c r="F852" s="50">
        <v>0</v>
      </c>
    </row>
    <row r="853" spans="1:6" s="51" customFormat="1" ht="12">
      <c r="A853" s="47">
        <v>240314</v>
      </c>
      <c r="B853" s="48" t="s">
        <v>2612</v>
      </c>
      <c r="C853" s="43">
        <v>217327073</v>
      </c>
      <c r="D853" s="49" t="s">
        <v>1207</v>
      </c>
      <c r="E853" s="50">
        <v>20566</v>
      </c>
      <c r="F853" s="50">
        <v>0</v>
      </c>
    </row>
    <row r="854" spans="1:6" s="51" customFormat="1" ht="12">
      <c r="A854" s="47">
        <v>240314</v>
      </c>
      <c r="B854" s="48" t="s">
        <v>2612</v>
      </c>
      <c r="C854" s="43">
        <v>217350573</v>
      </c>
      <c r="D854" s="49" t="s">
        <v>1208</v>
      </c>
      <c r="E854" s="50">
        <v>34765</v>
      </c>
      <c r="F854" s="50">
        <v>0</v>
      </c>
    </row>
    <row r="855" spans="1:6" s="51" customFormat="1" ht="12">
      <c r="A855" s="47">
        <v>240314</v>
      </c>
      <c r="B855" s="48" t="s">
        <v>2612</v>
      </c>
      <c r="C855" s="43">
        <v>217352473</v>
      </c>
      <c r="D855" s="49" t="s">
        <v>1209</v>
      </c>
      <c r="E855" s="50">
        <v>21206</v>
      </c>
      <c r="F855" s="50">
        <v>0</v>
      </c>
    </row>
    <row r="856" spans="1:6" s="51" customFormat="1" ht="12">
      <c r="A856" s="47">
        <v>240314</v>
      </c>
      <c r="B856" s="48" t="s">
        <v>2612</v>
      </c>
      <c r="C856" s="43">
        <v>217352573</v>
      </c>
      <c r="D856" s="49" t="s">
        <v>1210</v>
      </c>
      <c r="E856" s="50">
        <v>11359</v>
      </c>
      <c r="F856" s="50">
        <v>0</v>
      </c>
    </row>
    <row r="857" spans="1:6" s="51" customFormat="1" ht="12">
      <c r="A857" s="47">
        <v>240314</v>
      </c>
      <c r="B857" s="48" t="s">
        <v>2612</v>
      </c>
      <c r="C857" s="43">
        <v>217354673</v>
      </c>
      <c r="D857" s="52" t="s">
        <v>1211</v>
      </c>
      <c r="E857" s="50">
        <v>5215</v>
      </c>
      <c r="F857" s="50">
        <v>0</v>
      </c>
    </row>
    <row r="858" spans="1:6" s="51" customFormat="1" ht="12">
      <c r="A858" s="47">
        <v>240314</v>
      </c>
      <c r="B858" s="48" t="s">
        <v>2612</v>
      </c>
      <c r="C858" s="43" t="s">
        <v>1212</v>
      </c>
      <c r="D858" s="49" t="s">
        <v>1213</v>
      </c>
      <c r="E858" s="50">
        <v>8721</v>
      </c>
      <c r="F858" s="50">
        <v>0</v>
      </c>
    </row>
    <row r="859" spans="1:6" s="51" customFormat="1" ht="12">
      <c r="A859" s="47">
        <v>240314</v>
      </c>
      <c r="B859" s="48" t="s">
        <v>2612</v>
      </c>
      <c r="C859" s="43" t="s">
        <v>1214</v>
      </c>
      <c r="D859" s="49" t="s">
        <v>1215</v>
      </c>
      <c r="E859" s="50">
        <v>3505</v>
      </c>
      <c r="F859" s="50">
        <v>0</v>
      </c>
    </row>
    <row r="860" spans="1:6" s="51" customFormat="1" ht="12">
      <c r="A860" s="47">
        <v>240314</v>
      </c>
      <c r="B860" s="48" t="s">
        <v>2612</v>
      </c>
      <c r="C860" s="43" t="s">
        <v>1216</v>
      </c>
      <c r="D860" s="49" t="s">
        <v>1217</v>
      </c>
      <c r="E860" s="50">
        <v>52265</v>
      </c>
      <c r="F860" s="50">
        <v>0</v>
      </c>
    </row>
    <row r="861" spans="1:6" s="51" customFormat="1" ht="12">
      <c r="A861" s="47">
        <v>240314</v>
      </c>
      <c r="B861" s="48" t="s">
        <v>2612</v>
      </c>
      <c r="C861" s="43">
        <v>217370473</v>
      </c>
      <c r="D861" s="49" t="s">
        <v>1218</v>
      </c>
      <c r="E861" s="50">
        <v>20294</v>
      </c>
      <c r="F861" s="50">
        <v>0</v>
      </c>
    </row>
    <row r="862" spans="1:6" s="51" customFormat="1" ht="12">
      <c r="A862" s="47">
        <v>240314</v>
      </c>
      <c r="B862" s="48" t="s">
        <v>2612</v>
      </c>
      <c r="C862" s="43">
        <v>217373873</v>
      </c>
      <c r="D862" s="49" t="s">
        <v>1219</v>
      </c>
      <c r="E862" s="50">
        <v>7395</v>
      </c>
      <c r="F862" s="50">
        <v>0</v>
      </c>
    </row>
    <row r="863" spans="1:6" s="51" customFormat="1" ht="12">
      <c r="A863" s="47">
        <v>240314</v>
      </c>
      <c r="B863" s="48" t="s">
        <v>2612</v>
      </c>
      <c r="C863" s="43">
        <v>217386573</v>
      </c>
      <c r="D863" s="49" t="s">
        <v>1220</v>
      </c>
      <c r="E863" s="50">
        <v>43927</v>
      </c>
      <c r="F863" s="50">
        <v>0</v>
      </c>
    </row>
    <row r="864" spans="1:6" s="51" customFormat="1" ht="12">
      <c r="A864" s="47">
        <v>240314</v>
      </c>
      <c r="B864" s="48" t="s">
        <v>2612</v>
      </c>
      <c r="C864" s="43">
        <v>217399773</v>
      </c>
      <c r="D864" s="49" t="s">
        <v>1221</v>
      </c>
      <c r="E864" s="50">
        <v>70416</v>
      </c>
      <c r="F864" s="50">
        <v>0</v>
      </c>
    </row>
    <row r="865" spans="1:6" s="51" customFormat="1" ht="12">
      <c r="A865" s="47">
        <v>240314</v>
      </c>
      <c r="B865" s="48" t="s">
        <v>2612</v>
      </c>
      <c r="C865" s="43" t="s">
        <v>1222</v>
      </c>
      <c r="D865" s="49" t="s">
        <v>1223</v>
      </c>
      <c r="E865" s="50">
        <v>20841</v>
      </c>
      <c r="F865" s="50">
        <v>0</v>
      </c>
    </row>
    <row r="866" spans="1:6" s="51" customFormat="1" ht="12">
      <c r="A866" s="47">
        <v>240314</v>
      </c>
      <c r="B866" s="48" t="s">
        <v>2612</v>
      </c>
      <c r="C866" s="43">
        <v>217413074</v>
      </c>
      <c r="D866" s="49" t="s">
        <v>1224</v>
      </c>
      <c r="E866" s="50">
        <v>37931</v>
      </c>
      <c r="F866" s="50">
        <v>0</v>
      </c>
    </row>
    <row r="867" spans="1:6" s="51" customFormat="1" ht="12">
      <c r="A867" s="47">
        <v>240314</v>
      </c>
      <c r="B867" s="48" t="s">
        <v>2612</v>
      </c>
      <c r="C867" s="43">
        <v>217415774</v>
      </c>
      <c r="D867" s="49" t="s">
        <v>1225</v>
      </c>
      <c r="E867" s="50">
        <v>3854</v>
      </c>
      <c r="F867" s="50">
        <v>0</v>
      </c>
    </row>
    <row r="868" spans="1:6" s="51" customFormat="1" ht="12">
      <c r="A868" s="47">
        <v>240314</v>
      </c>
      <c r="B868" s="48" t="s">
        <v>2612</v>
      </c>
      <c r="C868" s="43">
        <v>217417174</v>
      </c>
      <c r="D868" s="49" t="s">
        <v>1226</v>
      </c>
      <c r="E868" s="50">
        <v>56159</v>
      </c>
      <c r="F868" s="50">
        <v>0</v>
      </c>
    </row>
    <row r="869" spans="1:6" s="51" customFormat="1" ht="12">
      <c r="A869" s="47">
        <v>240314</v>
      </c>
      <c r="B869" s="48" t="s">
        <v>2612</v>
      </c>
      <c r="C869" s="43">
        <v>217423574</v>
      </c>
      <c r="D869" s="49" t="s">
        <v>1227</v>
      </c>
      <c r="E869" s="50">
        <v>43223</v>
      </c>
      <c r="F869" s="50">
        <v>0</v>
      </c>
    </row>
    <row r="870" spans="1:6" s="51" customFormat="1" ht="12">
      <c r="A870" s="47">
        <v>240314</v>
      </c>
      <c r="B870" s="48" t="s">
        <v>2612</v>
      </c>
      <c r="C870" s="43" t="s">
        <v>1228</v>
      </c>
      <c r="D870" s="49" t="s">
        <v>1229</v>
      </c>
      <c r="E870" s="50">
        <v>28979</v>
      </c>
      <c r="F870" s="50">
        <v>0</v>
      </c>
    </row>
    <row r="871" spans="1:6" s="51" customFormat="1" ht="12">
      <c r="A871" s="47">
        <v>240314</v>
      </c>
      <c r="B871" s="48" t="s">
        <v>2612</v>
      </c>
      <c r="C871" s="43">
        <v>217454174</v>
      </c>
      <c r="D871" s="49" t="s">
        <v>1230</v>
      </c>
      <c r="E871" s="50">
        <v>11983</v>
      </c>
      <c r="F871" s="50">
        <v>0</v>
      </c>
    </row>
    <row r="872" spans="1:6" s="51" customFormat="1" ht="12">
      <c r="A872" s="47">
        <v>240314</v>
      </c>
      <c r="B872" s="48" t="s">
        <v>2612</v>
      </c>
      <c r="C872" s="43">
        <v>217454874</v>
      </c>
      <c r="D872" s="52" t="s">
        <v>1231</v>
      </c>
      <c r="E872" s="50">
        <v>71786</v>
      </c>
      <c r="F872" s="50">
        <v>0</v>
      </c>
    </row>
    <row r="873" spans="1:6" s="51" customFormat="1" ht="12">
      <c r="A873" s="47">
        <v>240314</v>
      </c>
      <c r="B873" s="48" t="s">
        <v>2612</v>
      </c>
      <c r="C873" s="43" t="s">
        <v>1232</v>
      </c>
      <c r="D873" s="49" t="s">
        <v>1233</v>
      </c>
      <c r="E873" s="50">
        <v>9265</v>
      </c>
      <c r="F873" s="50">
        <v>0</v>
      </c>
    </row>
    <row r="874" spans="1:6" s="51" customFormat="1" ht="12">
      <c r="A874" s="47">
        <v>240314</v>
      </c>
      <c r="B874" s="48" t="s">
        <v>2612</v>
      </c>
      <c r="C874" s="43" t="s">
        <v>1234</v>
      </c>
      <c r="D874" s="49" t="s">
        <v>1235</v>
      </c>
      <c r="E874" s="50">
        <v>17906</v>
      </c>
      <c r="F874" s="50">
        <v>0</v>
      </c>
    </row>
    <row r="875" spans="1:6" s="51" customFormat="1" ht="12">
      <c r="A875" s="47">
        <v>240314</v>
      </c>
      <c r="B875" s="48" t="s">
        <v>2612</v>
      </c>
      <c r="C875" s="43" t="s">
        <v>1236</v>
      </c>
      <c r="D875" s="49" t="s">
        <v>1237</v>
      </c>
      <c r="E875" s="50">
        <v>23681</v>
      </c>
      <c r="F875" s="50">
        <v>0</v>
      </c>
    </row>
    <row r="876" spans="1:6" s="51" customFormat="1" ht="12">
      <c r="A876" s="47">
        <v>240314</v>
      </c>
      <c r="B876" s="48" t="s">
        <v>2612</v>
      </c>
      <c r="C876" s="43" t="s">
        <v>1238</v>
      </c>
      <c r="D876" s="49" t="s">
        <v>1239</v>
      </c>
      <c r="E876" s="50">
        <v>64978</v>
      </c>
      <c r="F876" s="50">
        <v>0</v>
      </c>
    </row>
    <row r="877" spans="1:6" s="51" customFormat="1" ht="12">
      <c r="A877" s="47">
        <v>240314</v>
      </c>
      <c r="B877" s="48" t="s">
        <v>2612</v>
      </c>
      <c r="C877" s="43" t="s">
        <v>1240</v>
      </c>
      <c r="D877" s="49" t="s">
        <v>1241</v>
      </c>
      <c r="E877" s="50">
        <v>57942</v>
      </c>
      <c r="F877" s="50">
        <v>0</v>
      </c>
    </row>
    <row r="878" spans="1:6" s="51" customFormat="1" ht="12">
      <c r="A878" s="47">
        <v>240314</v>
      </c>
      <c r="B878" s="48" t="s">
        <v>2612</v>
      </c>
      <c r="C878" s="43" t="s">
        <v>1242</v>
      </c>
      <c r="D878" s="49" t="s">
        <v>1243</v>
      </c>
      <c r="E878" s="50">
        <v>75438</v>
      </c>
      <c r="F878" s="50">
        <v>0</v>
      </c>
    </row>
    <row r="879" spans="1:6" s="51" customFormat="1" ht="12">
      <c r="A879" s="47">
        <v>240314</v>
      </c>
      <c r="B879" s="48" t="s">
        <v>2612</v>
      </c>
      <c r="C879" s="43" t="s">
        <v>1244</v>
      </c>
      <c r="D879" s="49" t="s">
        <v>1245</v>
      </c>
      <c r="E879" s="50">
        <v>27799</v>
      </c>
      <c r="F879" s="50">
        <v>0</v>
      </c>
    </row>
    <row r="880" spans="1:6" s="51" customFormat="1" ht="12">
      <c r="A880" s="47">
        <v>240314</v>
      </c>
      <c r="B880" s="48" t="s">
        <v>2612</v>
      </c>
      <c r="C880" s="43" t="s">
        <v>1246</v>
      </c>
      <c r="D880" s="49" t="s">
        <v>1247</v>
      </c>
      <c r="E880" s="50">
        <v>14840</v>
      </c>
      <c r="F880" s="50">
        <v>0</v>
      </c>
    </row>
    <row r="881" spans="1:6" s="51" customFormat="1" ht="12">
      <c r="A881" s="47">
        <v>240314</v>
      </c>
      <c r="B881" s="48" t="s">
        <v>2612</v>
      </c>
      <c r="C881" s="43">
        <v>217547675</v>
      </c>
      <c r="D881" s="49" t="s">
        <v>1248</v>
      </c>
      <c r="E881" s="50">
        <v>19538</v>
      </c>
      <c r="F881" s="50">
        <v>0</v>
      </c>
    </row>
    <row r="882" spans="1:6" s="51" customFormat="1" ht="12">
      <c r="A882" s="47">
        <v>240314</v>
      </c>
      <c r="B882" s="48" t="s">
        <v>2612</v>
      </c>
      <c r="C882" s="43">
        <v>217566075</v>
      </c>
      <c r="D882" s="49" t="s">
        <v>1249</v>
      </c>
      <c r="E882" s="50">
        <v>8091</v>
      </c>
      <c r="F882" s="50">
        <v>0</v>
      </c>
    </row>
    <row r="883" spans="1:6" s="51" customFormat="1" ht="12">
      <c r="A883" s="47">
        <v>240314</v>
      </c>
      <c r="B883" s="48" t="s">
        <v>2612</v>
      </c>
      <c r="C883" s="43" t="s">
        <v>1250</v>
      </c>
      <c r="D883" s="49" t="s">
        <v>1251</v>
      </c>
      <c r="E883" s="50">
        <v>49716</v>
      </c>
      <c r="F883" s="50">
        <v>0</v>
      </c>
    </row>
    <row r="884" spans="1:6" s="51" customFormat="1" ht="12">
      <c r="A884" s="47">
        <v>240314</v>
      </c>
      <c r="B884" s="48" t="s">
        <v>2612</v>
      </c>
      <c r="C884" s="43">
        <v>217573275</v>
      </c>
      <c r="D884" s="49" t="s">
        <v>1252</v>
      </c>
      <c r="E884" s="50">
        <v>28329</v>
      </c>
      <c r="F884" s="50">
        <v>0</v>
      </c>
    </row>
    <row r="885" spans="1:6" s="51" customFormat="1" ht="12">
      <c r="A885" s="47">
        <v>240314</v>
      </c>
      <c r="B885" s="48" t="s">
        <v>2612</v>
      </c>
      <c r="C885" s="43">
        <v>217573675</v>
      </c>
      <c r="D885" s="49" t="s">
        <v>1253</v>
      </c>
      <c r="E885" s="50">
        <v>20970</v>
      </c>
      <c r="F885" s="50">
        <v>0</v>
      </c>
    </row>
    <row r="886" spans="1:6" s="51" customFormat="1" ht="12">
      <c r="A886" s="47">
        <v>240314</v>
      </c>
      <c r="B886" s="48" t="s">
        <v>2612</v>
      </c>
      <c r="C886" s="43">
        <v>217576275</v>
      </c>
      <c r="D886" s="49" t="s">
        <v>1254</v>
      </c>
      <c r="E886" s="50">
        <v>61904</v>
      </c>
      <c r="F886" s="50">
        <v>0</v>
      </c>
    </row>
    <row r="887" spans="1:6" s="51" customFormat="1" ht="12">
      <c r="A887" s="47">
        <v>240314</v>
      </c>
      <c r="B887" s="48" t="s">
        <v>2612</v>
      </c>
      <c r="C887" s="43">
        <v>217605376</v>
      </c>
      <c r="D887" s="49" t="s">
        <v>1255</v>
      </c>
      <c r="E887" s="50">
        <v>45984</v>
      </c>
      <c r="F887" s="50">
        <v>0</v>
      </c>
    </row>
    <row r="888" spans="1:6" s="51" customFormat="1" ht="12">
      <c r="A888" s="47">
        <v>240314</v>
      </c>
      <c r="B888" s="48" t="s">
        <v>2612</v>
      </c>
      <c r="C888" s="43" t="s">
        <v>1256</v>
      </c>
      <c r="D888" s="49" t="s">
        <v>1257</v>
      </c>
      <c r="E888" s="50">
        <v>8999</v>
      </c>
      <c r="F888" s="50">
        <v>0</v>
      </c>
    </row>
    <row r="889" spans="1:6" s="51" customFormat="1" ht="12">
      <c r="A889" s="47">
        <v>240314</v>
      </c>
      <c r="B889" s="48" t="s">
        <v>2612</v>
      </c>
      <c r="C889" s="43" t="s">
        <v>1258</v>
      </c>
      <c r="D889" s="49" t="s">
        <v>1259</v>
      </c>
      <c r="E889" s="50">
        <v>66832</v>
      </c>
      <c r="F889" s="50">
        <v>0</v>
      </c>
    </row>
    <row r="890" spans="1:6" s="51" customFormat="1" ht="12">
      <c r="A890" s="47">
        <v>240314</v>
      </c>
      <c r="B890" s="48" t="s">
        <v>2612</v>
      </c>
      <c r="C890" s="43" t="s">
        <v>1260</v>
      </c>
      <c r="D890" s="49" t="s">
        <v>1261</v>
      </c>
      <c r="E890" s="50">
        <v>4479</v>
      </c>
      <c r="F890" s="50">
        <v>0</v>
      </c>
    </row>
    <row r="891" spans="1:6" s="51" customFormat="1" ht="12">
      <c r="A891" s="47">
        <v>240314</v>
      </c>
      <c r="B891" s="48" t="s">
        <v>2612</v>
      </c>
      <c r="C891" s="43">
        <v>217615476</v>
      </c>
      <c r="D891" s="49" t="s">
        <v>1262</v>
      </c>
      <c r="E891" s="50">
        <v>6719</v>
      </c>
      <c r="F891" s="50">
        <v>0</v>
      </c>
    </row>
    <row r="892" spans="1:6" s="51" customFormat="1" ht="12">
      <c r="A892" s="47">
        <v>240314</v>
      </c>
      <c r="B892" s="48" t="s">
        <v>2612</v>
      </c>
      <c r="C892" s="43">
        <v>217615676</v>
      </c>
      <c r="D892" s="49" t="s">
        <v>1263</v>
      </c>
      <c r="E892" s="50">
        <v>5155</v>
      </c>
      <c r="F892" s="50">
        <v>0</v>
      </c>
    </row>
    <row r="893" spans="1:6" s="51" customFormat="1" ht="12">
      <c r="A893" s="47">
        <v>240314</v>
      </c>
      <c r="B893" s="48" t="s">
        <v>2612</v>
      </c>
      <c r="C893" s="43">
        <v>217615776</v>
      </c>
      <c r="D893" s="49" t="s">
        <v>1264</v>
      </c>
      <c r="E893" s="50">
        <v>6123</v>
      </c>
      <c r="F893" s="50">
        <v>0</v>
      </c>
    </row>
    <row r="894" spans="1:6" s="51" customFormat="1" ht="12">
      <c r="A894" s="47">
        <v>240314</v>
      </c>
      <c r="B894" s="48" t="s">
        <v>2612</v>
      </c>
      <c r="C894" s="43" t="s">
        <v>1265</v>
      </c>
      <c r="D894" s="49" t="s">
        <v>1266</v>
      </c>
      <c r="E894" s="50">
        <v>12590</v>
      </c>
      <c r="F894" s="50">
        <v>0</v>
      </c>
    </row>
    <row r="895" spans="1:6" s="51" customFormat="1" ht="12">
      <c r="A895" s="47">
        <v>240314</v>
      </c>
      <c r="B895" s="48" t="s">
        <v>2612</v>
      </c>
      <c r="C895" s="43" t="s">
        <v>1267</v>
      </c>
      <c r="D895" s="49" t="s">
        <v>1268</v>
      </c>
      <c r="E895" s="50">
        <v>3510</v>
      </c>
      <c r="F895" s="50">
        <v>0</v>
      </c>
    </row>
    <row r="896" spans="1:6" s="51" customFormat="1" ht="12">
      <c r="A896" s="47">
        <v>240314</v>
      </c>
      <c r="B896" s="48" t="s">
        <v>2612</v>
      </c>
      <c r="C896" s="43" t="s">
        <v>1269</v>
      </c>
      <c r="D896" s="49" t="s">
        <v>1270</v>
      </c>
      <c r="E896" s="50">
        <v>2999002</v>
      </c>
      <c r="F896" s="50">
        <v>0</v>
      </c>
    </row>
    <row r="897" spans="1:6" s="51" customFormat="1" ht="12">
      <c r="A897" s="47">
        <v>240314</v>
      </c>
      <c r="B897" s="48" t="s">
        <v>2612</v>
      </c>
      <c r="C897" s="43" t="s">
        <v>1271</v>
      </c>
      <c r="D897" s="49" t="s">
        <v>1272</v>
      </c>
      <c r="E897" s="50">
        <v>6161</v>
      </c>
      <c r="F897" s="50">
        <v>0</v>
      </c>
    </row>
    <row r="898" spans="1:6" s="51" customFormat="1" ht="12">
      <c r="A898" s="47">
        <v>240314</v>
      </c>
      <c r="B898" s="48" t="s">
        <v>2612</v>
      </c>
      <c r="C898" s="43">
        <v>217717777</v>
      </c>
      <c r="D898" s="49" t="s">
        <v>1273</v>
      </c>
      <c r="E898" s="50">
        <v>31925</v>
      </c>
      <c r="F898" s="50">
        <v>0</v>
      </c>
    </row>
    <row r="899" spans="1:6" s="51" customFormat="1" ht="12">
      <c r="A899" s="47">
        <v>240314</v>
      </c>
      <c r="B899" s="48" t="s">
        <v>2612</v>
      </c>
      <c r="C899" s="43">
        <v>217717877</v>
      </c>
      <c r="D899" s="49" t="s">
        <v>1274</v>
      </c>
      <c r="E899" s="50">
        <v>18820</v>
      </c>
      <c r="F899" s="50">
        <v>0</v>
      </c>
    </row>
    <row r="900" spans="1:6" s="51" customFormat="1" ht="12">
      <c r="A900" s="47">
        <v>240314</v>
      </c>
      <c r="B900" s="48" t="s">
        <v>2612</v>
      </c>
      <c r="C900" s="43" t="s">
        <v>1275</v>
      </c>
      <c r="D900" s="49" t="s">
        <v>1276</v>
      </c>
      <c r="E900" s="50">
        <v>19551</v>
      </c>
      <c r="F900" s="50">
        <v>0</v>
      </c>
    </row>
    <row r="901" spans="1:6" s="51" customFormat="1" ht="12">
      <c r="A901" s="47">
        <v>240314</v>
      </c>
      <c r="B901" s="48" t="s">
        <v>2612</v>
      </c>
      <c r="C901" s="43" t="s">
        <v>1277</v>
      </c>
      <c r="D901" s="49" t="s">
        <v>1278</v>
      </c>
      <c r="E901" s="50">
        <v>6572</v>
      </c>
      <c r="F901" s="50">
        <v>0</v>
      </c>
    </row>
    <row r="902" spans="1:6" s="51" customFormat="1" ht="12">
      <c r="A902" s="47">
        <v>240314</v>
      </c>
      <c r="B902" s="48" t="s">
        <v>2612</v>
      </c>
      <c r="C902" s="43" t="s">
        <v>1279</v>
      </c>
      <c r="D902" s="49" t="s">
        <v>1280</v>
      </c>
      <c r="E902" s="50">
        <v>29523</v>
      </c>
      <c r="F902" s="50">
        <v>0</v>
      </c>
    </row>
    <row r="903" spans="1:6" s="51" customFormat="1" ht="12">
      <c r="A903" s="47">
        <v>240314</v>
      </c>
      <c r="B903" s="48" t="s">
        <v>2612</v>
      </c>
      <c r="C903" s="43">
        <v>217750577</v>
      </c>
      <c r="D903" s="49" t="s">
        <v>1281</v>
      </c>
      <c r="E903" s="50">
        <v>12104</v>
      </c>
      <c r="F903" s="50">
        <v>0</v>
      </c>
    </row>
    <row r="904" spans="1:6" s="51" customFormat="1" ht="12">
      <c r="A904" s="47">
        <v>240314</v>
      </c>
      <c r="B904" s="48" t="s">
        <v>2612</v>
      </c>
      <c r="C904" s="43">
        <v>217754377</v>
      </c>
      <c r="D904" s="49" t="s">
        <v>1282</v>
      </c>
      <c r="E904" s="50">
        <v>7299</v>
      </c>
      <c r="F904" s="50">
        <v>0</v>
      </c>
    </row>
    <row r="905" spans="1:6" s="51" customFormat="1" ht="12">
      <c r="A905" s="47">
        <v>240314</v>
      </c>
      <c r="B905" s="48" t="s">
        <v>2612</v>
      </c>
      <c r="C905" s="43" t="s">
        <v>1283</v>
      </c>
      <c r="D905" s="49" t="s">
        <v>1284</v>
      </c>
      <c r="E905" s="50">
        <v>25110</v>
      </c>
      <c r="F905" s="50">
        <v>0</v>
      </c>
    </row>
    <row r="906" spans="1:6" s="51" customFormat="1" ht="12">
      <c r="A906" s="47">
        <v>240314</v>
      </c>
      <c r="B906" s="48" t="s">
        <v>2612</v>
      </c>
      <c r="C906" s="43" t="s">
        <v>1285</v>
      </c>
      <c r="D906" s="49" t="s">
        <v>1286</v>
      </c>
      <c r="E906" s="50">
        <v>8489</v>
      </c>
      <c r="F906" s="50">
        <v>0</v>
      </c>
    </row>
    <row r="907" spans="1:6" s="51" customFormat="1" ht="12">
      <c r="A907" s="47">
        <v>240314</v>
      </c>
      <c r="B907" s="48" t="s">
        <v>2612</v>
      </c>
      <c r="C907" s="43">
        <v>217776377</v>
      </c>
      <c r="D907" s="49" t="s">
        <v>1287</v>
      </c>
      <c r="E907" s="50">
        <v>13639</v>
      </c>
      <c r="F907" s="50">
        <v>0</v>
      </c>
    </row>
    <row r="908" spans="1:6" s="51" customFormat="1" ht="12">
      <c r="A908" s="47">
        <v>240314</v>
      </c>
      <c r="B908" s="48" t="s">
        <v>2612</v>
      </c>
      <c r="C908" s="43" t="s">
        <v>1288</v>
      </c>
      <c r="D908" s="49" t="s">
        <v>1289</v>
      </c>
      <c r="E908" s="50">
        <v>66192</v>
      </c>
      <c r="F908" s="50">
        <v>0</v>
      </c>
    </row>
    <row r="909" spans="1:6" s="51" customFormat="1" ht="12">
      <c r="A909" s="47">
        <v>240314</v>
      </c>
      <c r="B909" s="48" t="s">
        <v>2612</v>
      </c>
      <c r="C909" s="43">
        <v>217815778</v>
      </c>
      <c r="D909" s="49" t="s">
        <v>1290</v>
      </c>
      <c r="E909" s="50">
        <v>5059</v>
      </c>
      <c r="F909" s="50">
        <v>0</v>
      </c>
    </row>
    <row r="910" spans="1:6" s="51" customFormat="1" ht="12">
      <c r="A910" s="47">
        <v>240314</v>
      </c>
      <c r="B910" s="48" t="s">
        <v>2612</v>
      </c>
      <c r="C910" s="43">
        <v>217820178</v>
      </c>
      <c r="D910" s="49" t="s">
        <v>1291</v>
      </c>
      <c r="E910" s="50">
        <v>41698</v>
      </c>
      <c r="F910" s="50">
        <v>0</v>
      </c>
    </row>
    <row r="911" spans="1:6" s="51" customFormat="1" ht="12">
      <c r="A911" s="47">
        <v>240314</v>
      </c>
      <c r="B911" s="48" t="s">
        <v>2612</v>
      </c>
      <c r="C911" s="43" t="s">
        <v>1292</v>
      </c>
      <c r="D911" s="49" t="s">
        <v>1293</v>
      </c>
      <c r="E911" s="50">
        <v>42995</v>
      </c>
      <c r="F911" s="50">
        <v>0</v>
      </c>
    </row>
    <row r="912" spans="1:6" s="51" customFormat="1" ht="12">
      <c r="A912" s="47">
        <v>240314</v>
      </c>
      <c r="B912" s="48" t="s">
        <v>2612</v>
      </c>
      <c r="C912" s="43" t="s">
        <v>1294</v>
      </c>
      <c r="D912" s="49" t="s">
        <v>1295</v>
      </c>
      <c r="E912" s="50">
        <v>9680</v>
      </c>
      <c r="F912" s="50">
        <v>0</v>
      </c>
    </row>
    <row r="913" spans="1:6" s="51" customFormat="1" ht="12">
      <c r="A913" s="47">
        <v>240314</v>
      </c>
      <c r="B913" s="48" t="s">
        <v>2612</v>
      </c>
      <c r="C913" s="43" t="s">
        <v>1296</v>
      </c>
      <c r="D913" s="49" t="s">
        <v>1297</v>
      </c>
      <c r="E913" s="50">
        <v>18089</v>
      </c>
      <c r="F913" s="50">
        <v>0</v>
      </c>
    </row>
    <row r="914" spans="1:6" s="51" customFormat="1" ht="12">
      <c r="A914" s="47">
        <v>240314</v>
      </c>
      <c r="B914" s="48" t="s">
        <v>2612</v>
      </c>
      <c r="C914" s="43" t="s">
        <v>1298</v>
      </c>
      <c r="D914" s="49" t="s">
        <v>1299</v>
      </c>
      <c r="E914" s="50">
        <v>10366</v>
      </c>
      <c r="F914" s="50">
        <v>0</v>
      </c>
    </row>
    <row r="915" spans="1:6" s="51" customFormat="1" ht="12">
      <c r="A915" s="47">
        <v>240314</v>
      </c>
      <c r="B915" s="48" t="s">
        <v>2612</v>
      </c>
      <c r="C915" s="43" t="s">
        <v>1300</v>
      </c>
      <c r="D915" s="49" t="s">
        <v>1301</v>
      </c>
      <c r="E915" s="50">
        <v>16503</v>
      </c>
      <c r="F915" s="50">
        <v>0</v>
      </c>
    </row>
    <row r="916" spans="1:6" s="51" customFormat="1" ht="12">
      <c r="A916" s="47">
        <v>240314</v>
      </c>
      <c r="B916" s="48" t="s">
        <v>2612</v>
      </c>
      <c r="C916" s="43" t="s">
        <v>1302</v>
      </c>
      <c r="D916" s="49" t="s">
        <v>1303</v>
      </c>
      <c r="E916" s="50">
        <v>32536</v>
      </c>
      <c r="F916" s="50">
        <v>0</v>
      </c>
    </row>
    <row r="917" spans="1:6" s="51" customFormat="1" ht="12">
      <c r="A917" s="47">
        <v>240314</v>
      </c>
      <c r="B917" s="48" t="s">
        <v>2612</v>
      </c>
      <c r="C917" s="43" t="s">
        <v>1304</v>
      </c>
      <c r="D917" s="49" t="s">
        <v>1305</v>
      </c>
      <c r="E917" s="50">
        <v>14845</v>
      </c>
      <c r="F917" s="50">
        <v>0</v>
      </c>
    </row>
    <row r="918" spans="1:6" s="51" customFormat="1" ht="12">
      <c r="A918" s="47">
        <v>240314</v>
      </c>
      <c r="B918" s="48" t="s">
        <v>2612</v>
      </c>
      <c r="C918" s="43">
        <v>217852378</v>
      </c>
      <c r="D918" s="49" t="s">
        <v>1306</v>
      </c>
      <c r="E918" s="50">
        <v>23421</v>
      </c>
      <c r="F918" s="50">
        <v>0</v>
      </c>
    </row>
    <row r="919" spans="1:6" s="51" customFormat="1" ht="12">
      <c r="A919" s="47">
        <v>240314</v>
      </c>
      <c r="B919" s="48" t="s">
        <v>2612</v>
      </c>
      <c r="C919" s="43">
        <v>217852678</v>
      </c>
      <c r="D919" s="49" t="s">
        <v>1307</v>
      </c>
      <c r="E919" s="50">
        <v>44682</v>
      </c>
      <c r="F919" s="50">
        <v>0</v>
      </c>
    </row>
    <row r="920" spans="1:6" s="51" customFormat="1" ht="12">
      <c r="A920" s="47">
        <v>240314</v>
      </c>
      <c r="B920" s="48" t="s">
        <v>2612</v>
      </c>
      <c r="C920" s="43">
        <v>217870678</v>
      </c>
      <c r="D920" s="49" t="s">
        <v>1308</v>
      </c>
      <c r="E920" s="50">
        <v>49181</v>
      </c>
      <c r="F920" s="50">
        <v>0</v>
      </c>
    </row>
    <row r="921" spans="1:6" s="51" customFormat="1" ht="12">
      <c r="A921" s="47">
        <v>240314</v>
      </c>
      <c r="B921" s="48" t="s">
        <v>2612</v>
      </c>
      <c r="C921" s="43">
        <v>217873678</v>
      </c>
      <c r="D921" s="49" t="s">
        <v>1309</v>
      </c>
      <c r="E921" s="50">
        <v>18053</v>
      </c>
      <c r="F921" s="50">
        <v>0</v>
      </c>
    </row>
    <row r="922" spans="1:6" s="51" customFormat="1" ht="12">
      <c r="A922" s="47">
        <v>240314</v>
      </c>
      <c r="B922" s="48" t="s">
        <v>2612</v>
      </c>
      <c r="C922" s="43" t="s">
        <v>1310</v>
      </c>
      <c r="D922" s="49" t="s">
        <v>1311</v>
      </c>
      <c r="E922" s="50">
        <v>43764</v>
      </c>
      <c r="F922" s="50">
        <v>0</v>
      </c>
    </row>
    <row r="923" spans="1:6" s="51" customFormat="1" ht="12">
      <c r="A923" s="47">
        <v>240314</v>
      </c>
      <c r="B923" s="48" t="s">
        <v>2612</v>
      </c>
      <c r="C923" s="43" t="s">
        <v>1312</v>
      </c>
      <c r="D923" s="49" t="s">
        <v>1313</v>
      </c>
      <c r="E923" s="50">
        <v>42428</v>
      </c>
      <c r="F923" s="50">
        <v>0</v>
      </c>
    </row>
    <row r="924" spans="1:6" s="51" customFormat="1" ht="12">
      <c r="A924" s="47">
        <v>240314</v>
      </c>
      <c r="B924" s="48" t="s">
        <v>2612</v>
      </c>
      <c r="C924" s="43" t="s">
        <v>1314</v>
      </c>
      <c r="D924" s="49" t="s">
        <v>1315</v>
      </c>
      <c r="E924" s="50">
        <v>26936</v>
      </c>
      <c r="F924" s="50">
        <v>0</v>
      </c>
    </row>
    <row r="925" spans="1:6" s="51" customFormat="1" ht="12">
      <c r="A925" s="47">
        <v>240314</v>
      </c>
      <c r="B925" s="48" t="s">
        <v>2612</v>
      </c>
      <c r="C925" s="43">
        <v>217915879</v>
      </c>
      <c r="D925" s="49" t="s">
        <v>1316</v>
      </c>
      <c r="E925" s="50">
        <v>3934</v>
      </c>
      <c r="F925" s="50">
        <v>0</v>
      </c>
    </row>
    <row r="926" spans="1:6" s="51" customFormat="1" ht="12">
      <c r="A926" s="47">
        <v>240314</v>
      </c>
      <c r="B926" s="48" t="s">
        <v>2612</v>
      </c>
      <c r="C926" s="43" t="s">
        <v>1317</v>
      </c>
      <c r="D926" s="49" t="s">
        <v>1318</v>
      </c>
      <c r="E926" s="50">
        <v>5301</v>
      </c>
      <c r="F926" s="50">
        <v>0</v>
      </c>
    </row>
    <row r="927" spans="1:6" s="51" customFormat="1" ht="12">
      <c r="A927" s="47">
        <v>240314</v>
      </c>
      <c r="B927" s="48" t="s">
        <v>2612</v>
      </c>
      <c r="C927" s="43" t="s">
        <v>1319</v>
      </c>
      <c r="D927" s="49" t="s">
        <v>1320</v>
      </c>
      <c r="E927" s="50">
        <v>33273</v>
      </c>
      <c r="F927" s="50">
        <v>0</v>
      </c>
    </row>
    <row r="928" spans="1:6" s="51" customFormat="1" ht="12">
      <c r="A928" s="47">
        <v>240314</v>
      </c>
      <c r="B928" s="48" t="s">
        <v>2612</v>
      </c>
      <c r="C928" s="43" t="s">
        <v>1321</v>
      </c>
      <c r="D928" s="49" t="s">
        <v>1322</v>
      </c>
      <c r="E928" s="50">
        <v>12454</v>
      </c>
      <c r="F928" s="50">
        <v>0</v>
      </c>
    </row>
    <row r="929" spans="1:6" s="51" customFormat="1" ht="12">
      <c r="A929" s="47">
        <v>240314</v>
      </c>
      <c r="B929" s="48" t="s">
        <v>2612</v>
      </c>
      <c r="C929" s="43" t="s">
        <v>1323</v>
      </c>
      <c r="D929" s="49" t="s">
        <v>1324</v>
      </c>
      <c r="E929" s="50">
        <v>6996</v>
      </c>
      <c r="F929" s="50">
        <v>0</v>
      </c>
    </row>
    <row r="930" spans="1:6" s="51" customFormat="1" ht="12">
      <c r="A930" s="47">
        <v>240314</v>
      </c>
      <c r="B930" s="48" t="s">
        <v>2612</v>
      </c>
      <c r="C930" s="43" t="s">
        <v>1325</v>
      </c>
      <c r="D930" s="49" t="s">
        <v>1326</v>
      </c>
      <c r="E930" s="50">
        <v>43139</v>
      </c>
      <c r="F930" s="50">
        <v>0</v>
      </c>
    </row>
    <row r="931" spans="1:6" s="51" customFormat="1" ht="12">
      <c r="A931" s="47">
        <v>240314</v>
      </c>
      <c r="B931" s="48" t="s">
        <v>2612</v>
      </c>
      <c r="C931" s="43">
        <v>217952079</v>
      </c>
      <c r="D931" s="49" t="s">
        <v>1327</v>
      </c>
      <c r="E931" s="50">
        <v>80352</v>
      </c>
      <c r="F931" s="50">
        <v>0</v>
      </c>
    </row>
    <row r="932" spans="1:6" s="51" customFormat="1" ht="12">
      <c r="A932" s="47">
        <v>240314</v>
      </c>
      <c r="B932" s="48" t="s">
        <v>2612</v>
      </c>
      <c r="C932" s="43" t="s">
        <v>1328</v>
      </c>
      <c r="D932" s="49" t="s">
        <v>1329</v>
      </c>
      <c r="E932" s="50">
        <v>7828</v>
      </c>
      <c r="F932" s="50">
        <v>0</v>
      </c>
    </row>
    <row r="933" spans="1:6" s="51" customFormat="1" ht="12">
      <c r="A933" s="47">
        <v>240314</v>
      </c>
      <c r="B933" s="48" t="s">
        <v>2612</v>
      </c>
      <c r="C933" s="43" t="s">
        <v>1330</v>
      </c>
      <c r="D933" s="49" t="s">
        <v>1331</v>
      </c>
      <c r="E933" s="50">
        <v>4816</v>
      </c>
      <c r="F933" s="50">
        <v>0</v>
      </c>
    </row>
    <row r="934" spans="1:6" s="51" customFormat="1" ht="12">
      <c r="A934" s="47">
        <v>240314</v>
      </c>
      <c r="B934" s="48" t="s">
        <v>2612</v>
      </c>
      <c r="C934" s="43" t="s">
        <v>1332</v>
      </c>
      <c r="D934" s="49" t="s">
        <v>1333</v>
      </c>
      <c r="E934" s="50">
        <v>48607</v>
      </c>
      <c r="F934" s="50">
        <v>0</v>
      </c>
    </row>
    <row r="935" spans="1:6" s="51" customFormat="1" ht="12">
      <c r="A935" s="47">
        <v>240314</v>
      </c>
      <c r="B935" s="48" t="s">
        <v>2612</v>
      </c>
      <c r="C935" s="43">
        <v>217985279</v>
      </c>
      <c r="D935" s="49" t="s">
        <v>1334</v>
      </c>
      <c r="E935" s="50">
        <v>2083</v>
      </c>
      <c r="F935" s="50">
        <v>0</v>
      </c>
    </row>
    <row r="936" spans="1:6" s="51" customFormat="1" ht="12">
      <c r="A936" s="47">
        <v>240314</v>
      </c>
      <c r="B936" s="48" t="s">
        <v>2612</v>
      </c>
      <c r="C936" s="43" t="s">
        <v>1335</v>
      </c>
      <c r="D936" s="49" t="s">
        <v>1336</v>
      </c>
      <c r="E936" s="50">
        <v>36904</v>
      </c>
      <c r="F936" s="50">
        <v>0</v>
      </c>
    </row>
    <row r="937" spans="1:6" s="51" customFormat="1" ht="12">
      <c r="A937" s="47">
        <v>240314</v>
      </c>
      <c r="B937" s="48" t="s">
        <v>2612</v>
      </c>
      <c r="C937" s="43" t="s">
        <v>1337</v>
      </c>
      <c r="D937" s="49" t="s">
        <v>1338</v>
      </c>
      <c r="E937" s="50">
        <v>24343</v>
      </c>
      <c r="F937" s="50">
        <v>0</v>
      </c>
    </row>
    <row r="938" spans="1:6" s="51" customFormat="1" ht="12">
      <c r="A938" s="47">
        <v>240314</v>
      </c>
      <c r="B938" s="48" t="s">
        <v>2612</v>
      </c>
      <c r="C938" s="43" t="s">
        <v>1339</v>
      </c>
      <c r="D938" s="49" t="s">
        <v>1340</v>
      </c>
      <c r="E938" s="50">
        <v>12129</v>
      </c>
      <c r="F938" s="50">
        <v>0</v>
      </c>
    </row>
    <row r="939" spans="1:6" s="51" customFormat="1" ht="12">
      <c r="A939" s="47">
        <v>240314</v>
      </c>
      <c r="B939" s="48" t="s">
        <v>2612</v>
      </c>
      <c r="C939" s="43" t="s">
        <v>1341</v>
      </c>
      <c r="D939" s="49" t="s">
        <v>1342</v>
      </c>
      <c r="E939" s="50">
        <v>24550</v>
      </c>
      <c r="F939" s="50">
        <v>0</v>
      </c>
    </row>
    <row r="940" spans="1:6" s="51" customFormat="1" ht="12">
      <c r="A940" s="47">
        <v>240314</v>
      </c>
      <c r="B940" s="48" t="s">
        <v>2612</v>
      </c>
      <c r="C940" s="43" t="s">
        <v>1343</v>
      </c>
      <c r="D940" s="49" t="s">
        <v>1344</v>
      </c>
      <c r="E940" s="50">
        <v>6884</v>
      </c>
      <c r="F940" s="50">
        <v>0</v>
      </c>
    </row>
    <row r="941" spans="1:6" s="51" customFormat="1" ht="12">
      <c r="A941" s="47">
        <v>240314</v>
      </c>
      <c r="B941" s="48" t="s">
        <v>2612</v>
      </c>
      <c r="C941" s="43" t="s">
        <v>1345</v>
      </c>
      <c r="D941" s="49" t="s">
        <v>1346</v>
      </c>
      <c r="E941" s="50">
        <v>2860</v>
      </c>
      <c r="F941" s="50">
        <v>0</v>
      </c>
    </row>
    <row r="942" spans="1:6" s="51" customFormat="1" ht="12">
      <c r="A942" s="47">
        <v>240314</v>
      </c>
      <c r="B942" s="48" t="s">
        <v>2612</v>
      </c>
      <c r="C942" s="43" t="s">
        <v>1347</v>
      </c>
      <c r="D942" s="49" t="s">
        <v>1348</v>
      </c>
      <c r="E942" s="50">
        <v>13665</v>
      </c>
      <c r="F942" s="50">
        <v>0</v>
      </c>
    </row>
    <row r="943" spans="1:6" s="51" customFormat="1" ht="12">
      <c r="A943" s="47">
        <v>240314</v>
      </c>
      <c r="B943" s="48" t="s">
        <v>2612</v>
      </c>
      <c r="C943" s="43">
        <v>218015580</v>
      </c>
      <c r="D943" s="49" t="s">
        <v>1349</v>
      </c>
      <c r="E943" s="50">
        <v>9542</v>
      </c>
      <c r="F943" s="50">
        <v>0</v>
      </c>
    </row>
    <row r="944" spans="1:6" s="51" customFormat="1" ht="12">
      <c r="A944" s="47">
        <v>240314</v>
      </c>
      <c r="B944" s="48" t="s">
        <v>2612</v>
      </c>
      <c r="C944" s="43">
        <v>218017380</v>
      </c>
      <c r="D944" s="49" t="s">
        <v>1350</v>
      </c>
      <c r="E944" s="50">
        <v>80538</v>
      </c>
      <c r="F944" s="50">
        <v>0</v>
      </c>
    </row>
    <row r="945" spans="1:6" s="51" customFormat="1" ht="12">
      <c r="A945" s="47">
        <v>240314</v>
      </c>
      <c r="B945" s="48" t="s">
        <v>2612</v>
      </c>
      <c r="C945" s="43">
        <v>218019780</v>
      </c>
      <c r="D945" s="49" t="s">
        <v>1351</v>
      </c>
      <c r="E945" s="50">
        <v>30479</v>
      </c>
      <c r="F945" s="50">
        <v>0</v>
      </c>
    </row>
    <row r="946" spans="1:6" s="51" customFormat="1" ht="12">
      <c r="A946" s="47">
        <v>240314</v>
      </c>
      <c r="B946" s="48" t="s">
        <v>2612</v>
      </c>
      <c r="C946" s="43">
        <v>218023580</v>
      </c>
      <c r="D946" s="49" t="s">
        <v>1352</v>
      </c>
      <c r="E946" s="50">
        <v>60363</v>
      </c>
      <c r="F946" s="50">
        <v>0</v>
      </c>
    </row>
    <row r="947" spans="1:6" s="51" customFormat="1" ht="12">
      <c r="A947" s="47">
        <v>240314</v>
      </c>
      <c r="B947" s="48" t="s">
        <v>2612</v>
      </c>
      <c r="C947" s="43" t="s">
        <v>1353</v>
      </c>
      <c r="D947" s="49" t="s">
        <v>1354</v>
      </c>
      <c r="E947" s="50">
        <v>4107</v>
      </c>
      <c r="F947" s="50">
        <v>0</v>
      </c>
    </row>
    <row r="948" spans="1:6" s="51" customFormat="1" ht="12">
      <c r="A948" s="47">
        <v>240314</v>
      </c>
      <c r="B948" s="48" t="s">
        <v>2612</v>
      </c>
      <c r="C948" s="43">
        <v>218027580</v>
      </c>
      <c r="D948" s="49" t="s">
        <v>1355</v>
      </c>
      <c r="E948" s="50">
        <v>10347</v>
      </c>
      <c r="F948" s="50">
        <v>0</v>
      </c>
    </row>
    <row r="949" spans="1:6" s="51" customFormat="1" ht="12">
      <c r="A949" s="47">
        <v>240314</v>
      </c>
      <c r="B949" s="48" t="s">
        <v>2612</v>
      </c>
      <c r="C949" s="43">
        <v>218047980</v>
      </c>
      <c r="D949" s="49" t="s">
        <v>1356</v>
      </c>
      <c r="E949" s="50">
        <v>100242</v>
      </c>
      <c r="F949" s="50">
        <v>0</v>
      </c>
    </row>
    <row r="950" spans="1:6" s="51" customFormat="1" ht="12">
      <c r="A950" s="47">
        <v>240314</v>
      </c>
      <c r="B950" s="48" t="s">
        <v>2612</v>
      </c>
      <c r="C950" s="43">
        <v>218050680</v>
      </c>
      <c r="D950" s="49" t="s">
        <v>1357</v>
      </c>
      <c r="E950" s="50">
        <v>11329</v>
      </c>
      <c r="F950" s="50">
        <v>0</v>
      </c>
    </row>
    <row r="951" spans="1:6" s="51" customFormat="1" ht="12">
      <c r="A951" s="47">
        <v>240314</v>
      </c>
      <c r="B951" s="48" t="s">
        <v>2612</v>
      </c>
      <c r="C951" s="43">
        <v>218054480</v>
      </c>
      <c r="D951" s="49" t="s">
        <v>1358</v>
      </c>
      <c r="E951" s="50">
        <v>4630</v>
      </c>
      <c r="F951" s="50">
        <v>0</v>
      </c>
    </row>
    <row r="952" spans="1:6" s="51" customFormat="1" ht="12">
      <c r="A952" s="47">
        <v>240314</v>
      </c>
      <c r="B952" s="48" t="s">
        <v>2612</v>
      </c>
      <c r="C952" s="43">
        <v>218054680</v>
      </c>
      <c r="D952" s="49" t="s">
        <v>1359</v>
      </c>
      <c r="E952" s="50">
        <v>4258</v>
      </c>
      <c r="F952" s="50">
        <v>0</v>
      </c>
    </row>
    <row r="953" spans="1:6" s="51" customFormat="1" ht="12">
      <c r="A953" s="47">
        <v>240314</v>
      </c>
      <c r="B953" s="48" t="s">
        <v>2612</v>
      </c>
      <c r="C953" s="43" t="s">
        <v>1360</v>
      </c>
      <c r="D953" s="49" t="s">
        <v>1361</v>
      </c>
      <c r="E953" s="50">
        <v>4328</v>
      </c>
      <c r="F953" s="50">
        <v>0</v>
      </c>
    </row>
    <row r="954" spans="1:6" s="51" customFormat="1" ht="12">
      <c r="A954" s="47">
        <v>240314</v>
      </c>
      <c r="B954" s="48" t="s">
        <v>2612</v>
      </c>
      <c r="C954" s="43">
        <v>218115681</v>
      </c>
      <c r="D954" s="49" t="s">
        <v>1362</v>
      </c>
      <c r="E954" s="50">
        <v>12928</v>
      </c>
      <c r="F954" s="50">
        <v>0</v>
      </c>
    </row>
    <row r="955" spans="1:6" s="51" customFormat="1" ht="12">
      <c r="A955" s="47">
        <v>240314</v>
      </c>
      <c r="B955" s="48" t="s">
        <v>2612</v>
      </c>
      <c r="C955" s="43" t="s">
        <v>1363</v>
      </c>
      <c r="D955" s="49" t="s">
        <v>1364</v>
      </c>
      <c r="E955" s="50">
        <v>14013</v>
      </c>
      <c r="F955" s="50">
        <v>0</v>
      </c>
    </row>
    <row r="956" spans="1:6" s="51" customFormat="1" ht="12">
      <c r="A956" s="47">
        <v>240314</v>
      </c>
      <c r="B956" s="48" t="s">
        <v>2612</v>
      </c>
      <c r="C956" s="43">
        <v>218125281</v>
      </c>
      <c r="D956" s="49" t="s">
        <v>1365</v>
      </c>
      <c r="E956" s="50">
        <v>7344</v>
      </c>
      <c r="F956" s="50">
        <v>0</v>
      </c>
    </row>
    <row r="957" spans="1:6" s="51" customFormat="1" ht="12">
      <c r="A957" s="47">
        <v>240314</v>
      </c>
      <c r="B957" s="48" t="s">
        <v>2612</v>
      </c>
      <c r="C957" s="43" t="s">
        <v>1366</v>
      </c>
      <c r="D957" s="49" t="s">
        <v>1367</v>
      </c>
      <c r="E957" s="50">
        <v>5770</v>
      </c>
      <c r="F957" s="50">
        <v>0</v>
      </c>
    </row>
    <row r="958" spans="1:6" s="51" customFormat="1" ht="12">
      <c r="A958" s="47">
        <v>240314</v>
      </c>
      <c r="B958" s="48" t="s">
        <v>2612</v>
      </c>
      <c r="C958" s="43">
        <v>218152381</v>
      </c>
      <c r="D958" s="49" t="s">
        <v>1368</v>
      </c>
      <c r="E958" s="50">
        <v>16367</v>
      </c>
      <c r="F958" s="50">
        <v>0</v>
      </c>
    </row>
    <row r="959" spans="1:6" s="51" customFormat="1" ht="12">
      <c r="A959" s="47">
        <v>240314</v>
      </c>
      <c r="B959" s="48" t="s">
        <v>2612</v>
      </c>
      <c r="C959" s="43" t="s">
        <v>1369</v>
      </c>
      <c r="D959" s="49" t="s">
        <v>1370</v>
      </c>
      <c r="E959" s="50">
        <v>8474849</v>
      </c>
      <c r="F959" s="50">
        <v>0</v>
      </c>
    </row>
    <row r="960" spans="1:6" s="51" customFormat="1" ht="12">
      <c r="A960" s="47">
        <v>240314</v>
      </c>
      <c r="B960" s="48" t="s">
        <v>2612</v>
      </c>
      <c r="C960" s="43" t="s">
        <v>1371</v>
      </c>
      <c r="D960" s="49" t="s">
        <v>1372</v>
      </c>
      <c r="E960" s="50">
        <v>26291</v>
      </c>
      <c r="F960" s="50">
        <v>0</v>
      </c>
    </row>
    <row r="961" spans="1:6" s="51" customFormat="1" ht="12">
      <c r="A961" s="47">
        <v>240314</v>
      </c>
      <c r="B961" s="48" t="s">
        <v>2612</v>
      </c>
      <c r="C961" s="43" t="s">
        <v>1373</v>
      </c>
      <c r="D961" s="49" t="s">
        <v>1374</v>
      </c>
      <c r="E961" s="50">
        <v>67659</v>
      </c>
      <c r="F961" s="50">
        <v>0</v>
      </c>
    </row>
    <row r="962" spans="1:6" s="51" customFormat="1" ht="12">
      <c r="A962" s="47">
        <v>240314</v>
      </c>
      <c r="B962" s="48" t="s">
        <v>2612</v>
      </c>
      <c r="C962" s="43">
        <v>218266682</v>
      </c>
      <c r="D962" s="52" t="s">
        <v>1375</v>
      </c>
      <c r="E962" s="50">
        <v>78747</v>
      </c>
      <c r="F962" s="50">
        <v>0</v>
      </c>
    </row>
    <row r="963" spans="1:6" s="51" customFormat="1" ht="12">
      <c r="A963" s="47">
        <v>240314</v>
      </c>
      <c r="B963" s="48" t="s">
        <v>2612</v>
      </c>
      <c r="C963" s="43" t="s">
        <v>1376</v>
      </c>
      <c r="D963" s="49" t="s">
        <v>1377</v>
      </c>
      <c r="E963" s="50">
        <v>3147</v>
      </c>
      <c r="F963" s="50">
        <v>0</v>
      </c>
    </row>
    <row r="964" spans="1:6" s="51" customFormat="1" ht="12">
      <c r="A964" s="47">
        <v>240314</v>
      </c>
      <c r="B964" s="48" t="s">
        <v>2612</v>
      </c>
      <c r="C964" s="43" t="s">
        <v>1378</v>
      </c>
      <c r="D964" s="49" t="s">
        <v>1379</v>
      </c>
      <c r="E964" s="50">
        <v>11713</v>
      </c>
      <c r="F964" s="50">
        <v>0</v>
      </c>
    </row>
    <row r="965" spans="1:6" s="51" customFormat="1" ht="12">
      <c r="A965" s="47">
        <v>240314</v>
      </c>
      <c r="B965" s="48" t="s">
        <v>2612</v>
      </c>
      <c r="C965" s="43">
        <v>218313683</v>
      </c>
      <c r="D965" s="49" t="s">
        <v>1380</v>
      </c>
      <c r="E965" s="50">
        <v>30972</v>
      </c>
      <c r="F965" s="50">
        <v>0</v>
      </c>
    </row>
    <row r="966" spans="1:6" s="51" customFormat="1" ht="12">
      <c r="A966" s="47">
        <v>240314</v>
      </c>
      <c r="B966" s="48" t="s">
        <v>2612</v>
      </c>
      <c r="C966" s="43" t="s">
        <v>1381</v>
      </c>
      <c r="D966" s="49" t="s">
        <v>1382</v>
      </c>
      <c r="E966" s="50">
        <v>16582</v>
      </c>
      <c r="F966" s="50">
        <v>0</v>
      </c>
    </row>
    <row r="967" spans="1:6" s="51" customFormat="1" ht="12">
      <c r="A967" s="47">
        <v>240314</v>
      </c>
      <c r="B967" s="48" t="s">
        <v>2612</v>
      </c>
      <c r="C967" s="43" t="s">
        <v>1383</v>
      </c>
      <c r="D967" s="49" t="s">
        <v>1384</v>
      </c>
      <c r="E967" s="50">
        <v>22575</v>
      </c>
      <c r="F967" s="50">
        <v>0</v>
      </c>
    </row>
    <row r="968" spans="1:6" s="51" customFormat="1" ht="12">
      <c r="A968" s="47">
        <v>240314</v>
      </c>
      <c r="B968" s="48" t="s">
        <v>2612</v>
      </c>
      <c r="C968" s="43" t="s">
        <v>1385</v>
      </c>
      <c r="D968" s="49" t="s">
        <v>1386</v>
      </c>
      <c r="E968" s="50">
        <v>23481</v>
      </c>
      <c r="F968" s="50">
        <v>0</v>
      </c>
    </row>
    <row r="969" spans="1:6" s="51" customFormat="1" ht="12">
      <c r="A969" s="47">
        <v>240314</v>
      </c>
      <c r="B969" s="48" t="s">
        <v>2612</v>
      </c>
      <c r="C969" s="43">
        <v>218325483</v>
      </c>
      <c r="D969" s="49" t="s">
        <v>1387</v>
      </c>
      <c r="E969" s="50">
        <v>3430</v>
      </c>
      <c r="F969" s="50">
        <v>0</v>
      </c>
    </row>
    <row r="970" spans="1:6" s="51" customFormat="1" ht="12">
      <c r="A970" s="47">
        <v>240314</v>
      </c>
      <c r="B970" s="48" t="s">
        <v>2612</v>
      </c>
      <c r="C970" s="43">
        <v>218341483</v>
      </c>
      <c r="D970" s="49" t="s">
        <v>1388</v>
      </c>
      <c r="E970" s="50">
        <v>9467</v>
      </c>
      <c r="F970" s="50">
        <v>0</v>
      </c>
    </row>
    <row r="971" spans="1:6" s="51" customFormat="1" ht="12">
      <c r="A971" s="47">
        <v>240314</v>
      </c>
      <c r="B971" s="48" t="s">
        <v>2612</v>
      </c>
      <c r="C971" s="43">
        <v>218350683</v>
      </c>
      <c r="D971" s="49" t="s">
        <v>1389</v>
      </c>
      <c r="E971" s="50">
        <v>10303</v>
      </c>
      <c r="F971" s="50">
        <v>0</v>
      </c>
    </row>
    <row r="972" spans="1:6" s="51" customFormat="1" ht="12">
      <c r="A972" s="47">
        <v>240314</v>
      </c>
      <c r="B972" s="48" t="s">
        <v>2612</v>
      </c>
      <c r="C972" s="43">
        <v>218352083</v>
      </c>
      <c r="D972" s="49" t="s">
        <v>1390</v>
      </c>
      <c r="E972" s="50">
        <v>9765</v>
      </c>
      <c r="F972" s="50">
        <v>0</v>
      </c>
    </row>
    <row r="973" spans="1:6" s="51" customFormat="1" ht="12">
      <c r="A973" s="47">
        <v>240314</v>
      </c>
      <c r="B973" s="48" t="s">
        <v>2612</v>
      </c>
      <c r="C973" s="43">
        <v>218352683</v>
      </c>
      <c r="D973" s="49" t="s">
        <v>1391</v>
      </c>
      <c r="E973" s="50">
        <v>23400</v>
      </c>
      <c r="F973" s="50">
        <v>0</v>
      </c>
    </row>
    <row r="974" spans="1:6" s="51" customFormat="1" ht="12">
      <c r="A974" s="47">
        <v>240314</v>
      </c>
      <c r="B974" s="48" t="s">
        <v>2612</v>
      </c>
      <c r="C974" s="43">
        <v>218366383</v>
      </c>
      <c r="D974" s="49" t="s">
        <v>1392</v>
      </c>
      <c r="E974" s="50">
        <v>10023</v>
      </c>
      <c r="F974" s="50">
        <v>0</v>
      </c>
    </row>
    <row r="975" spans="1:6" s="51" customFormat="1" ht="12">
      <c r="A975" s="47">
        <v>240314</v>
      </c>
      <c r="B975" s="48" t="s">
        <v>2612</v>
      </c>
      <c r="C975" s="43">
        <v>218373283</v>
      </c>
      <c r="D975" s="49" t="s">
        <v>1393</v>
      </c>
      <c r="E975" s="50">
        <v>37126</v>
      </c>
      <c r="F975" s="50">
        <v>0</v>
      </c>
    </row>
    <row r="976" spans="1:6" s="51" customFormat="1" ht="12">
      <c r="A976" s="47">
        <v>240314</v>
      </c>
      <c r="B976" s="48" t="s">
        <v>2612</v>
      </c>
      <c r="C976" s="43">
        <v>218373483</v>
      </c>
      <c r="D976" s="49" t="s">
        <v>1394</v>
      </c>
      <c r="E976" s="50">
        <v>24868</v>
      </c>
      <c r="F976" s="50">
        <v>0</v>
      </c>
    </row>
    <row r="977" spans="1:6" s="51" customFormat="1" ht="12">
      <c r="A977" s="47">
        <v>240314</v>
      </c>
      <c r="B977" s="48" t="s">
        <v>2612</v>
      </c>
      <c r="C977" s="43" t="s">
        <v>1395</v>
      </c>
      <c r="D977" s="49" t="s">
        <v>1396</v>
      </c>
      <c r="E977" s="50">
        <v>26069</v>
      </c>
      <c r="F977" s="50">
        <v>0</v>
      </c>
    </row>
    <row r="978" spans="1:6" s="51" customFormat="1" ht="12">
      <c r="A978" s="47">
        <v>240314</v>
      </c>
      <c r="B978" s="48" t="s">
        <v>2612</v>
      </c>
      <c r="C978" s="43" t="s">
        <v>1397</v>
      </c>
      <c r="D978" s="49" t="s">
        <v>1398</v>
      </c>
      <c r="E978" s="50">
        <v>5293</v>
      </c>
      <c r="F978" s="50">
        <v>0</v>
      </c>
    </row>
    <row r="979" spans="1:6" s="51" customFormat="1" ht="12">
      <c r="A979" s="47">
        <v>240314</v>
      </c>
      <c r="B979" s="48" t="s">
        <v>2612</v>
      </c>
      <c r="C979" s="43">
        <v>218505585</v>
      </c>
      <c r="D979" s="49" t="s">
        <v>1399</v>
      </c>
      <c r="E979" s="50">
        <v>18507</v>
      </c>
      <c r="F979" s="50">
        <v>0</v>
      </c>
    </row>
    <row r="980" spans="1:6" s="51" customFormat="1" ht="12">
      <c r="A980" s="47">
        <v>240314</v>
      </c>
      <c r="B980" s="48" t="s">
        <v>2612</v>
      </c>
      <c r="C980" s="43" t="s">
        <v>1400</v>
      </c>
      <c r="D980" s="49" t="s">
        <v>1401</v>
      </c>
      <c r="E980" s="50">
        <v>8345</v>
      </c>
      <c r="F980" s="50">
        <v>0</v>
      </c>
    </row>
    <row r="981" spans="1:6" s="51" customFormat="1" ht="12">
      <c r="A981" s="47">
        <v>240314</v>
      </c>
      <c r="B981" s="48" t="s">
        <v>2612</v>
      </c>
      <c r="C981" s="43" t="s">
        <v>1402</v>
      </c>
      <c r="D981" s="49" t="s">
        <v>1403</v>
      </c>
      <c r="E981" s="50">
        <v>25928</v>
      </c>
      <c r="F981" s="50">
        <v>0</v>
      </c>
    </row>
    <row r="982" spans="1:6" s="51" customFormat="1" ht="12">
      <c r="A982" s="47">
        <v>240314</v>
      </c>
      <c r="B982" s="48" t="s">
        <v>2612</v>
      </c>
      <c r="C982" s="43" t="s">
        <v>1404</v>
      </c>
      <c r="D982" s="49" t="s">
        <v>1405</v>
      </c>
      <c r="E982" s="50">
        <v>9604</v>
      </c>
      <c r="F982" s="50">
        <v>0</v>
      </c>
    </row>
    <row r="983" spans="1:6" s="51" customFormat="1" ht="12">
      <c r="A983" s="47">
        <v>240314</v>
      </c>
      <c r="B983" s="48" t="s">
        <v>2612</v>
      </c>
      <c r="C983" s="43">
        <v>218518785</v>
      </c>
      <c r="D983" s="49" t="s">
        <v>1406</v>
      </c>
      <c r="E983" s="50">
        <v>13544</v>
      </c>
      <c r="F983" s="50">
        <v>0</v>
      </c>
    </row>
    <row r="984" spans="1:6" s="51" customFormat="1" ht="12">
      <c r="A984" s="47">
        <v>240314</v>
      </c>
      <c r="B984" s="48" t="s">
        <v>2612</v>
      </c>
      <c r="C984" s="43">
        <v>218519585</v>
      </c>
      <c r="D984" s="49" t="s">
        <v>1407</v>
      </c>
      <c r="E984" s="50">
        <v>24251</v>
      </c>
      <c r="F984" s="50">
        <v>0</v>
      </c>
    </row>
    <row r="985" spans="1:6" s="51" customFormat="1" ht="12">
      <c r="A985" s="47">
        <v>240314</v>
      </c>
      <c r="B985" s="48" t="s">
        <v>2612</v>
      </c>
      <c r="C985" s="43">
        <v>218519785</v>
      </c>
      <c r="D985" s="49" t="s">
        <v>1408</v>
      </c>
      <c r="E985" s="50">
        <v>9937</v>
      </c>
      <c r="F985" s="50">
        <v>0</v>
      </c>
    </row>
    <row r="986" spans="1:6" s="51" customFormat="1" ht="12">
      <c r="A986" s="47">
        <v>240314</v>
      </c>
      <c r="B986" s="48" t="s">
        <v>2612</v>
      </c>
      <c r="C986" s="43" t="s">
        <v>1409</v>
      </c>
      <c r="D986" s="49" t="s">
        <v>1410</v>
      </c>
      <c r="E986" s="50">
        <v>17317</v>
      </c>
      <c r="F986" s="50">
        <v>0</v>
      </c>
    </row>
    <row r="987" spans="1:6" s="51" customFormat="1" ht="12">
      <c r="A987" s="47">
        <v>240314</v>
      </c>
      <c r="B987" s="48" t="s">
        <v>2612</v>
      </c>
      <c r="C987" s="43" t="s">
        <v>1411</v>
      </c>
      <c r="D987" s="49" t="s">
        <v>1412</v>
      </c>
      <c r="E987" s="50">
        <v>24891</v>
      </c>
      <c r="F987" s="50">
        <v>0</v>
      </c>
    </row>
    <row r="988" spans="1:6" s="51" customFormat="1" ht="12">
      <c r="A988" s="47">
        <v>240314</v>
      </c>
      <c r="B988" s="48" t="s">
        <v>2612</v>
      </c>
      <c r="C988" s="43" t="s">
        <v>1413</v>
      </c>
      <c r="D988" s="49" t="s">
        <v>1414</v>
      </c>
      <c r="E988" s="50">
        <v>10729</v>
      </c>
      <c r="F988" s="50">
        <v>0</v>
      </c>
    </row>
    <row r="989" spans="1:6" s="51" customFormat="1" ht="12">
      <c r="A989" s="47">
        <v>240314</v>
      </c>
      <c r="B989" s="48" t="s">
        <v>2612</v>
      </c>
      <c r="C989" s="43">
        <v>218552385</v>
      </c>
      <c r="D989" s="49" t="s">
        <v>1415</v>
      </c>
      <c r="E989" s="50">
        <v>7702</v>
      </c>
      <c r="F989" s="50">
        <v>0</v>
      </c>
    </row>
    <row r="990" spans="1:6" s="51" customFormat="1" ht="12">
      <c r="A990" s="47">
        <v>240314</v>
      </c>
      <c r="B990" s="48" t="s">
        <v>2612</v>
      </c>
      <c r="C990" s="43">
        <v>218552585</v>
      </c>
      <c r="D990" s="49" t="s">
        <v>1416</v>
      </c>
      <c r="E990" s="50">
        <v>19153</v>
      </c>
      <c r="F990" s="50">
        <v>0</v>
      </c>
    </row>
    <row r="991" spans="1:6" s="51" customFormat="1" ht="12">
      <c r="A991" s="47">
        <v>240314</v>
      </c>
      <c r="B991" s="48" t="s">
        <v>2612</v>
      </c>
      <c r="C991" s="43">
        <v>218552685</v>
      </c>
      <c r="D991" s="49" t="s">
        <v>1417</v>
      </c>
      <c r="E991" s="50">
        <v>9732</v>
      </c>
      <c r="F991" s="50">
        <v>0</v>
      </c>
    </row>
    <row r="992" spans="1:6" s="51" customFormat="1" ht="12">
      <c r="A992" s="47">
        <v>240314</v>
      </c>
      <c r="B992" s="48" t="s">
        <v>2612</v>
      </c>
      <c r="C992" s="43">
        <v>218552885</v>
      </c>
      <c r="D992" s="49" t="s">
        <v>1418</v>
      </c>
      <c r="E992" s="50">
        <v>10895</v>
      </c>
      <c r="F992" s="50">
        <v>0</v>
      </c>
    </row>
    <row r="993" spans="1:6" s="51" customFormat="1" ht="12">
      <c r="A993" s="47">
        <v>240314</v>
      </c>
      <c r="B993" s="48" t="s">
        <v>2612</v>
      </c>
      <c r="C993" s="43">
        <v>218554385</v>
      </c>
      <c r="D993" s="52" t="s">
        <v>1419</v>
      </c>
      <c r="E993" s="50">
        <v>16751</v>
      </c>
      <c r="F993" s="50">
        <v>0</v>
      </c>
    </row>
    <row r="994" spans="1:6" s="51" customFormat="1" ht="12">
      <c r="A994" s="47">
        <v>240314</v>
      </c>
      <c r="B994" s="48" t="s">
        <v>2612</v>
      </c>
      <c r="C994" s="43">
        <v>218568385</v>
      </c>
      <c r="D994" s="49" t="s">
        <v>1420</v>
      </c>
      <c r="E994" s="50">
        <v>15125</v>
      </c>
      <c r="F994" s="50">
        <v>0</v>
      </c>
    </row>
    <row r="995" spans="1:6" s="51" customFormat="1" ht="12">
      <c r="A995" s="47">
        <v>240314</v>
      </c>
      <c r="B995" s="48" t="s">
        <v>2612</v>
      </c>
      <c r="C995" s="43">
        <v>218573585</v>
      </c>
      <c r="D995" s="49" t="s">
        <v>1421</v>
      </c>
      <c r="E995" s="50">
        <v>28303</v>
      </c>
      <c r="F995" s="50">
        <v>0</v>
      </c>
    </row>
    <row r="996" spans="1:6" s="51" customFormat="1" ht="12">
      <c r="A996" s="47">
        <v>240314</v>
      </c>
      <c r="B996" s="48" t="s">
        <v>2612</v>
      </c>
      <c r="C996" s="43">
        <v>218586885</v>
      </c>
      <c r="D996" s="49" t="s">
        <v>1422</v>
      </c>
      <c r="E996" s="50">
        <v>34467</v>
      </c>
      <c r="F996" s="50">
        <v>0</v>
      </c>
    </row>
    <row r="997" spans="1:6" s="51" customFormat="1" ht="12">
      <c r="A997" s="47">
        <v>240314</v>
      </c>
      <c r="B997" s="48" t="s">
        <v>2612</v>
      </c>
      <c r="C997" s="43" t="s">
        <v>1423</v>
      </c>
      <c r="D997" s="49" t="s">
        <v>1424</v>
      </c>
      <c r="E997" s="50">
        <v>7284</v>
      </c>
      <c r="F997" s="50">
        <v>0</v>
      </c>
    </row>
    <row r="998" spans="1:6" s="51" customFormat="1" ht="12">
      <c r="A998" s="47">
        <v>240314</v>
      </c>
      <c r="B998" s="48" t="s">
        <v>2612</v>
      </c>
      <c r="C998" s="43" t="s">
        <v>1425</v>
      </c>
      <c r="D998" s="49" t="s">
        <v>1426</v>
      </c>
      <c r="E998" s="50">
        <v>36374</v>
      </c>
      <c r="F998" s="50">
        <v>0</v>
      </c>
    </row>
    <row r="999" spans="1:6" s="51" customFormat="1" ht="12">
      <c r="A999" s="47">
        <v>240314</v>
      </c>
      <c r="B999" s="48" t="s">
        <v>2612</v>
      </c>
      <c r="C999" s="43">
        <v>218615686</v>
      </c>
      <c r="D999" s="49" t="s">
        <v>1427</v>
      </c>
      <c r="E999" s="50">
        <v>10250</v>
      </c>
      <c r="F999" s="50">
        <v>0</v>
      </c>
    </row>
    <row r="1000" spans="1:6" s="51" customFormat="1" ht="12">
      <c r="A1000" s="47">
        <v>240314</v>
      </c>
      <c r="B1000" s="48" t="s">
        <v>2612</v>
      </c>
      <c r="C1000" s="43">
        <v>218617486</v>
      </c>
      <c r="D1000" s="49" t="s">
        <v>1428</v>
      </c>
      <c r="E1000" s="50">
        <v>27935</v>
      </c>
      <c r="F1000" s="50">
        <v>0</v>
      </c>
    </row>
    <row r="1001" spans="1:6" s="51" customFormat="1" ht="12">
      <c r="A1001" s="47">
        <v>240314</v>
      </c>
      <c r="B1001" s="48" t="s">
        <v>2612</v>
      </c>
      <c r="C1001" s="43">
        <v>218623586</v>
      </c>
      <c r="D1001" s="49" t="s">
        <v>1429</v>
      </c>
      <c r="E1001" s="50">
        <v>28272</v>
      </c>
      <c r="F1001" s="50">
        <v>0</v>
      </c>
    </row>
    <row r="1002" spans="1:6" s="51" customFormat="1" ht="12">
      <c r="A1002" s="47">
        <v>240314</v>
      </c>
      <c r="B1002" s="48" t="s">
        <v>2612</v>
      </c>
      <c r="C1002" s="43" t="s">
        <v>1430</v>
      </c>
      <c r="D1002" s="49" t="s">
        <v>1431</v>
      </c>
      <c r="E1002" s="50">
        <v>65507</v>
      </c>
      <c r="F1002" s="50">
        <v>0</v>
      </c>
    </row>
    <row r="1003" spans="1:6" s="51" customFormat="1" ht="12">
      <c r="A1003" s="47">
        <v>240314</v>
      </c>
      <c r="B1003" s="48" t="s">
        <v>2612</v>
      </c>
      <c r="C1003" s="43" t="s">
        <v>1432</v>
      </c>
      <c r="D1003" s="49" t="s">
        <v>1433</v>
      </c>
      <c r="E1003" s="50">
        <v>3263</v>
      </c>
      <c r="F1003" s="50">
        <v>0</v>
      </c>
    </row>
    <row r="1004" spans="1:6" s="51" customFormat="1" ht="12">
      <c r="A1004" s="47">
        <v>240314</v>
      </c>
      <c r="B1004" s="48" t="s">
        <v>2612</v>
      </c>
      <c r="C1004" s="43" t="s">
        <v>1434</v>
      </c>
      <c r="D1004" s="49" t="s">
        <v>1435</v>
      </c>
      <c r="E1004" s="50">
        <v>47386</v>
      </c>
      <c r="F1004" s="50">
        <v>0</v>
      </c>
    </row>
    <row r="1005" spans="1:6" s="51" customFormat="1" ht="12">
      <c r="A1005" s="47">
        <v>240314</v>
      </c>
      <c r="B1005" s="48" t="s">
        <v>2612</v>
      </c>
      <c r="C1005" s="43" t="s">
        <v>1436</v>
      </c>
      <c r="D1005" s="49" t="s">
        <v>1437</v>
      </c>
      <c r="E1005" s="50">
        <v>29433</v>
      </c>
      <c r="F1005" s="50">
        <v>0</v>
      </c>
    </row>
    <row r="1006" spans="1:6" s="51" customFormat="1" ht="12">
      <c r="A1006" s="47">
        <v>240314</v>
      </c>
      <c r="B1006" s="48" t="s">
        <v>2612</v>
      </c>
      <c r="C1006" s="43" t="s">
        <v>1438</v>
      </c>
      <c r="D1006" s="49" t="s">
        <v>1439</v>
      </c>
      <c r="E1006" s="50">
        <v>14356</v>
      </c>
      <c r="F1006" s="50">
        <v>0</v>
      </c>
    </row>
    <row r="1007" spans="1:6" s="51" customFormat="1" ht="12">
      <c r="A1007" s="47">
        <v>240314</v>
      </c>
      <c r="B1007" s="48" t="s">
        <v>2612</v>
      </c>
      <c r="C1007" s="43">
        <v>218650686</v>
      </c>
      <c r="D1007" s="49" t="s">
        <v>1440</v>
      </c>
      <c r="E1007" s="50">
        <v>1952</v>
      </c>
      <c r="F1007" s="50">
        <v>0</v>
      </c>
    </row>
    <row r="1008" spans="1:6" s="51" customFormat="1" ht="12">
      <c r="A1008" s="47">
        <v>240314</v>
      </c>
      <c r="B1008" s="48" t="s">
        <v>2612</v>
      </c>
      <c r="C1008" s="43">
        <v>218652786</v>
      </c>
      <c r="D1008" s="49" t="s">
        <v>1441</v>
      </c>
      <c r="E1008" s="50">
        <v>21578</v>
      </c>
      <c r="F1008" s="50">
        <v>0</v>
      </c>
    </row>
    <row r="1009" spans="1:6" s="51" customFormat="1" ht="12">
      <c r="A1009" s="47">
        <v>240314</v>
      </c>
      <c r="B1009" s="48" t="s">
        <v>2612</v>
      </c>
      <c r="C1009" s="43" t="s">
        <v>1442</v>
      </c>
      <c r="D1009" s="49" t="s">
        <v>1443</v>
      </c>
      <c r="E1009" s="50">
        <v>27545</v>
      </c>
      <c r="F1009" s="50">
        <v>0</v>
      </c>
    </row>
    <row r="1010" spans="1:6" s="51" customFormat="1" ht="12">
      <c r="A1010" s="47">
        <v>240314</v>
      </c>
      <c r="B1010" s="48" t="s">
        <v>2612</v>
      </c>
      <c r="C1010" s="43">
        <v>218673686</v>
      </c>
      <c r="D1010" s="49" t="s">
        <v>1444</v>
      </c>
      <c r="E1010" s="50">
        <v>9493</v>
      </c>
      <c r="F1010" s="50">
        <v>0</v>
      </c>
    </row>
    <row r="1011" spans="1:6" s="51" customFormat="1" ht="12">
      <c r="A1011" s="47">
        <v>240314</v>
      </c>
      <c r="B1011" s="48" t="s">
        <v>2612</v>
      </c>
      <c r="C1011" s="43" t="s">
        <v>1445</v>
      </c>
      <c r="D1011" s="49" t="s">
        <v>1446</v>
      </c>
      <c r="E1011" s="50">
        <v>46100</v>
      </c>
      <c r="F1011" s="50">
        <v>0</v>
      </c>
    </row>
    <row r="1012" spans="1:6" s="51" customFormat="1" ht="12">
      <c r="A1012" s="47">
        <v>240314</v>
      </c>
      <c r="B1012" s="48" t="s">
        <v>2612</v>
      </c>
      <c r="C1012" s="43" t="s">
        <v>1447</v>
      </c>
      <c r="D1012" s="49" t="s">
        <v>1448</v>
      </c>
      <c r="E1012" s="50">
        <v>10482</v>
      </c>
      <c r="F1012" s="50">
        <v>0</v>
      </c>
    </row>
    <row r="1013" spans="1:6" s="51" customFormat="1" ht="12">
      <c r="A1013" s="47">
        <v>240314</v>
      </c>
      <c r="B1013" s="48" t="s">
        <v>2612</v>
      </c>
      <c r="C1013" s="43" t="s">
        <v>1449</v>
      </c>
      <c r="D1013" s="49" t="s">
        <v>1450</v>
      </c>
      <c r="E1013" s="50">
        <v>3541</v>
      </c>
      <c r="F1013" s="50">
        <v>0</v>
      </c>
    </row>
    <row r="1014" spans="1:6" s="51" customFormat="1" ht="12">
      <c r="A1014" s="47">
        <v>240314</v>
      </c>
      <c r="B1014" s="48" t="s">
        <v>2612</v>
      </c>
      <c r="C1014" s="43" t="s">
        <v>1451</v>
      </c>
      <c r="D1014" s="49" t="s">
        <v>1452</v>
      </c>
      <c r="E1014" s="50">
        <v>29549</v>
      </c>
      <c r="F1014" s="50">
        <v>0</v>
      </c>
    </row>
    <row r="1015" spans="1:6" s="51" customFormat="1" ht="12">
      <c r="A1015" s="47">
        <v>240314</v>
      </c>
      <c r="B1015" s="48" t="s">
        <v>2612</v>
      </c>
      <c r="C1015" s="43" t="s">
        <v>1453</v>
      </c>
      <c r="D1015" s="49" t="s">
        <v>1454</v>
      </c>
      <c r="E1015" s="50">
        <v>35731</v>
      </c>
      <c r="F1015" s="50">
        <v>0</v>
      </c>
    </row>
    <row r="1016" spans="1:6" s="51" customFormat="1" ht="12">
      <c r="A1016" s="47">
        <v>240314</v>
      </c>
      <c r="B1016" s="48" t="s">
        <v>2612</v>
      </c>
      <c r="C1016" s="43">
        <v>218750287</v>
      </c>
      <c r="D1016" s="49" t="s">
        <v>1455</v>
      </c>
      <c r="E1016" s="50">
        <v>14941</v>
      </c>
      <c r="F1016" s="50">
        <v>0</v>
      </c>
    </row>
    <row r="1017" spans="1:6" s="51" customFormat="1" ht="12">
      <c r="A1017" s="47">
        <v>240314</v>
      </c>
      <c r="B1017" s="48" t="s">
        <v>2612</v>
      </c>
      <c r="C1017" s="43">
        <v>218752287</v>
      </c>
      <c r="D1017" s="49" t="s">
        <v>1456</v>
      </c>
      <c r="E1017" s="50">
        <v>6683</v>
      </c>
      <c r="F1017" s="50">
        <v>0</v>
      </c>
    </row>
    <row r="1018" spans="1:6" s="51" customFormat="1" ht="12">
      <c r="A1018" s="47">
        <v>240314</v>
      </c>
      <c r="B1018" s="48" t="s">
        <v>2612</v>
      </c>
      <c r="C1018" s="43">
        <v>218752687</v>
      </c>
      <c r="D1018" s="49" t="s">
        <v>1457</v>
      </c>
      <c r="E1018" s="50">
        <v>22199</v>
      </c>
      <c r="F1018" s="50">
        <v>0</v>
      </c>
    </row>
    <row r="1019" spans="1:6" s="51" customFormat="1" ht="12">
      <c r="A1019" s="47">
        <v>240314</v>
      </c>
      <c r="B1019" s="48" t="s">
        <v>2612</v>
      </c>
      <c r="C1019" s="43">
        <v>218766687</v>
      </c>
      <c r="D1019" s="49" t="s">
        <v>1458</v>
      </c>
      <c r="E1019" s="50">
        <v>17367</v>
      </c>
      <c r="F1019" s="50">
        <v>0</v>
      </c>
    </row>
    <row r="1020" spans="1:6" s="51" customFormat="1" ht="12">
      <c r="A1020" s="47">
        <v>240314</v>
      </c>
      <c r="B1020" s="48" t="s">
        <v>2612</v>
      </c>
      <c r="C1020" s="43" t="s">
        <v>1459</v>
      </c>
      <c r="D1020" s="49" t="s">
        <v>1460</v>
      </c>
      <c r="E1020" s="50">
        <v>4506082</v>
      </c>
      <c r="F1020" s="50">
        <v>0</v>
      </c>
    </row>
    <row r="1021" spans="1:6" s="51" customFormat="1" ht="12">
      <c r="A1021" s="47">
        <v>240314</v>
      </c>
      <c r="B1021" s="48" t="s">
        <v>2612</v>
      </c>
      <c r="C1021" s="43" t="s">
        <v>1461</v>
      </c>
      <c r="D1021" s="49" t="s">
        <v>1462</v>
      </c>
      <c r="E1021" s="50">
        <v>22796</v>
      </c>
      <c r="F1021" s="50">
        <v>0</v>
      </c>
    </row>
    <row r="1022" spans="1:6" s="51" customFormat="1" ht="12">
      <c r="A1022" s="47">
        <v>240314</v>
      </c>
      <c r="B1022" s="48" t="s">
        <v>2612</v>
      </c>
      <c r="C1022" s="43">
        <v>218813688</v>
      </c>
      <c r="D1022" s="49" t="s">
        <v>1463</v>
      </c>
      <c r="E1022" s="50">
        <v>55084</v>
      </c>
      <c r="F1022" s="50">
        <v>0</v>
      </c>
    </row>
    <row r="1023" spans="1:6" s="51" customFormat="1" ht="12">
      <c r="A1023" s="47">
        <v>240314</v>
      </c>
      <c r="B1023" s="48" t="s">
        <v>2612</v>
      </c>
      <c r="C1023" s="43">
        <v>218817088</v>
      </c>
      <c r="D1023" s="49" t="s">
        <v>1464</v>
      </c>
      <c r="E1023" s="50">
        <v>13433</v>
      </c>
      <c r="F1023" s="50">
        <v>0</v>
      </c>
    </row>
    <row r="1024" spans="1:6" s="51" customFormat="1" ht="12">
      <c r="A1024" s="47">
        <v>240314</v>
      </c>
      <c r="B1024" s="48" t="s">
        <v>2612</v>
      </c>
      <c r="C1024" s="43">
        <v>218817388</v>
      </c>
      <c r="D1024" s="49" t="s">
        <v>1465</v>
      </c>
      <c r="E1024" s="50">
        <v>9150</v>
      </c>
      <c r="F1024" s="50">
        <v>0</v>
      </c>
    </row>
    <row r="1025" spans="1:6" s="51" customFormat="1" ht="12">
      <c r="A1025" s="47">
        <v>240314</v>
      </c>
      <c r="B1025" s="48" t="s">
        <v>2612</v>
      </c>
      <c r="C1025" s="43" t="s">
        <v>1466</v>
      </c>
      <c r="D1025" s="49" t="s">
        <v>1467</v>
      </c>
      <c r="E1025" s="50">
        <v>7511</v>
      </c>
      <c r="F1025" s="50">
        <v>0</v>
      </c>
    </row>
    <row r="1026" spans="1:6" s="51" customFormat="1" ht="12">
      <c r="A1026" s="47">
        <v>240314</v>
      </c>
      <c r="B1026" s="48" t="s">
        <v>2612</v>
      </c>
      <c r="C1026" s="43" t="s">
        <v>1468</v>
      </c>
      <c r="D1026" s="49" t="s">
        <v>1469</v>
      </c>
      <c r="E1026" s="50">
        <v>7253</v>
      </c>
      <c r="F1026" s="50">
        <v>0</v>
      </c>
    </row>
    <row r="1027" spans="1:6" s="51" customFormat="1" ht="12">
      <c r="A1027" s="47">
        <v>240314</v>
      </c>
      <c r="B1027" s="48" t="s">
        <v>2612</v>
      </c>
      <c r="C1027" s="43">
        <v>218847288</v>
      </c>
      <c r="D1027" s="49" t="s">
        <v>1470</v>
      </c>
      <c r="E1027" s="50">
        <v>74676</v>
      </c>
      <c r="F1027" s="50">
        <v>0</v>
      </c>
    </row>
    <row r="1028" spans="1:6" s="51" customFormat="1" ht="12">
      <c r="A1028" s="47">
        <v>240314</v>
      </c>
      <c r="B1028" s="48" t="s">
        <v>2612</v>
      </c>
      <c r="C1028" s="43">
        <v>218852788</v>
      </c>
      <c r="D1028" s="49" t="s">
        <v>1471</v>
      </c>
      <c r="E1028" s="50">
        <v>11455</v>
      </c>
      <c r="F1028" s="50">
        <v>0</v>
      </c>
    </row>
    <row r="1029" spans="1:6" s="51" customFormat="1" ht="12">
      <c r="A1029" s="47">
        <v>240314</v>
      </c>
      <c r="B1029" s="48" t="s">
        <v>2612</v>
      </c>
      <c r="C1029" s="43">
        <v>218866088</v>
      </c>
      <c r="D1029" s="49" t="s">
        <v>1472</v>
      </c>
      <c r="E1029" s="50">
        <v>32753</v>
      </c>
      <c r="F1029" s="50">
        <v>0</v>
      </c>
    </row>
    <row r="1030" spans="1:6" s="51" customFormat="1" ht="12">
      <c r="A1030" s="47">
        <v>240314</v>
      </c>
      <c r="B1030" s="48" t="s">
        <v>2612</v>
      </c>
      <c r="C1030" s="43" t="s">
        <v>1473</v>
      </c>
      <c r="D1030" s="49" t="s">
        <v>1474</v>
      </c>
      <c r="E1030" s="50">
        <v>18709</v>
      </c>
      <c r="F1030" s="50">
        <v>0</v>
      </c>
    </row>
    <row r="1031" spans="1:6" s="51" customFormat="1" ht="12">
      <c r="A1031" s="47">
        <v>240314</v>
      </c>
      <c r="B1031" s="48" t="s">
        <v>2612</v>
      </c>
      <c r="C1031" s="43">
        <v>218915189</v>
      </c>
      <c r="D1031" s="49" t="s">
        <v>1475</v>
      </c>
      <c r="E1031" s="50">
        <v>2335860</v>
      </c>
      <c r="F1031" s="50">
        <v>0</v>
      </c>
    </row>
    <row r="1032" spans="1:6" s="51" customFormat="1" ht="12">
      <c r="A1032" s="47">
        <v>240314</v>
      </c>
      <c r="B1032" s="48" t="s">
        <v>2612</v>
      </c>
      <c r="C1032" s="43">
        <v>218923189</v>
      </c>
      <c r="D1032" s="49" t="s">
        <v>1476</v>
      </c>
      <c r="E1032" s="50">
        <v>79729</v>
      </c>
      <c r="F1032" s="50">
        <v>0</v>
      </c>
    </row>
    <row r="1033" spans="1:6" s="51" customFormat="1" ht="12">
      <c r="A1033" s="47">
        <v>240314</v>
      </c>
      <c r="B1033" s="48" t="s">
        <v>2612</v>
      </c>
      <c r="C1033" s="43" t="s">
        <v>1477</v>
      </c>
      <c r="D1033" s="49" t="s">
        <v>1478</v>
      </c>
      <c r="E1033" s="50">
        <v>4691</v>
      </c>
      <c r="F1033" s="50">
        <v>0</v>
      </c>
    </row>
    <row r="1034" spans="1:6" s="51" customFormat="1" ht="12">
      <c r="A1034" s="47">
        <v>240314</v>
      </c>
      <c r="B1034" s="48" t="s">
        <v>2612</v>
      </c>
      <c r="C1034" s="43" t="s">
        <v>1479</v>
      </c>
      <c r="D1034" s="49" t="s">
        <v>1480</v>
      </c>
      <c r="E1034" s="50">
        <v>5352</v>
      </c>
      <c r="F1034" s="50">
        <v>0</v>
      </c>
    </row>
    <row r="1035" spans="1:6" s="51" customFormat="1" ht="12">
      <c r="A1035" s="47">
        <v>240314</v>
      </c>
      <c r="B1035" s="48" t="s">
        <v>2612</v>
      </c>
      <c r="C1035" s="43">
        <v>218950689</v>
      </c>
      <c r="D1035" s="49" t="s">
        <v>1481</v>
      </c>
      <c r="E1035" s="50">
        <v>25812</v>
      </c>
      <c r="F1035" s="50">
        <v>0</v>
      </c>
    </row>
    <row r="1036" spans="1:6" s="51" customFormat="1" ht="12">
      <c r="A1036" s="47">
        <v>240314</v>
      </c>
      <c r="B1036" s="48" t="s">
        <v>2612</v>
      </c>
      <c r="C1036" s="43">
        <v>218968689</v>
      </c>
      <c r="D1036" s="49" t="s">
        <v>1482</v>
      </c>
      <c r="E1036" s="50">
        <v>39638</v>
      </c>
      <c r="F1036" s="50">
        <v>0</v>
      </c>
    </row>
    <row r="1037" spans="1:6" s="51" customFormat="1" ht="12">
      <c r="A1037" s="47">
        <v>240314</v>
      </c>
      <c r="B1037" s="48" t="s">
        <v>2612</v>
      </c>
      <c r="C1037" s="43" t="s">
        <v>1483</v>
      </c>
      <c r="D1037" s="49" t="s">
        <v>1484</v>
      </c>
      <c r="E1037" s="50">
        <v>11894</v>
      </c>
      <c r="F1037" s="50">
        <v>0</v>
      </c>
    </row>
    <row r="1038" spans="1:6" s="51" customFormat="1" ht="12">
      <c r="A1038" s="47">
        <v>240314</v>
      </c>
      <c r="B1038" s="48" t="s">
        <v>2612</v>
      </c>
      <c r="C1038" s="43" t="s">
        <v>1485</v>
      </c>
      <c r="D1038" s="49" t="s">
        <v>1486</v>
      </c>
      <c r="E1038" s="50">
        <v>9675</v>
      </c>
      <c r="F1038" s="50">
        <v>0</v>
      </c>
    </row>
    <row r="1039" spans="1:6" s="51" customFormat="1" ht="12">
      <c r="A1039" s="47">
        <v>240314</v>
      </c>
      <c r="B1039" s="48" t="s">
        <v>2612</v>
      </c>
      <c r="C1039" s="43" t="s">
        <v>1487</v>
      </c>
      <c r="D1039" s="49" t="s">
        <v>1488</v>
      </c>
      <c r="E1039" s="50">
        <v>78484</v>
      </c>
      <c r="F1039" s="50">
        <v>0</v>
      </c>
    </row>
    <row r="1040" spans="1:6" s="51" customFormat="1" ht="12">
      <c r="A1040" s="47">
        <v>240314</v>
      </c>
      <c r="B1040" s="48" t="s">
        <v>2612</v>
      </c>
      <c r="C1040" s="43" t="s">
        <v>1489</v>
      </c>
      <c r="D1040" s="49" t="s">
        <v>1490</v>
      </c>
      <c r="E1040" s="50">
        <v>14795</v>
      </c>
      <c r="F1040" s="50">
        <v>0</v>
      </c>
    </row>
    <row r="1041" spans="1:6" s="51" customFormat="1" ht="12">
      <c r="A1041" s="47">
        <v>240314</v>
      </c>
      <c r="B1041" s="48" t="s">
        <v>2612</v>
      </c>
      <c r="C1041" s="43">
        <v>219005790</v>
      </c>
      <c r="D1041" s="49" t="s">
        <v>1491</v>
      </c>
      <c r="E1041" s="50">
        <v>35467</v>
      </c>
      <c r="F1041" s="50">
        <v>0</v>
      </c>
    </row>
    <row r="1042" spans="1:6" s="51" customFormat="1" ht="12">
      <c r="A1042" s="47">
        <v>240314</v>
      </c>
      <c r="B1042" s="48" t="s">
        <v>2612</v>
      </c>
      <c r="C1042" s="43" t="s">
        <v>1492</v>
      </c>
      <c r="D1042" s="49" t="s">
        <v>1493</v>
      </c>
      <c r="E1042" s="50">
        <v>22583</v>
      </c>
      <c r="F1042" s="50">
        <v>0</v>
      </c>
    </row>
    <row r="1043" spans="1:6" s="51" customFormat="1" ht="12">
      <c r="A1043" s="47">
        <v>240314</v>
      </c>
      <c r="B1043" s="48" t="s">
        <v>2612</v>
      </c>
      <c r="C1043" s="43" t="s">
        <v>1494</v>
      </c>
      <c r="D1043" s="49" t="s">
        <v>1495</v>
      </c>
      <c r="E1043" s="50">
        <v>2433</v>
      </c>
      <c r="F1043" s="50">
        <v>0</v>
      </c>
    </row>
    <row r="1044" spans="1:6" s="51" customFormat="1" ht="12">
      <c r="A1044" s="47">
        <v>240314</v>
      </c>
      <c r="B1044" s="48" t="s">
        <v>2612</v>
      </c>
      <c r="C1044" s="43">
        <v>219015690</v>
      </c>
      <c r="D1044" s="49" t="s">
        <v>1496</v>
      </c>
      <c r="E1044" s="50">
        <v>5790</v>
      </c>
      <c r="F1044" s="50">
        <v>0</v>
      </c>
    </row>
    <row r="1045" spans="1:6" s="51" customFormat="1" ht="12">
      <c r="A1045" s="47">
        <v>240314</v>
      </c>
      <c r="B1045" s="48" t="s">
        <v>2612</v>
      </c>
      <c r="C1045" s="43">
        <v>219015790</v>
      </c>
      <c r="D1045" s="49" t="s">
        <v>1497</v>
      </c>
      <c r="E1045" s="50">
        <v>7188</v>
      </c>
      <c r="F1045" s="50">
        <v>0</v>
      </c>
    </row>
    <row r="1046" spans="1:6" s="51" customFormat="1" ht="12">
      <c r="A1046" s="47">
        <v>240314</v>
      </c>
      <c r="B1046" s="48" t="s">
        <v>2612</v>
      </c>
      <c r="C1046" s="43">
        <v>219019290</v>
      </c>
      <c r="D1046" s="49" t="s">
        <v>1498</v>
      </c>
      <c r="E1046" s="50">
        <v>6317</v>
      </c>
      <c r="F1046" s="50">
        <v>0</v>
      </c>
    </row>
    <row r="1047" spans="1:6" s="51" customFormat="1" ht="12">
      <c r="A1047" s="47">
        <v>240314</v>
      </c>
      <c r="B1047" s="48" t="s">
        <v>2612</v>
      </c>
      <c r="C1047" s="43">
        <v>219023090</v>
      </c>
      <c r="D1047" s="49" t="s">
        <v>1499</v>
      </c>
      <c r="E1047" s="50">
        <v>36864</v>
      </c>
      <c r="F1047" s="50">
        <v>0</v>
      </c>
    </row>
    <row r="1048" spans="1:6" s="51" customFormat="1" ht="12">
      <c r="A1048" s="47">
        <v>240314</v>
      </c>
      <c r="B1048" s="48" t="s">
        <v>2612</v>
      </c>
      <c r="C1048" s="43" t="s">
        <v>1500</v>
      </c>
      <c r="D1048" s="49" t="s">
        <v>1501</v>
      </c>
      <c r="E1048" s="50">
        <v>1716848</v>
      </c>
      <c r="F1048" s="50">
        <v>0</v>
      </c>
    </row>
    <row r="1049" spans="1:6" s="51" customFormat="1" ht="12">
      <c r="A1049" s="47">
        <v>240314</v>
      </c>
      <c r="B1049" s="48" t="s">
        <v>2612</v>
      </c>
      <c r="C1049" s="43" t="s">
        <v>1502</v>
      </c>
      <c r="D1049" s="49" t="s">
        <v>1503</v>
      </c>
      <c r="E1049" s="50">
        <v>31220</v>
      </c>
      <c r="F1049" s="50">
        <v>0</v>
      </c>
    </row>
    <row r="1050" spans="1:6" s="51" customFormat="1" ht="12">
      <c r="A1050" s="47">
        <v>240314</v>
      </c>
      <c r="B1050" s="48" t="s">
        <v>2612</v>
      </c>
      <c r="C1050" s="43">
        <v>219050590</v>
      </c>
      <c r="D1050" s="49" t="s">
        <v>1504</v>
      </c>
      <c r="E1050" s="50">
        <v>21317</v>
      </c>
      <c r="F1050" s="50">
        <v>0</v>
      </c>
    </row>
    <row r="1051" spans="1:6" s="51" customFormat="1" ht="12">
      <c r="A1051" s="47">
        <v>240314</v>
      </c>
      <c r="B1051" s="48" t="s">
        <v>2612</v>
      </c>
      <c r="C1051" s="43">
        <v>219052390</v>
      </c>
      <c r="D1051" s="49" t="s">
        <v>1505</v>
      </c>
      <c r="E1051" s="50">
        <v>23053</v>
      </c>
      <c r="F1051" s="50">
        <v>0</v>
      </c>
    </row>
    <row r="1052" spans="1:6" s="51" customFormat="1" ht="12">
      <c r="A1052" s="47">
        <v>240314</v>
      </c>
      <c r="B1052" s="48" t="s">
        <v>2612</v>
      </c>
      <c r="C1052" s="43">
        <v>219052490</v>
      </c>
      <c r="D1052" s="49" t="s">
        <v>1506</v>
      </c>
      <c r="E1052" s="50">
        <v>40618</v>
      </c>
      <c r="F1052" s="50">
        <v>0</v>
      </c>
    </row>
    <row r="1053" spans="1:6" s="51" customFormat="1" ht="12">
      <c r="A1053" s="47">
        <v>240314</v>
      </c>
      <c r="B1053" s="48" t="s">
        <v>2612</v>
      </c>
      <c r="C1053" s="43">
        <v>219063190</v>
      </c>
      <c r="D1053" s="49" t="s">
        <v>1507</v>
      </c>
      <c r="E1053" s="50">
        <v>31456</v>
      </c>
      <c r="F1053" s="50">
        <v>0</v>
      </c>
    </row>
    <row r="1054" spans="1:6" s="51" customFormat="1" ht="12">
      <c r="A1054" s="47">
        <v>240314</v>
      </c>
      <c r="B1054" s="48" t="s">
        <v>2612</v>
      </c>
      <c r="C1054" s="43">
        <v>219063690</v>
      </c>
      <c r="D1054" s="49" t="s">
        <v>1508</v>
      </c>
      <c r="E1054" s="50">
        <v>9306</v>
      </c>
      <c r="F1054" s="50">
        <v>0</v>
      </c>
    </row>
    <row r="1055" spans="1:6" s="51" customFormat="1" ht="12">
      <c r="A1055" s="47">
        <v>240314</v>
      </c>
      <c r="B1055" s="48" t="s">
        <v>2612</v>
      </c>
      <c r="C1055" s="43" t="s">
        <v>1509</v>
      </c>
      <c r="D1055" s="49" t="s">
        <v>1510</v>
      </c>
      <c r="E1055" s="50">
        <v>38521</v>
      </c>
      <c r="F1055" s="50">
        <v>0</v>
      </c>
    </row>
    <row r="1056" spans="1:6" s="51" customFormat="1" ht="12">
      <c r="A1056" s="47">
        <v>240314</v>
      </c>
      <c r="B1056" s="48" t="s">
        <v>2612</v>
      </c>
      <c r="C1056" s="43">
        <v>219076890</v>
      </c>
      <c r="D1056" s="49" t="s">
        <v>1511</v>
      </c>
      <c r="E1056" s="50">
        <v>21292</v>
      </c>
      <c r="F1056" s="50">
        <v>0</v>
      </c>
    </row>
    <row r="1057" spans="1:6" s="51" customFormat="1" ht="12">
      <c r="A1057" s="47">
        <v>240314</v>
      </c>
      <c r="B1057" s="48" t="s">
        <v>2612</v>
      </c>
      <c r="C1057" s="43" t="s">
        <v>1512</v>
      </c>
      <c r="D1057" s="49" t="s">
        <v>1513</v>
      </c>
      <c r="E1057" s="50">
        <v>9982</v>
      </c>
      <c r="F1057" s="50">
        <v>0</v>
      </c>
    </row>
    <row r="1058" spans="1:6" s="51" customFormat="1" ht="12">
      <c r="A1058" s="47">
        <v>240314</v>
      </c>
      <c r="B1058" s="48" t="s">
        <v>2612</v>
      </c>
      <c r="C1058" s="43" t="s">
        <v>1514</v>
      </c>
      <c r="D1058" s="49" t="s">
        <v>1515</v>
      </c>
      <c r="E1058" s="50">
        <v>13902</v>
      </c>
      <c r="F1058" s="50">
        <v>0</v>
      </c>
    </row>
    <row r="1059" spans="1:6" s="51" customFormat="1" ht="12">
      <c r="A1059" s="47">
        <v>240314</v>
      </c>
      <c r="B1059" s="48" t="s">
        <v>2612</v>
      </c>
      <c r="C1059" s="43" t="s">
        <v>1516</v>
      </c>
      <c r="D1059" s="49" t="s">
        <v>1517</v>
      </c>
      <c r="E1059" s="50">
        <v>15143</v>
      </c>
      <c r="F1059" s="50">
        <v>0</v>
      </c>
    </row>
    <row r="1060" spans="1:6" s="51" customFormat="1" ht="12">
      <c r="A1060" s="47">
        <v>240314</v>
      </c>
      <c r="B1060" s="48" t="s">
        <v>2612</v>
      </c>
      <c r="C1060" s="43" t="s">
        <v>1518</v>
      </c>
      <c r="D1060" s="49" t="s">
        <v>1519</v>
      </c>
      <c r="E1060" s="50">
        <v>7733</v>
      </c>
      <c r="F1060" s="50">
        <v>0</v>
      </c>
    </row>
    <row r="1061" spans="1:6" s="51" customFormat="1" ht="12">
      <c r="A1061" s="47">
        <v>240314</v>
      </c>
      <c r="B1061" s="48" t="s">
        <v>2612</v>
      </c>
      <c r="C1061" s="43">
        <v>219127491</v>
      </c>
      <c r="D1061" s="49" t="s">
        <v>1520</v>
      </c>
      <c r="E1061" s="50">
        <v>10476</v>
      </c>
      <c r="F1061" s="50">
        <v>0</v>
      </c>
    </row>
    <row r="1062" spans="1:6" s="51" customFormat="1" ht="12">
      <c r="A1062" s="47">
        <v>240314</v>
      </c>
      <c r="B1062" s="48" t="s">
        <v>2612</v>
      </c>
      <c r="C1062" s="43">
        <v>219141791</v>
      </c>
      <c r="D1062" s="49" t="s">
        <v>1521</v>
      </c>
      <c r="E1062" s="50">
        <v>20994</v>
      </c>
      <c r="F1062" s="50">
        <v>0</v>
      </c>
    </row>
    <row r="1063" spans="1:6" s="51" customFormat="1" ht="12">
      <c r="A1063" s="47">
        <v>240314</v>
      </c>
      <c r="B1063" s="48" t="s">
        <v>2612</v>
      </c>
      <c r="C1063" s="43">
        <v>219181591</v>
      </c>
      <c r="D1063" s="49" t="s">
        <v>1522</v>
      </c>
      <c r="E1063" s="50">
        <v>5715</v>
      </c>
      <c r="F1063" s="50">
        <v>0</v>
      </c>
    </row>
    <row r="1064" spans="1:6" s="51" customFormat="1" ht="12">
      <c r="A1064" s="47">
        <v>240314</v>
      </c>
      <c r="B1064" s="48" t="s">
        <v>2612</v>
      </c>
      <c r="C1064" s="43" t="s">
        <v>1523</v>
      </c>
      <c r="D1064" s="49" t="s">
        <v>1524</v>
      </c>
      <c r="E1064" s="50">
        <v>7405</v>
      </c>
      <c r="F1064" s="50">
        <v>0</v>
      </c>
    </row>
    <row r="1065" spans="1:6" s="51" customFormat="1" ht="12">
      <c r="A1065" s="47">
        <v>240314</v>
      </c>
      <c r="B1065" s="48" t="s">
        <v>2612</v>
      </c>
      <c r="C1065" s="43" t="s">
        <v>1525</v>
      </c>
      <c r="D1065" s="49" t="s">
        <v>1526</v>
      </c>
      <c r="E1065" s="50">
        <v>2979</v>
      </c>
      <c r="F1065" s="50">
        <v>0</v>
      </c>
    </row>
    <row r="1066" spans="1:6" s="51" customFormat="1" ht="12">
      <c r="A1066" s="47">
        <v>240314</v>
      </c>
      <c r="B1066" s="48" t="s">
        <v>2612</v>
      </c>
      <c r="C1066" s="43" t="s">
        <v>1527</v>
      </c>
      <c r="D1066" s="49" t="s">
        <v>1528</v>
      </c>
      <c r="E1066" s="50">
        <v>61508</v>
      </c>
      <c r="F1066" s="50">
        <v>0</v>
      </c>
    </row>
    <row r="1067" spans="1:6" s="51" customFormat="1" ht="12">
      <c r="A1067" s="47">
        <v>240314</v>
      </c>
      <c r="B1067" s="48" t="s">
        <v>2612</v>
      </c>
      <c r="C1067" s="43">
        <v>219219392</v>
      </c>
      <c r="D1067" s="49" t="s">
        <v>1529</v>
      </c>
      <c r="E1067" s="50">
        <v>15255</v>
      </c>
      <c r="F1067" s="50">
        <v>0</v>
      </c>
    </row>
    <row r="1068" spans="1:6" s="51" customFormat="1" ht="12">
      <c r="A1068" s="47">
        <v>240314</v>
      </c>
      <c r="B1068" s="48" t="s">
        <v>2612</v>
      </c>
      <c r="C1068" s="43" t="s">
        <v>1530</v>
      </c>
      <c r="D1068" s="49" t="s">
        <v>1531</v>
      </c>
      <c r="E1068" s="50">
        <v>5301</v>
      </c>
      <c r="F1068" s="50">
        <v>0</v>
      </c>
    </row>
    <row r="1069" spans="1:6" s="51" customFormat="1" ht="12">
      <c r="A1069" s="47">
        <v>240314</v>
      </c>
      <c r="B1069" s="48" t="s">
        <v>2612</v>
      </c>
      <c r="C1069" s="43">
        <v>219247692</v>
      </c>
      <c r="D1069" s="49" t="s">
        <v>1532</v>
      </c>
      <c r="E1069" s="50">
        <v>42307</v>
      </c>
      <c r="F1069" s="50">
        <v>0</v>
      </c>
    </row>
    <row r="1070" spans="1:6" s="51" customFormat="1" ht="12">
      <c r="A1070" s="47">
        <v>240314</v>
      </c>
      <c r="B1070" s="48" t="s">
        <v>2612</v>
      </c>
      <c r="C1070" s="43" t="s">
        <v>1533</v>
      </c>
      <c r="D1070" s="49" t="s">
        <v>1534</v>
      </c>
      <c r="E1070" s="50">
        <v>6144</v>
      </c>
      <c r="F1070" s="50">
        <v>0</v>
      </c>
    </row>
    <row r="1071" spans="1:6" s="51" customFormat="1" ht="12">
      <c r="A1071" s="47">
        <v>240314</v>
      </c>
      <c r="B1071" s="48" t="s">
        <v>2612</v>
      </c>
      <c r="C1071" s="43">
        <v>219276892</v>
      </c>
      <c r="D1071" s="49" t="s">
        <v>1535</v>
      </c>
      <c r="E1071" s="50">
        <v>109997</v>
      </c>
      <c r="F1071" s="50">
        <v>0</v>
      </c>
    </row>
    <row r="1072" spans="1:6" s="51" customFormat="1" ht="12">
      <c r="A1072" s="47">
        <v>240314</v>
      </c>
      <c r="B1072" s="48" t="s">
        <v>2612</v>
      </c>
      <c r="C1072" s="43" t="s">
        <v>1536</v>
      </c>
      <c r="D1072" s="49" t="s">
        <v>1537</v>
      </c>
      <c r="E1072" s="50">
        <v>17548</v>
      </c>
      <c r="F1072" s="50">
        <v>0</v>
      </c>
    </row>
    <row r="1073" spans="1:6" s="51" customFormat="1" ht="12">
      <c r="A1073" s="47">
        <v>240314</v>
      </c>
      <c r="B1073" s="48" t="s">
        <v>2612</v>
      </c>
      <c r="C1073" s="43" t="s">
        <v>1538</v>
      </c>
      <c r="D1073" s="49" t="s">
        <v>1539</v>
      </c>
      <c r="E1073" s="50">
        <v>19711</v>
      </c>
      <c r="F1073" s="50">
        <v>0</v>
      </c>
    </row>
    <row r="1074" spans="1:6" s="51" customFormat="1" ht="12">
      <c r="A1074" s="47">
        <v>240314</v>
      </c>
      <c r="B1074" s="48" t="s">
        <v>2612</v>
      </c>
      <c r="C1074" s="43" t="s">
        <v>1540</v>
      </c>
      <c r="D1074" s="49" t="s">
        <v>1541</v>
      </c>
      <c r="E1074" s="50">
        <v>3781</v>
      </c>
      <c r="F1074" s="50">
        <v>0</v>
      </c>
    </row>
    <row r="1075" spans="1:6" s="51" customFormat="1" ht="12">
      <c r="A1075" s="47">
        <v>240314</v>
      </c>
      <c r="B1075" s="48" t="s">
        <v>2612</v>
      </c>
      <c r="C1075" s="43">
        <v>219315693</v>
      </c>
      <c r="D1075" s="49" t="s">
        <v>1542</v>
      </c>
      <c r="E1075" s="50">
        <v>12247</v>
      </c>
      <c r="F1075" s="50">
        <v>0</v>
      </c>
    </row>
    <row r="1076" spans="1:6" s="51" customFormat="1" ht="12">
      <c r="A1076" s="47">
        <v>240314</v>
      </c>
      <c r="B1076" s="48" t="s">
        <v>2612</v>
      </c>
      <c r="C1076" s="43">
        <v>219319693</v>
      </c>
      <c r="D1076" s="49" t="s">
        <v>1543</v>
      </c>
      <c r="E1076" s="50">
        <v>13672</v>
      </c>
      <c r="F1076" s="50">
        <v>0</v>
      </c>
    </row>
    <row r="1077" spans="1:6" s="51" customFormat="1" ht="12">
      <c r="A1077" s="47">
        <v>240314</v>
      </c>
      <c r="B1077" s="48" t="s">
        <v>2612</v>
      </c>
      <c r="C1077" s="43" t="s">
        <v>1544</v>
      </c>
      <c r="D1077" s="49" t="s">
        <v>1545</v>
      </c>
      <c r="E1077" s="50">
        <v>7627</v>
      </c>
      <c r="F1077" s="50">
        <v>0</v>
      </c>
    </row>
    <row r="1078" spans="1:6" s="51" customFormat="1" ht="12">
      <c r="A1078" s="47">
        <v>240314</v>
      </c>
      <c r="B1078" s="48" t="s">
        <v>2612</v>
      </c>
      <c r="C1078" s="43" t="s">
        <v>1546</v>
      </c>
      <c r="D1078" s="49" t="s">
        <v>1547</v>
      </c>
      <c r="E1078" s="50">
        <v>9397</v>
      </c>
      <c r="F1078" s="50">
        <v>0</v>
      </c>
    </row>
    <row r="1079" spans="1:6" s="51" customFormat="1" ht="12">
      <c r="A1079" s="47">
        <v>240314</v>
      </c>
      <c r="B1079" s="48" t="s">
        <v>2612</v>
      </c>
      <c r="C1079" s="43">
        <v>219352693</v>
      </c>
      <c r="D1079" s="49" t="s">
        <v>1548</v>
      </c>
      <c r="E1079" s="50">
        <v>19498</v>
      </c>
      <c r="F1079" s="50">
        <v>0</v>
      </c>
    </row>
    <row r="1080" spans="1:6" s="51" customFormat="1" ht="12">
      <c r="A1080" s="47">
        <v>240314</v>
      </c>
      <c r="B1080" s="48" t="s">
        <v>2612</v>
      </c>
      <c r="C1080" s="43" t="s">
        <v>1549</v>
      </c>
      <c r="D1080" s="49" t="s">
        <v>1550</v>
      </c>
      <c r="E1080" s="50">
        <v>17852</v>
      </c>
      <c r="F1080" s="50">
        <v>0</v>
      </c>
    </row>
    <row r="1081" spans="1:6" s="51" customFormat="1" ht="12">
      <c r="A1081" s="47">
        <v>240314</v>
      </c>
      <c r="B1081" s="48" t="s">
        <v>2612</v>
      </c>
      <c r="C1081" s="43" t="s">
        <v>1551</v>
      </c>
      <c r="D1081" s="49" t="s">
        <v>1552</v>
      </c>
      <c r="E1081" s="50">
        <v>5876</v>
      </c>
      <c r="F1081" s="50">
        <v>0</v>
      </c>
    </row>
    <row r="1082" spans="1:6" s="51" customFormat="1" ht="12">
      <c r="A1082" s="47">
        <v>240314</v>
      </c>
      <c r="B1082" s="48" t="s">
        <v>2612</v>
      </c>
      <c r="C1082" s="43">
        <v>219418094</v>
      </c>
      <c r="D1082" s="52" t="s">
        <v>1553</v>
      </c>
      <c r="E1082" s="50">
        <v>17418</v>
      </c>
      <c r="F1082" s="50">
        <v>0</v>
      </c>
    </row>
    <row r="1083" spans="1:6" s="51" customFormat="1" ht="12">
      <c r="A1083" s="47">
        <v>240314</v>
      </c>
      <c r="B1083" s="48" t="s">
        <v>2612</v>
      </c>
      <c r="C1083" s="43" t="s">
        <v>1554</v>
      </c>
      <c r="D1083" s="49" t="s">
        <v>1555</v>
      </c>
      <c r="E1083" s="50">
        <v>12764</v>
      </c>
      <c r="F1083" s="50">
        <v>0</v>
      </c>
    </row>
    <row r="1084" spans="1:6" s="51" customFormat="1" ht="12">
      <c r="A1084" s="47">
        <v>240314</v>
      </c>
      <c r="B1084" s="48" t="s">
        <v>2612</v>
      </c>
      <c r="C1084" s="43" t="s">
        <v>1556</v>
      </c>
      <c r="D1084" s="49" t="s">
        <v>1557</v>
      </c>
      <c r="E1084" s="50">
        <v>6623</v>
      </c>
      <c r="F1084" s="50">
        <v>0</v>
      </c>
    </row>
    <row r="1085" spans="1:6" s="51" customFormat="1" ht="12">
      <c r="A1085" s="47">
        <v>240314</v>
      </c>
      <c r="B1085" s="48" t="s">
        <v>2612</v>
      </c>
      <c r="C1085" s="43">
        <v>219452694</v>
      </c>
      <c r="D1085" s="49" t="s">
        <v>1558</v>
      </c>
      <c r="E1085" s="50">
        <v>7889</v>
      </c>
      <c r="F1085" s="50">
        <v>0</v>
      </c>
    </row>
    <row r="1086" spans="1:6" s="51" customFormat="1" ht="12">
      <c r="A1086" s="47">
        <v>240314</v>
      </c>
      <c r="B1086" s="48" t="s">
        <v>2612</v>
      </c>
      <c r="C1086" s="43">
        <v>219463594</v>
      </c>
      <c r="D1086" s="49" t="s">
        <v>1559</v>
      </c>
      <c r="E1086" s="50">
        <v>41817</v>
      </c>
      <c r="F1086" s="50">
        <v>0</v>
      </c>
    </row>
    <row r="1087" spans="1:6" s="51" customFormat="1" ht="12">
      <c r="A1087" s="47">
        <v>240314</v>
      </c>
      <c r="B1087" s="48" t="s">
        <v>2612</v>
      </c>
      <c r="C1087" s="43">
        <v>219466594</v>
      </c>
      <c r="D1087" s="49" t="s">
        <v>1560</v>
      </c>
      <c r="E1087" s="50">
        <v>36950</v>
      </c>
      <c r="F1087" s="50">
        <v>0</v>
      </c>
    </row>
    <row r="1088" spans="1:6" s="51" customFormat="1" ht="12">
      <c r="A1088" s="47">
        <v>240314</v>
      </c>
      <c r="B1088" s="48" t="s">
        <v>2612</v>
      </c>
      <c r="C1088" s="43">
        <v>219481794</v>
      </c>
      <c r="D1088" s="49" t="s">
        <v>1561</v>
      </c>
      <c r="E1088" s="50">
        <v>71242</v>
      </c>
      <c r="F1088" s="50">
        <v>0</v>
      </c>
    </row>
    <row r="1089" spans="1:6" s="51" customFormat="1" ht="12">
      <c r="A1089" s="47">
        <v>240314</v>
      </c>
      <c r="B1089" s="48" t="s">
        <v>2612</v>
      </c>
      <c r="C1089" s="43" t="s">
        <v>1562</v>
      </c>
      <c r="D1089" s="49" t="s">
        <v>1563</v>
      </c>
      <c r="E1089" s="50">
        <v>29476</v>
      </c>
      <c r="F1089" s="50">
        <v>0</v>
      </c>
    </row>
    <row r="1090" spans="1:6" s="51" customFormat="1" ht="12">
      <c r="A1090" s="47">
        <v>240314</v>
      </c>
      <c r="B1090" s="48" t="s">
        <v>2612</v>
      </c>
      <c r="C1090" s="43" t="s">
        <v>1564</v>
      </c>
      <c r="D1090" s="49" t="s">
        <v>1565</v>
      </c>
      <c r="E1090" s="50">
        <v>37960</v>
      </c>
      <c r="F1090" s="50">
        <v>0</v>
      </c>
    </row>
    <row r="1091" spans="1:6" s="51" customFormat="1" ht="12">
      <c r="A1091" s="47">
        <v>240314</v>
      </c>
      <c r="B1091" s="48" t="s">
        <v>2612</v>
      </c>
      <c r="C1091" s="43">
        <v>219517495</v>
      </c>
      <c r="D1091" s="49" t="s">
        <v>1566</v>
      </c>
      <c r="E1091" s="50">
        <v>9112</v>
      </c>
      <c r="F1091" s="50">
        <v>0</v>
      </c>
    </row>
    <row r="1092" spans="1:6" s="51" customFormat="1" ht="12">
      <c r="A1092" s="47">
        <v>240314</v>
      </c>
      <c r="B1092" s="48" t="s">
        <v>2612</v>
      </c>
      <c r="C1092" s="43" t="s">
        <v>1567</v>
      </c>
      <c r="D1092" s="49" t="s">
        <v>1568</v>
      </c>
      <c r="E1092" s="50">
        <v>17815</v>
      </c>
      <c r="F1092" s="50">
        <v>0</v>
      </c>
    </row>
    <row r="1093" spans="1:6" s="51" customFormat="1" ht="12">
      <c r="A1093" s="47">
        <v>240314</v>
      </c>
      <c r="B1093" s="48" t="s">
        <v>2612</v>
      </c>
      <c r="C1093" s="43" t="s">
        <v>1569</v>
      </c>
      <c r="D1093" s="49" t="s">
        <v>1570</v>
      </c>
      <c r="E1093" s="50">
        <v>3122</v>
      </c>
      <c r="F1093" s="50">
        <v>0</v>
      </c>
    </row>
    <row r="1094" spans="1:6" s="51" customFormat="1" ht="12">
      <c r="A1094" s="47">
        <v>240314</v>
      </c>
      <c r="B1094" s="48" t="s">
        <v>2612</v>
      </c>
      <c r="C1094" s="43">
        <v>219525295</v>
      </c>
      <c r="D1094" s="49" t="s">
        <v>1571</v>
      </c>
      <c r="E1094" s="50">
        <v>11425</v>
      </c>
      <c r="F1094" s="50">
        <v>0</v>
      </c>
    </row>
    <row r="1095" spans="1:6" s="51" customFormat="1" ht="12">
      <c r="A1095" s="47">
        <v>240314</v>
      </c>
      <c r="B1095" s="48" t="s">
        <v>2612</v>
      </c>
      <c r="C1095" s="43">
        <v>219527495</v>
      </c>
      <c r="D1095" s="49" t="s">
        <v>1572</v>
      </c>
      <c r="E1095" s="50">
        <v>12275</v>
      </c>
      <c r="F1095" s="50">
        <v>0</v>
      </c>
    </row>
    <row r="1096" spans="1:6" s="51" customFormat="1" ht="12">
      <c r="A1096" s="47">
        <v>240314</v>
      </c>
      <c r="B1096" s="48" t="s">
        <v>2612</v>
      </c>
      <c r="C1096" s="43" t="s">
        <v>1573</v>
      </c>
      <c r="D1096" s="49" t="s">
        <v>1574</v>
      </c>
      <c r="E1096" s="50">
        <v>9004</v>
      </c>
      <c r="F1096" s="50">
        <v>0</v>
      </c>
    </row>
    <row r="1097" spans="1:6" s="51" customFormat="1" ht="12">
      <c r="A1097" s="47">
        <v>240314</v>
      </c>
      <c r="B1097" s="48" t="s">
        <v>2612</v>
      </c>
      <c r="C1097" s="43">
        <v>219576895</v>
      </c>
      <c r="D1097" s="49" t="s">
        <v>1575</v>
      </c>
      <c r="E1097" s="50">
        <v>45888</v>
      </c>
      <c r="F1097" s="50">
        <v>0</v>
      </c>
    </row>
    <row r="1098" spans="1:6" s="51" customFormat="1" ht="12">
      <c r="A1098" s="47">
        <v>240314</v>
      </c>
      <c r="B1098" s="48" t="s">
        <v>2612</v>
      </c>
      <c r="C1098" s="43" t="s">
        <v>1576</v>
      </c>
      <c r="D1098" s="49" t="s">
        <v>1577</v>
      </c>
      <c r="E1098" s="50">
        <v>37282</v>
      </c>
      <c r="F1098" s="50">
        <v>0</v>
      </c>
    </row>
    <row r="1099" spans="1:6" s="51" customFormat="1" ht="12">
      <c r="A1099" s="47">
        <v>240314</v>
      </c>
      <c r="B1099" s="48" t="s">
        <v>2612</v>
      </c>
      <c r="C1099" s="43" t="s">
        <v>1578</v>
      </c>
      <c r="D1099" s="49" t="s">
        <v>1579</v>
      </c>
      <c r="E1099" s="50">
        <v>5710</v>
      </c>
      <c r="F1099" s="50">
        <v>0</v>
      </c>
    </row>
    <row r="1100" spans="1:6" s="51" customFormat="1" ht="12">
      <c r="A1100" s="47">
        <v>240314</v>
      </c>
      <c r="B1100" s="48" t="s">
        <v>2612</v>
      </c>
      <c r="C1100" s="43">
        <v>219615696</v>
      </c>
      <c r="D1100" s="49" t="s">
        <v>1580</v>
      </c>
      <c r="E1100" s="50">
        <v>3137</v>
      </c>
      <c r="F1100" s="50">
        <v>0</v>
      </c>
    </row>
    <row r="1101" spans="1:6" s="51" customFormat="1" ht="12">
      <c r="A1101" s="47">
        <v>240314</v>
      </c>
      <c r="B1101" s="48" t="s">
        <v>2612</v>
      </c>
      <c r="C1101" s="43">
        <v>219625596</v>
      </c>
      <c r="D1101" s="49" t="s">
        <v>1581</v>
      </c>
      <c r="E1101" s="50">
        <v>11564</v>
      </c>
      <c r="F1101" s="50">
        <v>0</v>
      </c>
    </row>
    <row r="1102" spans="1:6" s="51" customFormat="1" ht="12">
      <c r="A1102" s="47">
        <v>240314</v>
      </c>
      <c r="B1102" s="48" t="s">
        <v>2612</v>
      </c>
      <c r="C1102" s="43" t="s">
        <v>1582</v>
      </c>
      <c r="D1102" s="49" t="s">
        <v>1583</v>
      </c>
      <c r="E1102" s="50">
        <v>63009</v>
      </c>
      <c r="F1102" s="50">
        <v>0</v>
      </c>
    </row>
    <row r="1103" spans="1:6" s="51" customFormat="1" ht="12">
      <c r="A1103" s="47">
        <v>240314</v>
      </c>
      <c r="B1103" s="48" t="s">
        <v>2612</v>
      </c>
      <c r="C1103" s="43">
        <v>219652696</v>
      </c>
      <c r="D1103" s="49" t="s">
        <v>1584</v>
      </c>
      <c r="E1103" s="50">
        <v>25146</v>
      </c>
      <c r="F1103" s="50">
        <v>0</v>
      </c>
    </row>
    <row r="1104" spans="1:6" s="51" customFormat="1" ht="12">
      <c r="A1104" s="47">
        <v>240314</v>
      </c>
      <c r="B1104" s="48" t="s">
        <v>2612</v>
      </c>
      <c r="C1104" s="43" t="s">
        <v>1585</v>
      </c>
      <c r="D1104" s="49" t="s">
        <v>1586</v>
      </c>
      <c r="E1104" s="50">
        <v>3773</v>
      </c>
      <c r="F1104" s="50">
        <v>0</v>
      </c>
    </row>
    <row r="1105" spans="1:6" s="51" customFormat="1" ht="12">
      <c r="A1105" s="47">
        <v>240314</v>
      </c>
      <c r="B1105" s="48" t="s">
        <v>2612</v>
      </c>
      <c r="C1105" s="43" t="s">
        <v>1587</v>
      </c>
      <c r="D1105" s="49" t="s">
        <v>1588</v>
      </c>
      <c r="E1105" s="50">
        <v>16745</v>
      </c>
      <c r="F1105" s="50">
        <v>0</v>
      </c>
    </row>
    <row r="1106" spans="1:6" s="51" customFormat="1" ht="12">
      <c r="A1106" s="47">
        <v>240314</v>
      </c>
      <c r="B1106" s="48" t="s">
        <v>2612</v>
      </c>
      <c r="C1106" s="43" t="s">
        <v>1589</v>
      </c>
      <c r="D1106" s="49" t="s">
        <v>1590</v>
      </c>
      <c r="E1106" s="50">
        <v>30800</v>
      </c>
      <c r="F1106" s="50">
        <v>0</v>
      </c>
    </row>
    <row r="1107" spans="1:6" s="51" customFormat="1" ht="12">
      <c r="A1107" s="47">
        <v>240314</v>
      </c>
      <c r="B1107" s="48" t="s">
        <v>2612</v>
      </c>
      <c r="C1107" s="43" t="s">
        <v>1591</v>
      </c>
      <c r="D1107" s="49" t="s">
        <v>1592</v>
      </c>
      <c r="E1107" s="50">
        <v>9609</v>
      </c>
      <c r="F1107" s="50">
        <v>0</v>
      </c>
    </row>
    <row r="1108" spans="1:6" s="51" customFormat="1" ht="12">
      <c r="A1108" s="47">
        <v>240314</v>
      </c>
      <c r="B1108" s="48" t="s">
        <v>2612</v>
      </c>
      <c r="C1108" s="43">
        <v>219715897</v>
      </c>
      <c r="D1108" s="49" t="s">
        <v>1593</v>
      </c>
      <c r="E1108" s="50">
        <v>8303</v>
      </c>
      <c r="F1108" s="50">
        <v>0</v>
      </c>
    </row>
    <row r="1109" spans="1:6" s="51" customFormat="1" ht="12">
      <c r="A1109" s="47">
        <v>240314</v>
      </c>
      <c r="B1109" s="48" t="s">
        <v>2612</v>
      </c>
      <c r="C1109" s="43">
        <v>219719397</v>
      </c>
      <c r="D1109" s="49" t="s">
        <v>1594</v>
      </c>
      <c r="E1109" s="50">
        <v>32867</v>
      </c>
      <c r="F1109" s="50">
        <v>0</v>
      </c>
    </row>
    <row r="1110" spans="1:6" s="51" customFormat="1" ht="12">
      <c r="A1110" s="47">
        <v>240314</v>
      </c>
      <c r="B1110" s="48" t="s">
        <v>2612</v>
      </c>
      <c r="C1110" s="43" t="s">
        <v>1595</v>
      </c>
      <c r="D1110" s="49" t="s">
        <v>1596</v>
      </c>
      <c r="E1110" s="50">
        <v>13614</v>
      </c>
      <c r="F1110" s="50">
        <v>0</v>
      </c>
    </row>
    <row r="1111" spans="1:6" s="51" customFormat="1" ht="12">
      <c r="A1111" s="47">
        <v>240314</v>
      </c>
      <c r="B1111" s="48" t="s">
        <v>2612</v>
      </c>
      <c r="C1111" s="43" t="s">
        <v>1597</v>
      </c>
      <c r="D1111" s="49" t="s">
        <v>1598</v>
      </c>
      <c r="E1111" s="50">
        <v>10477</v>
      </c>
      <c r="F1111" s="50">
        <v>0</v>
      </c>
    </row>
    <row r="1112" spans="1:6" s="51" customFormat="1" ht="12">
      <c r="A1112" s="47">
        <v>240314</v>
      </c>
      <c r="B1112" s="48" t="s">
        <v>2612</v>
      </c>
      <c r="C1112" s="43" t="s">
        <v>1599</v>
      </c>
      <c r="D1112" s="49" t="s">
        <v>1600</v>
      </c>
      <c r="E1112" s="50">
        <v>11869</v>
      </c>
      <c r="F1112" s="50">
        <v>0</v>
      </c>
    </row>
    <row r="1113" spans="1:6" s="51" customFormat="1" ht="12">
      <c r="A1113" s="47">
        <v>240314</v>
      </c>
      <c r="B1113" s="48" t="s">
        <v>2612</v>
      </c>
      <c r="C1113" s="43">
        <v>219768397</v>
      </c>
      <c r="D1113" s="49" t="s">
        <v>1601</v>
      </c>
      <c r="E1113" s="50">
        <v>5266</v>
      </c>
      <c r="F1113" s="50">
        <v>0</v>
      </c>
    </row>
    <row r="1114" spans="1:6" s="51" customFormat="1" ht="12">
      <c r="A1114" s="47">
        <v>240314</v>
      </c>
      <c r="B1114" s="48" t="s">
        <v>2612</v>
      </c>
      <c r="C1114" s="43">
        <v>219776497</v>
      </c>
      <c r="D1114" s="49" t="s">
        <v>1602</v>
      </c>
      <c r="E1114" s="50">
        <v>16812</v>
      </c>
      <c r="F1114" s="50">
        <v>0</v>
      </c>
    </row>
    <row r="1115" spans="1:6" s="51" customFormat="1" ht="12">
      <c r="A1115" s="47">
        <v>240314</v>
      </c>
      <c r="B1115" s="48" t="s">
        <v>2612</v>
      </c>
      <c r="C1115" s="43">
        <v>219815798</v>
      </c>
      <c r="D1115" s="49" t="s">
        <v>1603</v>
      </c>
      <c r="E1115" s="50">
        <v>4792</v>
      </c>
      <c r="F1115" s="50">
        <v>0</v>
      </c>
    </row>
    <row r="1116" spans="1:6" s="51" customFormat="1" ht="12">
      <c r="A1116" s="47">
        <v>240314</v>
      </c>
      <c r="B1116" s="48" t="s">
        <v>2612</v>
      </c>
      <c r="C1116" s="43">
        <v>219819698</v>
      </c>
      <c r="D1116" s="49" t="s">
        <v>1604</v>
      </c>
      <c r="E1116" s="50">
        <v>93674</v>
      </c>
      <c r="F1116" s="50">
        <v>0</v>
      </c>
    </row>
    <row r="1117" spans="1:6" s="51" customFormat="1" ht="12">
      <c r="A1117" s="47">
        <v>240314</v>
      </c>
      <c r="B1117" s="48" t="s">
        <v>2612</v>
      </c>
      <c r="C1117" s="43" t="s">
        <v>1605</v>
      </c>
      <c r="D1117" s="49" t="s">
        <v>1606</v>
      </c>
      <c r="E1117" s="50">
        <v>8224</v>
      </c>
      <c r="F1117" s="50">
        <v>0</v>
      </c>
    </row>
    <row r="1118" spans="1:6" s="51" customFormat="1" ht="12">
      <c r="A1118" s="47">
        <v>240314</v>
      </c>
      <c r="B1118" s="48" t="s">
        <v>2612</v>
      </c>
      <c r="C1118" s="43" t="s">
        <v>1607</v>
      </c>
      <c r="D1118" s="49" t="s">
        <v>1608</v>
      </c>
      <c r="E1118" s="50">
        <v>5639</v>
      </c>
      <c r="F1118" s="50">
        <v>0</v>
      </c>
    </row>
    <row r="1119" spans="1:6" s="51" customFormat="1" ht="12">
      <c r="A1119" s="47">
        <v>240314</v>
      </c>
      <c r="B1119" s="48" t="s">
        <v>2612</v>
      </c>
      <c r="C1119" s="43" t="s">
        <v>1609</v>
      </c>
      <c r="D1119" s="49" t="s">
        <v>1610</v>
      </c>
      <c r="E1119" s="50">
        <v>77022</v>
      </c>
      <c r="F1119" s="50">
        <v>0</v>
      </c>
    </row>
    <row r="1120" spans="1:6" s="51" customFormat="1" ht="12">
      <c r="A1120" s="47">
        <v>240314</v>
      </c>
      <c r="B1120" s="48" t="s">
        <v>2612</v>
      </c>
      <c r="C1120" s="43" t="s">
        <v>1611</v>
      </c>
      <c r="D1120" s="49" t="s">
        <v>1612</v>
      </c>
      <c r="E1120" s="50">
        <v>9720</v>
      </c>
      <c r="F1120" s="50">
        <v>0</v>
      </c>
    </row>
    <row r="1121" spans="1:6" s="51" customFormat="1" ht="12">
      <c r="A1121" s="47">
        <v>240314</v>
      </c>
      <c r="B1121" s="48" t="s">
        <v>2612</v>
      </c>
      <c r="C1121" s="43">
        <v>219847798</v>
      </c>
      <c r="D1121" s="49" t="s">
        <v>1613</v>
      </c>
      <c r="E1121" s="50">
        <v>32090</v>
      </c>
      <c r="F1121" s="50">
        <v>0</v>
      </c>
    </row>
    <row r="1122" spans="1:6" s="51" customFormat="1" ht="12">
      <c r="A1122" s="47">
        <v>240314</v>
      </c>
      <c r="B1122" s="48" t="s">
        <v>2612</v>
      </c>
      <c r="C1122" s="43">
        <v>219854398</v>
      </c>
      <c r="D1122" s="49" t="s">
        <v>1614</v>
      </c>
      <c r="E1122" s="50">
        <v>11538</v>
      </c>
      <c r="F1122" s="50">
        <v>0</v>
      </c>
    </row>
    <row r="1123" spans="1:6" s="51" customFormat="1" ht="12">
      <c r="A1123" s="47">
        <v>240314</v>
      </c>
      <c r="B1123" s="48" t="s">
        <v>2612</v>
      </c>
      <c r="C1123" s="43">
        <v>219854498</v>
      </c>
      <c r="D1123" s="49" t="s">
        <v>1615</v>
      </c>
      <c r="E1123" s="50">
        <v>110850</v>
      </c>
      <c r="F1123" s="50">
        <v>0</v>
      </c>
    </row>
    <row r="1124" spans="1:6" s="51" customFormat="1" ht="12">
      <c r="A1124" s="47">
        <v>240314</v>
      </c>
      <c r="B1124" s="48" t="s">
        <v>2612</v>
      </c>
      <c r="C1124" s="43" t="s">
        <v>1616</v>
      </c>
      <c r="D1124" s="49" t="s">
        <v>1617</v>
      </c>
      <c r="E1124" s="50">
        <v>5086</v>
      </c>
      <c r="F1124" s="50">
        <v>0</v>
      </c>
    </row>
    <row r="1125" spans="1:6" s="51" customFormat="1" ht="12">
      <c r="A1125" s="47">
        <v>240314</v>
      </c>
      <c r="B1125" s="48" t="s">
        <v>2612</v>
      </c>
      <c r="C1125" s="43" t="s">
        <v>1618</v>
      </c>
      <c r="D1125" s="49" t="s">
        <v>1619</v>
      </c>
      <c r="E1125" s="50">
        <v>5140</v>
      </c>
      <c r="F1125" s="50">
        <v>0</v>
      </c>
    </row>
    <row r="1126" spans="1:6" s="51" customFormat="1" ht="12">
      <c r="A1126" s="47">
        <v>240314</v>
      </c>
      <c r="B1126" s="48" t="s">
        <v>2612</v>
      </c>
      <c r="C1126" s="43" t="s">
        <v>1620</v>
      </c>
      <c r="D1126" s="49" t="s">
        <v>1621</v>
      </c>
      <c r="E1126" s="50">
        <v>20021</v>
      </c>
      <c r="F1126" s="50">
        <v>0</v>
      </c>
    </row>
    <row r="1127" spans="1:6" s="51" customFormat="1" ht="12">
      <c r="A1127" s="47">
        <v>240314</v>
      </c>
      <c r="B1127" s="48" t="s">
        <v>2612</v>
      </c>
      <c r="C1127" s="43" t="s">
        <v>1622</v>
      </c>
      <c r="D1127" s="49" t="s">
        <v>1623</v>
      </c>
      <c r="E1127" s="50">
        <v>12338</v>
      </c>
      <c r="F1127" s="50">
        <v>0</v>
      </c>
    </row>
    <row r="1128" spans="1:6" s="51" customFormat="1" ht="12">
      <c r="A1128" s="47">
        <v>240314</v>
      </c>
      <c r="B1128" s="48" t="s">
        <v>2612</v>
      </c>
      <c r="C1128" s="43" t="s">
        <v>1624</v>
      </c>
      <c r="D1128" s="49" t="s">
        <v>1625</v>
      </c>
      <c r="E1128" s="50">
        <v>9145</v>
      </c>
      <c r="F1128" s="50">
        <v>0</v>
      </c>
    </row>
    <row r="1129" spans="1:6" s="51" customFormat="1" ht="12">
      <c r="A1129" s="47">
        <v>240314</v>
      </c>
      <c r="B1129" s="48" t="s">
        <v>2612</v>
      </c>
      <c r="C1129" s="43" t="s">
        <v>1626</v>
      </c>
      <c r="D1129" s="49" t="s">
        <v>1627</v>
      </c>
      <c r="E1129" s="50">
        <v>3869</v>
      </c>
      <c r="F1129" s="50">
        <v>0</v>
      </c>
    </row>
    <row r="1130" spans="1:6" s="51" customFormat="1" ht="12">
      <c r="A1130" s="47">
        <v>240314</v>
      </c>
      <c r="B1130" s="48" t="s">
        <v>2612</v>
      </c>
      <c r="C1130" s="43" t="s">
        <v>1628</v>
      </c>
      <c r="D1130" s="49" t="s">
        <v>1629</v>
      </c>
      <c r="E1130" s="50">
        <v>8782</v>
      </c>
      <c r="F1130" s="50">
        <v>0</v>
      </c>
    </row>
    <row r="1131" spans="1:6" s="51" customFormat="1" ht="12">
      <c r="A1131" s="47">
        <v>240314</v>
      </c>
      <c r="B1131" s="48" t="s">
        <v>2612</v>
      </c>
      <c r="C1131" s="43" t="s">
        <v>1630</v>
      </c>
      <c r="D1131" s="49" t="s">
        <v>1631</v>
      </c>
      <c r="E1131" s="50">
        <v>16020</v>
      </c>
      <c r="F1131" s="50">
        <v>0</v>
      </c>
    </row>
    <row r="1132" spans="1:6" s="51" customFormat="1" ht="12">
      <c r="A1132" s="47">
        <v>240314</v>
      </c>
      <c r="B1132" s="48" t="s">
        <v>2612</v>
      </c>
      <c r="C1132" s="43" t="s">
        <v>1632</v>
      </c>
      <c r="D1132" s="49" t="s">
        <v>1633</v>
      </c>
      <c r="E1132" s="50">
        <v>95273</v>
      </c>
      <c r="F1132" s="50">
        <v>0</v>
      </c>
    </row>
    <row r="1133" spans="1:6" s="51" customFormat="1" ht="12">
      <c r="A1133" s="47">
        <v>240314</v>
      </c>
      <c r="B1133" s="48" t="s">
        <v>2612</v>
      </c>
      <c r="C1133" s="43" t="s">
        <v>1634</v>
      </c>
      <c r="D1133" s="49" t="s">
        <v>1635</v>
      </c>
      <c r="E1133" s="50">
        <v>21855</v>
      </c>
      <c r="F1133" s="50">
        <v>0</v>
      </c>
    </row>
    <row r="1134" spans="1:6" s="51" customFormat="1" ht="12">
      <c r="A1134" s="47">
        <v>240314</v>
      </c>
      <c r="B1134" s="48" t="s">
        <v>2612</v>
      </c>
      <c r="C1134" s="43" t="s">
        <v>1636</v>
      </c>
      <c r="D1134" s="49" t="s">
        <v>1637</v>
      </c>
      <c r="E1134" s="50">
        <v>18588</v>
      </c>
      <c r="F1134" s="50">
        <v>0</v>
      </c>
    </row>
    <row r="1135" spans="1:6" s="51" customFormat="1" ht="12">
      <c r="A1135" s="47">
        <v>240314</v>
      </c>
      <c r="B1135" s="48" t="s">
        <v>2612</v>
      </c>
      <c r="C1135" s="43">
        <v>219952399</v>
      </c>
      <c r="D1135" s="49" t="s">
        <v>1638</v>
      </c>
      <c r="E1135" s="50">
        <v>29832</v>
      </c>
      <c r="F1135" s="50">
        <v>0</v>
      </c>
    </row>
    <row r="1136" spans="1:6" s="51" customFormat="1" ht="12">
      <c r="A1136" s="47">
        <v>240314</v>
      </c>
      <c r="B1136" s="48" t="s">
        <v>2612</v>
      </c>
      <c r="C1136" s="43">
        <v>219952699</v>
      </c>
      <c r="D1136" s="49" t="s">
        <v>1639</v>
      </c>
      <c r="E1136" s="50">
        <v>13785</v>
      </c>
      <c r="F1136" s="50">
        <v>0</v>
      </c>
    </row>
    <row r="1137" spans="1:6" s="51" customFormat="1" ht="12">
      <c r="A1137" s="47">
        <v>240314</v>
      </c>
      <c r="B1137" s="48" t="s">
        <v>2612</v>
      </c>
      <c r="C1137" s="43">
        <v>219954099</v>
      </c>
      <c r="D1137" s="52" t="s">
        <v>1640</v>
      </c>
      <c r="E1137" s="50">
        <v>9564</v>
      </c>
      <c r="F1137" s="50">
        <v>0</v>
      </c>
    </row>
    <row r="1138" spans="1:6" s="51" customFormat="1" ht="12">
      <c r="A1138" s="47">
        <v>240314</v>
      </c>
      <c r="B1138" s="48" t="s">
        <v>2612</v>
      </c>
      <c r="C1138" s="43">
        <v>219954599</v>
      </c>
      <c r="D1138" s="52" t="s">
        <v>1641</v>
      </c>
      <c r="E1138" s="50">
        <v>5377</v>
      </c>
      <c r="F1138" s="50">
        <v>0</v>
      </c>
    </row>
    <row r="1139" spans="1:6" s="51" customFormat="1" ht="12">
      <c r="A1139" s="98">
        <v>240314</v>
      </c>
      <c r="B1139" s="104" t="s">
        <v>1642</v>
      </c>
      <c r="C1139" s="43"/>
      <c r="D1139" s="49"/>
      <c r="E1139" s="105">
        <f>+E1140</f>
        <v>85123610</v>
      </c>
      <c r="F1139" s="50"/>
    </row>
    <row r="1140" spans="1:6" s="51" customFormat="1" ht="12">
      <c r="A1140" s="41">
        <v>240315</v>
      </c>
      <c r="B1140" s="42" t="s">
        <v>2616</v>
      </c>
      <c r="C1140" s="106">
        <v>44600000</v>
      </c>
      <c r="D1140" s="107" t="s">
        <v>1643</v>
      </c>
      <c r="E1140" s="50">
        <v>85123610</v>
      </c>
      <c r="F1140" s="50">
        <v>0</v>
      </c>
    </row>
    <row r="1141" spans="1:6" s="55" customFormat="1" ht="12">
      <c r="A1141" s="98">
        <v>242518</v>
      </c>
      <c r="B1141" s="99" t="s">
        <v>1644</v>
      </c>
      <c r="C1141" s="108"/>
      <c r="D1141" s="109"/>
      <c r="E1141" s="105">
        <f>+E1142+E1143</f>
        <v>29616</v>
      </c>
      <c r="F1141" s="105"/>
    </row>
    <row r="1142" spans="1:6" s="51" customFormat="1" ht="12">
      <c r="A1142" s="41">
        <v>242518</v>
      </c>
      <c r="B1142" s="42" t="s">
        <v>1645</v>
      </c>
      <c r="C1142" s="106">
        <v>70400000</v>
      </c>
      <c r="D1142" s="107" t="s">
        <v>1646</v>
      </c>
      <c r="E1142" s="50">
        <v>20037</v>
      </c>
      <c r="F1142" s="50">
        <v>0</v>
      </c>
    </row>
    <row r="1143" spans="1:6" s="51" customFormat="1" ht="12">
      <c r="A1143" s="41">
        <v>242518</v>
      </c>
      <c r="B1143" s="42" t="s">
        <v>1645</v>
      </c>
      <c r="C1143" s="106">
        <v>44600000</v>
      </c>
      <c r="D1143" s="107" t="s">
        <v>1643</v>
      </c>
      <c r="E1143" s="50">
        <v>9579</v>
      </c>
      <c r="F1143" s="50">
        <v>0</v>
      </c>
    </row>
    <row r="1144" spans="1:6" s="51" customFormat="1" ht="18">
      <c r="A1144" s="98">
        <v>243601</v>
      </c>
      <c r="B1144" s="99" t="s">
        <v>1647</v>
      </c>
      <c r="C1144" s="108"/>
      <c r="D1144" s="109"/>
      <c r="E1144" s="105">
        <f>+E1145</f>
        <v>20005</v>
      </c>
      <c r="F1144" s="105"/>
    </row>
    <row r="1145" spans="1:6" s="51" customFormat="1" ht="12">
      <c r="A1145" s="41">
        <v>243601</v>
      </c>
      <c r="B1145" s="42" t="s">
        <v>1648</v>
      </c>
      <c r="C1145" s="106">
        <v>910300000</v>
      </c>
      <c r="D1145" s="107" t="s">
        <v>1649</v>
      </c>
      <c r="E1145" s="50">
        <v>20005</v>
      </c>
      <c r="F1145" s="50">
        <v>0</v>
      </c>
    </row>
    <row r="1146" spans="1:6" s="55" customFormat="1" ht="18">
      <c r="A1146" s="98">
        <v>243603</v>
      </c>
      <c r="B1146" s="99" t="s">
        <v>1650</v>
      </c>
      <c r="C1146" s="108"/>
      <c r="D1146" s="109"/>
      <c r="E1146" s="105">
        <f>+E1147</f>
        <v>181659</v>
      </c>
      <c r="F1146" s="105"/>
    </row>
    <row r="1147" spans="1:6" s="51" customFormat="1" ht="12">
      <c r="A1147" s="41">
        <v>243603</v>
      </c>
      <c r="B1147" s="42" t="s">
        <v>1651</v>
      </c>
      <c r="C1147" s="106">
        <v>910300000</v>
      </c>
      <c r="D1147" s="107" t="s">
        <v>1649</v>
      </c>
      <c r="E1147" s="50">
        <v>181659</v>
      </c>
      <c r="F1147" s="50">
        <v>0</v>
      </c>
    </row>
    <row r="1148" spans="1:6" s="55" customFormat="1" ht="18">
      <c r="A1148" s="98">
        <v>243605</v>
      </c>
      <c r="B1148" s="99" t="s">
        <v>1652</v>
      </c>
      <c r="C1148" s="108"/>
      <c r="D1148" s="109"/>
      <c r="E1148" s="105">
        <f>+E1149</f>
        <v>21875</v>
      </c>
      <c r="F1148" s="105"/>
    </row>
    <row r="1149" spans="1:6" s="51" customFormat="1" ht="12">
      <c r="A1149" s="41">
        <v>243605</v>
      </c>
      <c r="B1149" s="42" t="s">
        <v>1653</v>
      </c>
      <c r="C1149" s="106">
        <v>910300000</v>
      </c>
      <c r="D1149" s="107" t="s">
        <v>1649</v>
      </c>
      <c r="E1149" s="50">
        <v>21875</v>
      </c>
      <c r="F1149" s="50">
        <v>0</v>
      </c>
    </row>
    <row r="1150" spans="1:6" s="55" customFormat="1" ht="12">
      <c r="A1150" s="98">
        <v>243608</v>
      </c>
      <c r="B1150" s="99" t="s">
        <v>1654</v>
      </c>
      <c r="C1150" s="108"/>
      <c r="D1150" s="109"/>
      <c r="E1150" s="105">
        <f>+E1151</f>
        <v>5343</v>
      </c>
      <c r="F1150" s="105"/>
    </row>
    <row r="1151" spans="1:6" s="51" customFormat="1" ht="12">
      <c r="A1151" s="41">
        <v>243608</v>
      </c>
      <c r="B1151" s="42" t="s">
        <v>1655</v>
      </c>
      <c r="C1151" s="106">
        <v>910300000</v>
      </c>
      <c r="D1151" s="107" t="s">
        <v>1649</v>
      </c>
      <c r="E1151" s="50">
        <v>5343</v>
      </c>
      <c r="F1151" s="50">
        <v>0</v>
      </c>
    </row>
    <row r="1152" spans="1:6" s="51" customFormat="1" ht="18">
      <c r="A1152" s="98">
        <v>243625</v>
      </c>
      <c r="B1152" s="99" t="s">
        <v>1656</v>
      </c>
      <c r="C1152" s="108"/>
      <c r="D1152" s="109"/>
      <c r="E1152" s="105">
        <f>+E1153</f>
        <v>183049</v>
      </c>
      <c r="F1152" s="105"/>
    </row>
    <row r="1153" spans="1:6" s="51" customFormat="1" ht="12">
      <c r="A1153" s="41">
        <v>243625</v>
      </c>
      <c r="B1153" s="42" t="s">
        <v>1657</v>
      </c>
      <c r="C1153" s="106">
        <v>910300000</v>
      </c>
      <c r="D1153" s="107" t="s">
        <v>1649</v>
      </c>
      <c r="E1153" s="50">
        <v>183049</v>
      </c>
      <c r="F1153" s="50">
        <v>0</v>
      </c>
    </row>
    <row r="1154" spans="1:6" s="51" customFormat="1" ht="27">
      <c r="A1154" s="98">
        <v>243627</v>
      </c>
      <c r="B1154" s="99" t="s">
        <v>1658</v>
      </c>
      <c r="C1154" s="106"/>
      <c r="D1154" s="107"/>
      <c r="E1154" s="105">
        <f>+E1155</f>
        <v>22016</v>
      </c>
      <c r="F1154" s="50"/>
    </row>
    <row r="1155" spans="1:6" s="51" customFormat="1" ht="12">
      <c r="A1155" s="41">
        <v>243627</v>
      </c>
      <c r="B1155" s="42" t="s">
        <v>1659</v>
      </c>
      <c r="C1155" s="106">
        <v>210111001</v>
      </c>
      <c r="D1155" s="107" t="s">
        <v>1660</v>
      </c>
      <c r="E1155" s="50">
        <v>22016</v>
      </c>
      <c r="F1155" s="50">
        <v>0</v>
      </c>
    </row>
    <row r="1156" spans="1:6" s="51" customFormat="1" ht="18">
      <c r="A1156" s="98">
        <v>243698</v>
      </c>
      <c r="B1156" s="99" t="s">
        <v>1661</v>
      </c>
      <c r="C1156" s="106"/>
      <c r="D1156" s="107"/>
      <c r="E1156" s="105">
        <f>+E1157</f>
        <v>53502</v>
      </c>
      <c r="F1156" s="50"/>
    </row>
    <row r="1157" spans="1:6" s="51" customFormat="1" ht="12">
      <c r="A1157" s="41">
        <v>243698</v>
      </c>
      <c r="B1157" s="42" t="s">
        <v>1662</v>
      </c>
      <c r="C1157" s="106">
        <v>910300000</v>
      </c>
      <c r="D1157" s="107" t="s">
        <v>1649</v>
      </c>
      <c r="E1157" s="50">
        <v>53502</v>
      </c>
      <c r="F1157" s="50">
        <v>0</v>
      </c>
    </row>
    <row r="1158" spans="1:6" s="51" customFormat="1" ht="18">
      <c r="A1158" s="98">
        <v>244023</v>
      </c>
      <c r="B1158" s="99" t="s">
        <v>1663</v>
      </c>
      <c r="C1158" s="108"/>
      <c r="D1158" s="109"/>
      <c r="E1158" s="105">
        <f>+E1159</f>
        <v>409907</v>
      </c>
      <c r="F1158" s="105"/>
    </row>
    <row r="1159" spans="1:6" s="51" customFormat="1" ht="12">
      <c r="A1159" s="41">
        <v>244023</v>
      </c>
      <c r="B1159" s="42" t="s">
        <v>1664</v>
      </c>
      <c r="C1159" s="106">
        <v>24700000</v>
      </c>
      <c r="D1159" s="107" t="s">
        <v>1665</v>
      </c>
      <c r="E1159" s="50">
        <v>409907</v>
      </c>
      <c r="F1159" s="50">
        <v>0</v>
      </c>
    </row>
    <row r="1160" spans="1:6" s="51" customFormat="1" ht="12">
      <c r="A1160" s="98">
        <v>245503</v>
      </c>
      <c r="B1160" s="99" t="s">
        <v>774</v>
      </c>
      <c r="C1160" s="108"/>
      <c r="D1160" s="109"/>
      <c r="E1160" s="105">
        <f>+E1161</f>
        <v>54</v>
      </c>
      <c r="F1160" s="105"/>
    </row>
    <row r="1161" spans="1:6" s="51" customFormat="1" ht="12">
      <c r="A1161" s="41">
        <v>245503</v>
      </c>
      <c r="B1161" s="42" t="s">
        <v>775</v>
      </c>
      <c r="C1161" s="106">
        <v>69600000</v>
      </c>
      <c r="D1161" s="107" t="s">
        <v>776</v>
      </c>
      <c r="E1161" s="50">
        <v>54</v>
      </c>
      <c r="F1161" s="50">
        <v>0</v>
      </c>
    </row>
    <row r="1162" spans="1:6" s="51" customFormat="1" ht="12">
      <c r="A1162" s="98">
        <v>470508</v>
      </c>
      <c r="B1162" s="99" t="s">
        <v>1666</v>
      </c>
      <c r="C1162" s="108"/>
      <c r="D1162" s="109"/>
      <c r="E1162" s="105"/>
      <c r="F1162" s="105">
        <f>+F1163</f>
        <v>2993434365</v>
      </c>
    </row>
    <row r="1163" spans="1:6" s="51" customFormat="1" ht="12">
      <c r="A1163" s="41">
        <v>470508</v>
      </c>
      <c r="B1163" s="42" t="s">
        <v>1667</v>
      </c>
      <c r="C1163" s="106">
        <v>11500000</v>
      </c>
      <c r="D1163" s="107" t="s">
        <v>3030</v>
      </c>
      <c r="E1163" s="50">
        <v>0</v>
      </c>
      <c r="F1163" s="50">
        <v>2993434365</v>
      </c>
    </row>
    <row r="1164" spans="1:6" s="51" customFormat="1" ht="12">
      <c r="A1164" s="98">
        <v>470510</v>
      </c>
      <c r="B1164" s="99" t="s">
        <v>1668</v>
      </c>
      <c r="C1164" s="108"/>
      <c r="D1164" s="109"/>
      <c r="E1164" s="105"/>
      <c r="F1164" s="105">
        <f>+F1165</f>
        <v>87290790</v>
      </c>
    </row>
    <row r="1165" spans="1:6" s="51" customFormat="1" ht="12">
      <c r="A1165" s="41">
        <v>470510</v>
      </c>
      <c r="B1165" s="42" t="s">
        <v>1669</v>
      </c>
      <c r="C1165" s="106">
        <v>11500000</v>
      </c>
      <c r="D1165" s="107" t="s">
        <v>3030</v>
      </c>
      <c r="E1165" s="50">
        <v>0</v>
      </c>
      <c r="F1165" s="50">
        <v>87290790</v>
      </c>
    </row>
    <row r="1166" spans="1:6" s="51" customFormat="1" ht="18">
      <c r="A1166" s="98">
        <v>472203</v>
      </c>
      <c r="B1166" s="99" t="s">
        <v>1670</v>
      </c>
      <c r="C1166" s="108"/>
      <c r="D1166" s="109"/>
      <c r="E1166" s="105"/>
      <c r="F1166" s="105">
        <f>+F1167</f>
        <v>717996</v>
      </c>
    </row>
    <row r="1167" spans="1:6" s="51" customFormat="1" ht="12">
      <c r="A1167" s="41">
        <v>472203</v>
      </c>
      <c r="B1167" s="42" t="s">
        <v>1671</v>
      </c>
      <c r="C1167" s="106">
        <v>10200000</v>
      </c>
      <c r="D1167" s="110" t="s">
        <v>1672</v>
      </c>
      <c r="E1167" s="50">
        <v>0</v>
      </c>
      <c r="F1167" s="50">
        <v>717996</v>
      </c>
    </row>
    <row r="1168" spans="1:6" s="51" customFormat="1" ht="12">
      <c r="A1168" s="98">
        <v>510124</v>
      </c>
      <c r="B1168" s="99" t="s">
        <v>1673</v>
      </c>
      <c r="C1168" s="108"/>
      <c r="D1168" s="109"/>
      <c r="E1168" s="105"/>
      <c r="F1168" s="105">
        <f>+F1169</f>
        <v>188822</v>
      </c>
    </row>
    <row r="1169" spans="1:6" s="51" customFormat="1" ht="12">
      <c r="A1169" s="41">
        <v>510124</v>
      </c>
      <c r="B1169" s="42" t="s">
        <v>1674</v>
      </c>
      <c r="C1169" s="106">
        <v>41300000</v>
      </c>
      <c r="D1169" s="107" t="s">
        <v>1675</v>
      </c>
      <c r="E1169" s="50">
        <v>0</v>
      </c>
      <c r="F1169" s="50">
        <v>188822</v>
      </c>
    </row>
    <row r="1170" spans="1:6" s="51" customFormat="1" ht="18">
      <c r="A1170" s="98">
        <v>510303</v>
      </c>
      <c r="B1170" s="99" t="s">
        <v>1676</v>
      </c>
      <c r="C1170" s="108"/>
      <c r="D1170" s="109"/>
      <c r="E1170" s="105"/>
      <c r="F1170" s="105">
        <f>+F1171+F1172+F1173+F1174</f>
        <v>14772</v>
      </c>
    </row>
    <row r="1171" spans="1:6" s="51" customFormat="1" ht="12">
      <c r="A1171" s="41">
        <v>510303</v>
      </c>
      <c r="B1171" s="42" t="s">
        <v>1677</v>
      </c>
      <c r="C1171" s="106">
        <v>70400000</v>
      </c>
      <c r="D1171" s="107" t="s">
        <v>1646</v>
      </c>
      <c r="E1171" s="50">
        <v>0</v>
      </c>
      <c r="F1171" s="50">
        <v>7842</v>
      </c>
    </row>
    <row r="1172" spans="1:6" s="51" customFormat="1" ht="12">
      <c r="A1172" s="41">
        <v>510303</v>
      </c>
      <c r="B1172" s="42" t="s">
        <v>1677</v>
      </c>
      <c r="C1172" s="106">
        <v>44600000</v>
      </c>
      <c r="D1172" s="107" t="s">
        <v>1643</v>
      </c>
      <c r="E1172" s="50">
        <v>0</v>
      </c>
      <c r="F1172" s="50">
        <v>505</v>
      </c>
    </row>
    <row r="1173" spans="1:6" s="51" customFormat="1" ht="12">
      <c r="A1173" s="41">
        <v>510303</v>
      </c>
      <c r="B1173" s="42" t="s">
        <v>1677</v>
      </c>
      <c r="C1173" s="106">
        <v>27400000</v>
      </c>
      <c r="D1173" s="111" t="s">
        <v>1678</v>
      </c>
      <c r="E1173" s="50">
        <v>0</v>
      </c>
      <c r="F1173" s="50">
        <v>4941</v>
      </c>
    </row>
    <row r="1174" spans="1:6" s="51" customFormat="1" ht="12">
      <c r="A1174" s="41">
        <v>510303</v>
      </c>
      <c r="B1174" s="42" t="s">
        <v>1677</v>
      </c>
      <c r="C1174" s="106">
        <v>96300000</v>
      </c>
      <c r="D1174" s="111" t="s">
        <v>1679</v>
      </c>
      <c r="E1174" s="50">
        <v>0</v>
      </c>
      <c r="F1174" s="50">
        <v>1484</v>
      </c>
    </row>
    <row r="1175" spans="1:6" s="51" customFormat="1" ht="18">
      <c r="A1175" s="98">
        <v>510305</v>
      </c>
      <c r="B1175" s="99" t="s">
        <v>1680</v>
      </c>
      <c r="C1175" s="108"/>
      <c r="D1175" s="109"/>
      <c r="E1175" s="105"/>
      <c r="F1175" s="105">
        <f>+F1176</f>
        <v>10019</v>
      </c>
    </row>
    <row r="1176" spans="1:6" s="51" customFormat="1" ht="12">
      <c r="A1176" s="41">
        <v>510305</v>
      </c>
      <c r="B1176" s="42" t="s">
        <v>1681</v>
      </c>
      <c r="C1176" s="106">
        <v>70400000</v>
      </c>
      <c r="D1176" s="107" t="s">
        <v>1646</v>
      </c>
      <c r="E1176" s="50">
        <v>0</v>
      </c>
      <c r="F1176" s="50">
        <v>10019</v>
      </c>
    </row>
    <row r="1177" spans="1:6" s="51" customFormat="1" ht="18">
      <c r="A1177" s="98">
        <v>510306</v>
      </c>
      <c r="B1177" s="99" t="s">
        <v>1682</v>
      </c>
      <c r="C1177" s="108"/>
      <c r="D1177" s="109"/>
      <c r="E1177" s="105"/>
      <c r="F1177" s="105">
        <f>+SUM(F1178:F1180)</f>
        <v>133401</v>
      </c>
    </row>
    <row r="1178" spans="1:6" s="51" customFormat="1" ht="12">
      <c r="A1178" s="41">
        <v>510306</v>
      </c>
      <c r="B1178" s="112" t="s">
        <v>1683</v>
      </c>
      <c r="C1178" s="106">
        <v>70400000</v>
      </c>
      <c r="D1178" s="107" t="s">
        <v>1646</v>
      </c>
      <c r="E1178" s="50">
        <v>0</v>
      </c>
      <c r="F1178" s="50">
        <v>82230</v>
      </c>
    </row>
    <row r="1179" spans="1:6" s="51" customFormat="1" ht="12">
      <c r="A1179" s="41">
        <v>510306</v>
      </c>
      <c r="B1179" s="112" t="s">
        <v>1683</v>
      </c>
      <c r="C1179" s="106">
        <v>70200000</v>
      </c>
      <c r="D1179" s="113" t="s">
        <v>1684</v>
      </c>
      <c r="E1179" s="50">
        <v>0</v>
      </c>
      <c r="F1179" s="50">
        <v>44413</v>
      </c>
    </row>
    <row r="1180" spans="1:6" s="51" customFormat="1" ht="12">
      <c r="A1180" s="41">
        <v>510306</v>
      </c>
      <c r="B1180" s="112" t="s">
        <v>1683</v>
      </c>
      <c r="C1180" s="106">
        <v>44600000</v>
      </c>
      <c r="D1180" s="107" t="s">
        <v>1643</v>
      </c>
      <c r="E1180" s="50">
        <v>0</v>
      </c>
      <c r="F1180" s="50">
        <v>6758</v>
      </c>
    </row>
    <row r="1181" spans="1:6" s="51" customFormat="1" ht="12">
      <c r="A1181" s="98">
        <v>510401</v>
      </c>
      <c r="B1181" s="99" t="s">
        <v>1685</v>
      </c>
      <c r="C1181" s="108"/>
      <c r="D1181" s="109"/>
      <c r="E1181" s="105"/>
      <c r="F1181" s="105">
        <f>+F1182</f>
        <v>67901</v>
      </c>
    </row>
    <row r="1182" spans="1:6" s="51" customFormat="1" ht="12.75" customHeight="1">
      <c r="A1182" s="41">
        <v>510401</v>
      </c>
      <c r="B1182" s="42" t="s">
        <v>1686</v>
      </c>
      <c r="C1182" s="106">
        <v>23900000</v>
      </c>
      <c r="D1182" s="110" t="s">
        <v>1687</v>
      </c>
      <c r="E1182" s="50">
        <v>0</v>
      </c>
      <c r="F1182" s="50">
        <v>67901</v>
      </c>
    </row>
    <row r="1183" spans="1:6" s="51" customFormat="1" ht="12">
      <c r="A1183" s="98">
        <v>510402</v>
      </c>
      <c r="B1183" s="99" t="s">
        <v>1688</v>
      </c>
      <c r="C1183" s="108"/>
      <c r="D1183" s="109"/>
      <c r="E1183" s="105"/>
      <c r="F1183" s="105">
        <f>+F1184</f>
        <v>11614</v>
      </c>
    </row>
    <row r="1184" spans="1:6" s="51" customFormat="1" ht="12">
      <c r="A1184" s="41">
        <v>510402</v>
      </c>
      <c r="B1184" s="42" t="s">
        <v>1689</v>
      </c>
      <c r="C1184" s="106">
        <v>26800000</v>
      </c>
      <c r="D1184" s="107" t="s">
        <v>1690</v>
      </c>
      <c r="E1184" s="50">
        <v>0</v>
      </c>
      <c r="F1184" s="50">
        <v>11614</v>
      </c>
    </row>
    <row r="1185" spans="1:6" s="51" customFormat="1" ht="12">
      <c r="A1185" s="98">
        <v>510403</v>
      </c>
      <c r="B1185" s="99" t="s">
        <v>1691</v>
      </c>
      <c r="C1185" s="108"/>
      <c r="D1185" s="109"/>
      <c r="E1185" s="105"/>
      <c r="F1185" s="105">
        <f>+F1186</f>
        <v>11316</v>
      </c>
    </row>
    <row r="1186" spans="1:6" s="51" customFormat="1" ht="12" customHeight="1">
      <c r="A1186" s="41">
        <v>510403</v>
      </c>
      <c r="B1186" s="42" t="s">
        <v>1692</v>
      </c>
      <c r="C1186" s="106">
        <v>22000000</v>
      </c>
      <c r="D1186" s="110" t="s">
        <v>1693</v>
      </c>
      <c r="E1186" s="50">
        <v>0</v>
      </c>
      <c r="F1186" s="50">
        <v>11316</v>
      </c>
    </row>
    <row r="1187" spans="1:6" s="51" customFormat="1" ht="18">
      <c r="A1187" s="98">
        <v>510404</v>
      </c>
      <c r="B1187" s="99" t="s">
        <v>1694</v>
      </c>
      <c r="C1187" s="108"/>
      <c r="D1187" s="109"/>
      <c r="E1187" s="105"/>
      <c r="F1187" s="105">
        <f>+F1188</f>
        <v>23230</v>
      </c>
    </row>
    <row r="1188" spans="1:6" s="51" customFormat="1" ht="12">
      <c r="A1188" s="41">
        <v>510404</v>
      </c>
      <c r="B1188" s="42" t="s">
        <v>1695</v>
      </c>
      <c r="C1188" s="106">
        <v>11300000</v>
      </c>
      <c r="D1188" s="107" t="s">
        <v>1696</v>
      </c>
      <c r="E1188" s="50">
        <v>0</v>
      </c>
      <c r="F1188" s="50">
        <v>23230</v>
      </c>
    </row>
    <row r="1189" spans="1:6" s="51" customFormat="1" ht="18">
      <c r="A1189" s="98">
        <v>540818</v>
      </c>
      <c r="B1189" s="99" t="s">
        <v>1697</v>
      </c>
      <c r="C1189" s="108"/>
      <c r="D1189" s="109"/>
      <c r="E1189" s="105"/>
      <c r="F1189" s="105">
        <f>+SUM(F1190:F2314)</f>
        <v>2343629701</v>
      </c>
    </row>
    <row r="1190" spans="1:6" s="51" customFormat="1" ht="12">
      <c r="A1190" s="41">
        <v>540818</v>
      </c>
      <c r="B1190" s="48" t="s">
        <v>1698</v>
      </c>
      <c r="C1190" s="57" t="s">
        <v>3032</v>
      </c>
      <c r="D1190" s="44" t="s">
        <v>1699</v>
      </c>
      <c r="E1190" s="58">
        <v>0</v>
      </c>
      <c r="F1190" s="50">
        <v>65120</v>
      </c>
    </row>
    <row r="1191" spans="1:6" s="51" customFormat="1" ht="12">
      <c r="A1191" s="41">
        <v>540818</v>
      </c>
      <c r="B1191" s="48" t="s">
        <v>1698</v>
      </c>
      <c r="C1191" s="59">
        <v>110808000</v>
      </c>
      <c r="D1191" s="44" t="s">
        <v>3035</v>
      </c>
      <c r="E1191" s="58">
        <v>0</v>
      </c>
      <c r="F1191" s="50">
        <v>32294972</v>
      </c>
    </row>
    <row r="1192" spans="1:6" s="51" customFormat="1" ht="12">
      <c r="A1192" s="41">
        <v>540818</v>
      </c>
      <c r="B1192" s="48" t="s">
        <v>1698</v>
      </c>
      <c r="C1192" s="59">
        <v>111313000</v>
      </c>
      <c r="D1192" s="44" t="s">
        <v>1700</v>
      </c>
      <c r="E1192" s="58">
        <v>0</v>
      </c>
      <c r="F1192" s="50">
        <v>60970028</v>
      </c>
    </row>
    <row r="1193" spans="1:6" s="51" customFormat="1" ht="12">
      <c r="A1193" s="41">
        <v>540818</v>
      </c>
      <c r="B1193" s="48" t="s">
        <v>1698</v>
      </c>
      <c r="C1193" s="59">
        <v>111515000</v>
      </c>
      <c r="D1193" s="44" t="s">
        <v>3037</v>
      </c>
      <c r="E1193" s="58">
        <v>0</v>
      </c>
      <c r="F1193" s="50">
        <v>64511738</v>
      </c>
    </row>
    <row r="1194" spans="1:6" s="51" customFormat="1" ht="12">
      <c r="A1194" s="41">
        <v>540818</v>
      </c>
      <c r="B1194" s="48" t="s">
        <v>1698</v>
      </c>
      <c r="C1194" s="43">
        <v>111717000</v>
      </c>
      <c r="D1194" s="44" t="s">
        <v>1701</v>
      </c>
      <c r="E1194" s="58">
        <v>0</v>
      </c>
      <c r="F1194" s="50">
        <v>32997483</v>
      </c>
    </row>
    <row r="1195" spans="1:6" s="51" customFormat="1" ht="12">
      <c r="A1195" s="41">
        <v>540818</v>
      </c>
      <c r="B1195" s="48" t="s">
        <v>1698</v>
      </c>
      <c r="C1195" s="59">
        <v>111818000</v>
      </c>
      <c r="D1195" s="44" t="s">
        <v>3039</v>
      </c>
      <c r="E1195" s="58">
        <v>0</v>
      </c>
      <c r="F1195" s="50">
        <v>18332009</v>
      </c>
    </row>
    <row r="1196" spans="1:6" s="51" customFormat="1" ht="12">
      <c r="A1196" s="41">
        <v>540818</v>
      </c>
      <c r="B1196" s="48" t="s">
        <v>1698</v>
      </c>
      <c r="C1196" s="59">
        <v>111919000</v>
      </c>
      <c r="D1196" s="44" t="s">
        <v>3040</v>
      </c>
      <c r="E1196" s="58">
        <v>0</v>
      </c>
      <c r="F1196" s="50">
        <v>59546892</v>
      </c>
    </row>
    <row r="1197" spans="1:6" s="51" customFormat="1" ht="12">
      <c r="A1197" s="41">
        <v>540818</v>
      </c>
      <c r="B1197" s="48" t="s">
        <v>1698</v>
      </c>
      <c r="C1197" s="59">
        <v>112020000</v>
      </c>
      <c r="D1197" s="44" t="s">
        <v>3041</v>
      </c>
      <c r="E1197" s="58">
        <v>0</v>
      </c>
      <c r="F1197" s="50">
        <v>38033125</v>
      </c>
    </row>
    <row r="1198" spans="1:6" s="51" customFormat="1" ht="12">
      <c r="A1198" s="41">
        <v>540818</v>
      </c>
      <c r="B1198" s="48" t="s">
        <v>1698</v>
      </c>
      <c r="C1198" s="59">
        <v>112323000</v>
      </c>
      <c r="D1198" s="44" t="s">
        <v>1702</v>
      </c>
      <c r="E1198" s="58">
        <v>0</v>
      </c>
      <c r="F1198" s="50">
        <v>79664972</v>
      </c>
    </row>
    <row r="1199" spans="1:6" s="51" customFormat="1" ht="12">
      <c r="A1199" s="41">
        <v>540818</v>
      </c>
      <c r="B1199" s="48" t="s">
        <v>1698</v>
      </c>
      <c r="C1199" s="59">
        <v>112525000</v>
      </c>
      <c r="D1199" s="44" t="s">
        <v>3043</v>
      </c>
      <c r="E1199" s="58">
        <v>0</v>
      </c>
      <c r="F1199" s="50">
        <v>89080183</v>
      </c>
    </row>
    <row r="1200" spans="1:6" s="51" customFormat="1" ht="12">
      <c r="A1200" s="41">
        <v>540818</v>
      </c>
      <c r="B1200" s="48" t="s">
        <v>1698</v>
      </c>
      <c r="C1200" s="59">
        <v>112727000</v>
      </c>
      <c r="D1200" s="44" t="s">
        <v>3044</v>
      </c>
      <c r="E1200" s="58">
        <v>0</v>
      </c>
      <c r="F1200" s="50">
        <v>34816814</v>
      </c>
    </row>
    <row r="1201" spans="1:6" s="51" customFormat="1" ht="12">
      <c r="A1201" s="41">
        <v>540818</v>
      </c>
      <c r="B1201" s="48" t="s">
        <v>1698</v>
      </c>
      <c r="C1201" s="59">
        <v>114141000</v>
      </c>
      <c r="D1201" s="44" t="s">
        <v>3045</v>
      </c>
      <c r="E1201" s="58">
        <v>0</v>
      </c>
      <c r="F1201" s="50">
        <v>39444534</v>
      </c>
    </row>
    <row r="1202" spans="1:6" s="51" customFormat="1" ht="12">
      <c r="A1202" s="41">
        <v>540818</v>
      </c>
      <c r="B1202" s="48" t="s">
        <v>1698</v>
      </c>
      <c r="C1202" s="59">
        <v>114444000</v>
      </c>
      <c r="D1202" s="44" t="s">
        <v>3046</v>
      </c>
      <c r="E1202" s="58">
        <v>0</v>
      </c>
      <c r="F1202" s="50">
        <v>32058778</v>
      </c>
    </row>
    <row r="1203" spans="1:6" s="51" customFormat="1" ht="12">
      <c r="A1203" s="41">
        <v>540818</v>
      </c>
      <c r="B1203" s="48" t="s">
        <v>1698</v>
      </c>
      <c r="C1203" s="59">
        <v>114747000</v>
      </c>
      <c r="D1203" s="44" t="s">
        <v>3047</v>
      </c>
      <c r="E1203" s="58">
        <v>0</v>
      </c>
      <c r="F1203" s="50">
        <v>48513944</v>
      </c>
    </row>
    <row r="1204" spans="1:6" s="51" customFormat="1" ht="12">
      <c r="A1204" s="41">
        <v>540818</v>
      </c>
      <c r="B1204" s="48" t="s">
        <v>1698</v>
      </c>
      <c r="C1204" s="59">
        <v>115050000</v>
      </c>
      <c r="D1204" s="44" t="s">
        <v>3048</v>
      </c>
      <c r="E1204" s="58">
        <v>0</v>
      </c>
      <c r="F1204" s="50">
        <v>23206626</v>
      </c>
    </row>
    <row r="1205" spans="1:6" s="51" customFormat="1" ht="12">
      <c r="A1205" s="41">
        <v>540818</v>
      </c>
      <c r="B1205" s="48" t="s">
        <v>1698</v>
      </c>
      <c r="C1205" s="59">
        <v>115252000</v>
      </c>
      <c r="D1205" s="44" t="s">
        <v>1703</v>
      </c>
      <c r="E1205" s="58">
        <v>0</v>
      </c>
      <c r="F1205" s="50">
        <v>57408029</v>
      </c>
    </row>
    <row r="1206" spans="1:6" s="51" customFormat="1" ht="12">
      <c r="A1206" s="41">
        <v>540818</v>
      </c>
      <c r="B1206" s="48" t="s">
        <v>1698</v>
      </c>
      <c r="C1206" s="59">
        <v>116363000</v>
      </c>
      <c r="D1206" s="44" t="s">
        <v>3051</v>
      </c>
      <c r="E1206" s="58">
        <v>0</v>
      </c>
      <c r="F1206" s="50">
        <v>14804562</v>
      </c>
    </row>
    <row r="1207" spans="1:6" s="51" customFormat="1" ht="12">
      <c r="A1207" s="41">
        <v>540818</v>
      </c>
      <c r="B1207" s="48" t="s">
        <v>1698</v>
      </c>
      <c r="C1207" s="59">
        <v>116666000</v>
      </c>
      <c r="D1207" s="44" t="s">
        <v>1704</v>
      </c>
      <c r="E1207" s="58">
        <v>0</v>
      </c>
      <c r="F1207" s="50">
        <v>16165472</v>
      </c>
    </row>
    <row r="1208" spans="1:6" s="51" customFormat="1" ht="12">
      <c r="A1208" s="41">
        <v>540818</v>
      </c>
      <c r="B1208" s="48" t="s">
        <v>1698</v>
      </c>
      <c r="C1208" s="59">
        <v>116868000</v>
      </c>
      <c r="D1208" s="44" t="s">
        <v>3053</v>
      </c>
      <c r="E1208" s="58">
        <v>0</v>
      </c>
      <c r="F1208" s="50">
        <v>58382703</v>
      </c>
    </row>
    <row r="1209" spans="1:6" s="51" customFormat="1" ht="12">
      <c r="A1209" s="41">
        <v>540818</v>
      </c>
      <c r="B1209" s="48" t="s">
        <v>1698</v>
      </c>
      <c r="C1209" s="59">
        <v>117070000</v>
      </c>
      <c r="D1209" s="44" t="s">
        <v>1705</v>
      </c>
      <c r="E1209" s="58">
        <v>0</v>
      </c>
      <c r="F1209" s="50">
        <v>39392430</v>
      </c>
    </row>
    <row r="1210" spans="1:6" s="51" customFormat="1" ht="12">
      <c r="A1210" s="41">
        <v>540818</v>
      </c>
      <c r="B1210" s="48" t="s">
        <v>1698</v>
      </c>
      <c r="C1210" s="59">
        <v>117373000</v>
      </c>
      <c r="D1210" s="44" t="s">
        <v>3055</v>
      </c>
      <c r="E1210" s="58">
        <v>0</v>
      </c>
      <c r="F1210" s="50">
        <v>52297539</v>
      </c>
    </row>
    <row r="1211" spans="1:6" s="51" customFormat="1" ht="12">
      <c r="A1211" s="41">
        <v>540818</v>
      </c>
      <c r="B1211" s="48" t="s">
        <v>1698</v>
      </c>
      <c r="C1211" s="59">
        <v>117676000</v>
      </c>
      <c r="D1211" s="44" t="s">
        <v>3056</v>
      </c>
      <c r="E1211" s="58">
        <v>0</v>
      </c>
      <c r="F1211" s="50">
        <v>87958746</v>
      </c>
    </row>
    <row r="1212" spans="1:6" s="51" customFormat="1" ht="12">
      <c r="A1212" s="41">
        <v>540818</v>
      </c>
      <c r="B1212" s="48" t="s">
        <v>1698</v>
      </c>
      <c r="C1212" s="59">
        <v>118181000</v>
      </c>
      <c r="D1212" s="44" t="s">
        <v>3057</v>
      </c>
      <c r="E1212" s="58">
        <v>0</v>
      </c>
      <c r="F1212" s="50">
        <v>17122979</v>
      </c>
    </row>
    <row r="1213" spans="1:6" s="51" customFormat="1" ht="12">
      <c r="A1213" s="41">
        <v>540818</v>
      </c>
      <c r="B1213" s="48" t="s">
        <v>1698</v>
      </c>
      <c r="C1213" s="59">
        <v>118585000</v>
      </c>
      <c r="D1213" s="44" t="s">
        <v>3058</v>
      </c>
      <c r="E1213" s="58">
        <v>0</v>
      </c>
      <c r="F1213" s="50">
        <v>20128248</v>
      </c>
    </row>
    <row r="1214" spans="1:6" s="51" customFormat="1" ht="12">
      <c r="A1214" s="41">
        <v>540818</v>
      </c>
      <c r="B1214" s="48" t="s">
        <v>1698</v>
      </c>
      <c r="C1214" s="59">
        <v>118686000</v>
      </c>
      <c r="D1214" s="44" t="s">
        <v>3059</v>
      </c>
      <c r="E1214" s="58">
        <v>0</v>
      </c>
      <c r="F1214" s="50">
        <v>28933035</v>
      </c>
    </row>
    <row r="1215" spans="1:6" s="51" customFormat="1" ht="12">
      <c r="A1215" s="41">
        <v>540818</v>
      </c>
      <c r="B1215" s="48" t="s">
        <v>1698</v>
      </c>
      <c r="C1215" s="43">
        <v>118888000</v>
      </c>
      <c r="D1215" s="44" t="s">
        <v>3060</v>
      </c>
      <c r="E1215" s="58">
        <v>0</v>
      </c>
      <c r="F1215" s="50">
        <f>4935563+559</f>
        <v>4936122</v>
      </c>
    </row>
    <row r="1216" spans="1:6" s="51" customFormat="1" ht="12">
      <c r="A1216" s="41">
        <v>540818</v>
      </c>
      <c r="B1216" s="48" t="s">
        <v>1698</v>
      </c>
      <c r="C1216" s="43">
        <v>119191000</v>
      </c>
      <c r="D1216" s="44" t="s">
        <v>3061</v>
      </c>
      <c r="E1216" s="58">
        <v>0</v>
      </c>
      <c r="F1216" s="50">
        <v>15574671</v>
      </c>
    </row>
    <row r="1217" spans="1:6" s="51" customFormat="1" ht="12">
      <c r="A1217" s="41">
        <v>540818</v>
      </c>
      <c r="B1217" s="48" t="s">
        <v>1698</v>
      </c>
      <c r="C1217" s="43">
        <v>119494000</v>
      </c>
      <c r="D1217" s="44" t="s">
        <v>3062</v>
      </c>
      <c r="E1217" s="58">
        <v>0</v>
      </c>
      <c r="F1217" s="50">
        <v>4596659</v>
      </c>
    </row>
    <row r="1218" spans="1:6" s="51" customFormat="1" ht="12">
      <c r="A1218" s="41">
        <v>540818</v>
      </c>
      <c r="B1218" s="48" t="s">
        <v>1698</v>
      </c>
      <c r="C1218" s="59">
        <v>119595000</v>
      </c>
      <c r="D1218" s="44" t="s">
        <v>3063</v>
      </c>
      <c r="E1218" s="58">
        <v>0</v>
      </c>
      <c r="F1218" s="50">
        <v>10382139</v>
      </c>
    </row>
    <row r="1219" spans="1:6" s="51" customFormat="1" ht="12">
      <c r="A1219" s="41">
        <v>540818</v>
      </c>
      <c r="B1219" s="48" t="s">
        <v>1698</v>
      </c>
      <c r="C1219" s="43">
        <v>119797000</v>
      </c>
      <c r="D1219" s="44" t="s">
        <v>3064</v>
      </c>
      <c r="E1219" s="58">
        <v>0</v>
      </c>
      <c r="F1219" s="50">
        <v>4115773</v>
      </c>
    </row>
    <row r="1220" spans="1:6" s="51" customFormat="1" ht="12">
      <c r="A1220" s="41">
        <v>540818</v>
      </c>
      <c r="B1220" s="48" t="s">
        <v>1698</v>
      </c>
      <c r="C1220" s="59">
        <v>119999000</v>
      </c>
      <c r="D1220" s="44" t="s">
        <v>3065</v>
      </c>
      <c r="E1220" s="58">
        <v>0</v>
      </c>
      <c r="F1220" s="50">
        <v>7898155</v>
      </c>
    </row>
    <row r="1221" spans="1:6" s="51" customFormat="1" ht="12">
      <c r="A1221" s="41">
        <v>540818</v>
      </c>
      <c r="B1221" s="48" t="s">
        <v>1698</v>
      </c>
      <c r="C1221" s="57" t="s">
        <v>3066</v>
      </c>
      <c r="D1221" s="44" t="s">
        <v>1706</v>
      </c>
      <c r="E1221" s="58">
        <v>0</v>
      </c>
      <c r="F1221" s="50">
        <v>55810</v>
      </c>
    </row>
    <row r="1222" spans="1:6" s="51" customFormat="1" ht="12">
      <c r="A1222" s="41">
        <v>540818</v>
      </c>
      <c r="B1222" s="48" t="s">
        <v>1698</v>
      </c>
      <c r="C1222" s="57" t="s">
        <v>3068</v>
      </c>
      <c r="D1222" s="44" t="s">
        <v>1707</v>
      </c>
      <c r="E1222" s="58">
        <v>0</v>
      </c>
      <c r="F1222" s="50">
        <v>77050</v>
      </c>
    </row>
    <row r="1223" spans="1:6" s="51" customFormat="1" ht="12">
      <c r="A1223" s="41">
        <v>540818</v>
      </c>
      <c r="B1223" s="48" t="s">
        <v>1698</v>
      </c>
      <c r="C1223" s="57">
        <v>210013600</v>
      </c>
      <c r="D1223" s="44" t="s">
        <v>1708</v>
      </c>
      <c r="E1223" s="58">
        <v>0</v>
      </c>
      <c r="F1223" s="50">
        <v>88077</v>
      </c>
    </row>
    <row r="1224" spans="1:6" s="51" customFormat="1" ht="12">
      <c r="A1224" s="41">
        <v>540818</v>
      </c>
      <c r="B1224" s="48" t="s">
        <v>1698</v>
      </c>
      <c r="C1224" s="57" t="s">
        <v>3071</v>
      </c>
      <c r="D1224" s="44" t="s">
        <v>1709</v>
      </c>
      <c r="E1224" s="58">
        <v>0</v>
      </c>
      <c r="F1224" s="50">
        <v>9987</v>
      </c>
    </row>
    <row r="1225" spans="1:6" s="51" customFormat="1" ht="12">
      <c r="A1225" s="41">
        <v>540818</v>
      </c>
      <c r="B1225" s="48" t="s">
        <v>1698</v>
      </c>
      <c r="C1225" s="57">
        <v>210015600</v>
      </c>
      <c r="D1225" s="44" t="s">
        <v>1710</v>
      </c>
      <c r="E1225" s="58">
        <v>0</v>
      </c>
      <c r="F1225" s="50">
        <v>22010</v>
      </c>
    </row>
    <row r="1226" spans="1:6" s="51" customFormat="1" ht="12">
      <c r="A1226" s="41">
        <v>540818</v>
      </c>
      <c r="B1226" s="48" t="s">
        <v>1698</v>
      </c>
      <c r="C1226" s="57" t="s">
        <v>3074</v>
      </c>
      <c r="D1226" s="44" t="s">
        <v>1711</v>
      </c>
      <c r="E1226" s="58">
        <v>0</v>
      </c>
      <c r="F1226" s="50">
        <v>159741</v>
      </c>
    </row>
    <row r="1227" spans="1:6" s="51" customFormat="1" ht="12">
      <c r="A1227" s="41">
        <v>540818</v>
      </c>
      <c r="B1227" s="48" t="s">
        <v>1698</v>
      </c>
      <c r="C1227" s="57" t="s">
        <v>3076</v>
      </c>
      <c r="D1227" s="44" t="s">
        <v>1712</v>
      </c>
      <c r="E1227" s="58">
        <v>0</v>
      </c>
      <c r="F1227" s="50">
        <v>132678</v>
      </c>
    </row>
    <row r="1228" spans="1:6" s="51" customFormat="1" ht="12">
      <c r="A1228" s="41">
        <v>540818</v>
      </c>
      <c r="B1228" s="48" t="s">
        <v>1698</v>
      </c>
      <c r="C1228" s="57" t="s">
        <v>3078</v>
      </c>
      <c r="D1228" s="44" t="s">
        <v>1713</v>
      </c>
      <c r="E1228" s="58">
        <v>0</v>
      </c>
      <c r="F1228" s="50">
        <v>78942</v>
      </c>
    </row>
    <row r="1229" spans="1:6" s="51" customFormat="1" ht="12">
      <c r="A1229" s="41">
        <v>540818</v>
      </c>
      <c r="B1229" s="48" t="s">
        <v>1698</v>
      </c>
      <c r="C1229" s="57" t="s">
        <v>3080</v>
      </c>
      <c r="D1229" s="44" t="s">
        <v>1714</v>
      </c>
      <c r="E1229" s="58">
        <v>0</v>
      </c>
      <c r="F1229" s="50">
        <v>172954</v>
      </c>
    </row>
    <row r="1230" spans="1:6" s="51" customFormat="1" ht="12">
      <c r="A1230" s="41">
        <v>540818</v>
      </c>
      <c r="B1230" s="48" t="s">
        <v>1698</v>
      </c>
      <c r="C1230" s="57" t="s">
        <v>3082</v>
      </c>
      <c r="D1230" s="44" t="s">
        <v>1715</v>
      </c>
      <c r="E1230" s="58">
        <v>0</v>
      </c>
      <c r="F1230" s="50">
        <v>54660</v>
      </c>
    </row>
    <row r="1231" spans="1:6" s="51" customFormat="1" ht="12">
      <c r="A1231" s="41">
        <v>540818</v>
      </c>
      <c r="B1231" s="48" t="s">
        <v>1698</v>
      </c>
      <c r="C1231" s="57">
        <v>210027600</v>
      </c>
      <c r="D1231" s="44" t="s">
        <v>1716</v>
      </c>
      <c r="E1231" s="58">
        <v>0</v>
      </c>
      <c r="F1231" s="50">
        <v>48617</v>
      </c>
    </row>
    <row r="1232" spans="1:6" s="51" customFormat="1" ht="12">
      <c r="A1232" s="41">
        <v>540818</v>
      </c>
      <c r="B1232" s="48" t="s">
        <v>1698</v>
      </c>
      <c r="C1232" s="57">
        <v>210027800</v>
      </c>
      <c r="D1232" s="44" t="s">
        <v>1717</v>
      </c>
      <c r="E1232" s="58">
        <v>0</v>
      </c>
      <c r="F1232" s="50">
        <v>61520</v>
      </c>
    </row>
    <row r="1233" spans="1:6" s="51" customFormat="1" ht="12">
      <c r="A1233" s="41">
        <v>540818</v>
      </c>
      <c r="B1233" s="48" t="s">
        <v>1698</v>
      </c>
      <c r="C1233" s="57">
        <v>210050400</v>
      </c>
      <c r="D1233" s="44" t="s">
        <v>1718</v>
      </c>
      <c r="E1233" s="58">
        <v>0</v>
      </c>
      <c r="F1233" s="50">
        <v>35759</v>
      </c>
    </row>
    <row r="1234" spans="1:6" s="51" customFormat="1" ht="12">
      <c r="A1234" s="41">
        <v>540818</v>
      </c>
      <c r="B1234" s="48" t="s">
        <v>1698</v>
      </c>
      <c r="C1234" s="57">
        <v>210054800</v>
      </c>
      <c r="D1234" s="44" t="s">
        <v>1719</v>
      </c>
      <c r="E1234" s="58">
        <v>0</v>
      </c>
      <c r="F1234" s="50">
        <v>74149</v>
      </c>
    </row>
    <row r="1235" spans="1:6" s="51" customFormat="1" ht="12">
      <c r="A1235" s="41">
        <v>540818</v>
      </c>
      <c r="B1235" s="48" t="s">
        <v>1698</v>
      </c>
      <c r="C1235" s="57">
        <v>210066400</v>
      </c>
      <c r="D1235" s="44" t="s">
        <v>1720</v>
      </c>
      <c r="E1235" s="58">
        <v>0</v>
      </c>
      <c r="F1235" s="50">
        <v>117569</v>
      </c>
    </row>
    <row r="1236" spans="1:6" s="51" customFormat="1" ht="12">
      <c r="A1236" s="41">
        <v>540818</v>
      </c>
      <c r="B1236" s="48" t="s">
        <v>1698</v>
      </c>
      <c r="C1236" s="43" t="s">
        <v>3089</v>
      </c>
      <c r="D1236" s="44" t="s">
        <v>1721</v>
      </c>
      <c r="E1236" s="58">
        <v>0</v>
      </c>
      <c r="F1236" s="50">
        <v>42463</v>
      </c>
    </row>
    <row r="1237" spans="1:6" s="51" customFormat="1" ht="12">
      <c r="A1237" s="41">
        <v>540818</v>
      </c>
      <c r="B1237" s="48" t="s">
        <v>1698</v>
      </c>
      <c r="C1237" s="57">
        <v>210070400</v>
      </c>
      <c r="D1237" s="44" t="s">
        <v>1722</v>
      </c>
      <c r="E1237" s="58">
        <v>0</v>
      </c>
      <c r="F1237" s="50">
        <v>63510</v>
      </c>
    </row>
    <row r="1238" spans="1:6" s="51" customFormat="1" ht="12">
      <c r="A1238" s="41">
        <v>540818</v>
      </c>
      <c r="B1238" s="48" t="s">
        <v>1698</v>
      </c>
      <c r="C1238" s="57">
        <v>210073200</v>
      </c>
      <c r="D1238" s="44" t="s">
        <v>1723</v>
      </c>
      <c r="E1238" s="58">
        <v>0</v>
      </c>
      <c r="F1238" s="50">
        <v>34306</v>
      </c>
    </row>
    <row r="1239" spans="1:6" s="51" customFormat="1" ht="12">
      <c r="A1239" s="41">
        <v>540818</v>
      </c>
      <c r="B1239" s="48" t="s">
        <v>1698</v>
      </c>
      <c r="C1239" s="57">
        <v>210076100</v>
      </c>
      <c r="D1239" s="44" t="s">
        <v>1724</v>
      </c>
      <c r="E1239" s="58">
        <v>0</v>
      </c>
      <c r="F1239" s="50">
        <v>58837</v>
      </c>
    </row>
    <row r="1240" spans="1:6" s="51" customFormat="1" ht="12">
      <c r="A1240" s="41">
        <v>540818</v>
      </c>
      <c r="B1240" s="48" t="s">
        <v>1698</v>
      </c>
      <c r="C1240" s="57">
        <v>210076400</v>
      </c>
      <c r="D1240" s="44" t="s">
        <v>1725</v>
      </c>
      <c r="E1240" s="58">
        <v>0</v>
      </c>
      <c r="F1240" s="50">
        <v>109427</v>
      </c>
    </row>
    <row r="1241" spans="1:6" s="51" customFormat="1" ht="12">
      <c r="A1241" s="41">
        <v>540818</v>
      </c>
      <c r="B1241" s="48" t="s">
        <v>1698</v>
      </c>
      <c r="C1241" s="57">
        <v>210081300</v>
      </c>
      <c r="D1241" s="44" t="s">
        <v>1726</v>
      </c>
      <c r="E1241" s="58">
        <v>0</v>
      </c>
      <c r="F1241" s="50">
        <v>101742</v>
      </c>
    </row>
    <row r="1242" spans="1:6" s="51" customFormat="1" ht="12">
      <c r="A1242" s="41">
        <v>540818</v>
      </c>
      <c r="B1242" s="48" t="s">
        <v>1698</v>
      </c>
      <c r="C1242" s="57">
        <v>210085300</v>
      </c>
      <c r="D1242" s="44" t="s">
        <v>1727</v>
      </c>
      <c r="E1242" s="58">
        <v>0</v>
      </c>
      <c r="F1242" s="50">
        <v>16177</v>
      </c>
    </row>
    <row r="1243" spans="1:6" s="51" customFormat="1" ht="12">
      <c r="A1243" s="41">
        <v>540818</v>
      </c>
      <c r="B1243" s="48" t="s">
        <v>1698</v>
      </c>
      <c r="C1243" s="57">
        <v>210085400</v>
      </c>
      <c r="D1243" s="44" t="s">
        <v>1728</v>
      </c>
      <c r="E1243" s="58">
        <v>0</v>
      </c>
      <c r="F1243" s="50">
        <v>45488</v>
      </c>
    </row>
    <row r="1244" spans="1:6" s="51" customFormat="1" ht="12">
      <c r="A1244" s="41">
        <v>540818</v>
      </c>
      <c r="B1244" s="48" t="s">
        <v>1698</v>
      </c>
      <c r="C1244" s="57">
        <v>210095200</v>
      </c>
      <c r="D1244" s="44" t="s">
        <v>1729</v>
      </c>
      <c r="E1244" s="58">
        <v>0</v>
      </c>
      <c r="F1244" s="50">
        <v>32739</v>
      </c>
    </row>
    <row r="1245" spans="1:6" s="51" customFormat="1" ht="12">
      <c r="A1245" s="41">
        <v>540818</v>
      </c>
      <c r="B1245" s="48" t="s">
        <v>1698</v>
      </c>
      <c r="C1245" s="57" t="s">
        <v>3098</v>
      </c>
      <c r="D1245" s="44" t="s">
        <v>1730</v>
      </c>
      <c r="E1245" s="58">
        <v>0</v>
      </c>
      <c r="F1245" s="50">
        <v>73816993</v>
      </c>
    </row>
    <row r="1246" spans="1:6" s="51" customFormat="1" ht="12">
      <c r="A1246" s="41">
        <v>540818</v>
      </c>
      <c r="B1246" s="48" t="s">
        <v>1698</v>
      </c>
      <c r="C1246" s="57" t="s">
        <v>3100</v>
      </c>
      <c r="D1246" s="44" t="s">
        <v>1731</v>
      </c>
      <c r="E1246" s="58">
        <v>0</v>
      </c>
      <c r="F1246" s="50">
        <v>83610</v>
      </c>
    </row>
    <row r="1247" spans="1:6" s="51" customFormat="1" ht="12">
      <c r="A1247" s="41">
        <v>540818</v>
      </c>
      <c r="B1247" s="48" t="s">
        <v>1698</v>
      </c>
      <c r="C1247" s="57" t="s">
        <v>3102</v>
      </c>
      <c r="D1247" s="44" t="s">
        <v>1732</v>
      </c>
      <c r="E1247" s="58">
        <v>0</v>
      </c>
      <c r="F1247" s="50">
        <v>10154</v>
      </c>
    </row>
    <row r="1248" spans="1:6" s="51" customFormat="1" ht="12">
      <c r="A1248" s="41">
        <v>540818</v>
      </c>
      <c r="B1248" s="48" t="s">
        <v>1698</v>
      </c>
      <c r="C1248" s="43">
        <v>210108001</v>
      </c>
      <c r="D1248" s="44" t="s">
        <v>1733</v>
      </c>
      <c r="E1248" s="58">
        <v>0</v>
      </c>
      <c r="F1248" s="50">
        <v>43602236</v>
      </c>
    </row>
    <row r="1249" spans="1:6" s="51" customFormat="1" ht="12">
      <c r="A1249" s="41">
        <v>540818</v>
      </c>
      <c r="B1249" s="48" t="s">
        <v>1698</v>
      </c>
      <c r="C1249" s="43">
        <v>210111001</v>
      </c>
      <c r="D1249" s="44" t="s">
        <v>1734</v>
      </c>
      <c r="E1249" s="58">
        <v>0</v>
      </c>
      <c r="F1249" s="50">
        <v>234776881</v>
      </c>
    </row>
    <row r="1250" spans="1:6" s="51" customFormat="1" ht="12">
      <c r="A1250" s="41">
        <v>540818</v>
      </c>
      <c r="B1250" s="48" t="s">
        <v>1698</v>
      </c>
      <c r="C1250" s="43">
        <v>210113001</v>
      </c>
      <c r="D1250" s="44" t="s">
        <v>1735</v>
      </c>
      <c r="E1250" s="58">
        <v>0</v>
      </c>
      <c r="F1250" s="50">
        <v>43928922</v>
      </c>
    </row>
    <row r="1251" spans="1:6" s="51" customFormat="1" ht="12">
      <c r="A1251" s="41">
        <v>540818</v>
      </c>
      <c r="B1251" s="48" t="s">
        <v>1698</v>
      </c>
      <c r="C1251" s="57" t="s">
        <v>3107</v>
      </c>
      <c r="D1251" s="44" t="s">
        <v>1736</v>
      </c>
      <c r="E1251" s="58">
        <v>0</v>
      </c>
      <c r="F1251" s="50">
        <v>6348950</v>
      </c>
    </row>
    <row r="1252" spans="1:6" s="51" customFormat="1" ht="12">
      <c r="A1252" s="41">
        <v>540818</v>
      </c>
      <c r="B1252" s="48" t="s">
        <v>1698</v>
      </c>
      <c r="C1252" s="57" t="s">
        <v>3109</v>
      </c>
      <c r="D1252" s="44" t="s">
        <v>1737</v>
      </c>
      <c r="E1252" s="58">
        <v>0</v>
      </c>
      <c r="F1252" s="50">
        <v>5858</v>
      </c>
    </row>
    <row r="1253" spans="1:6" s="51" customFormat="1" ht="12">
      <c r="A1253" s="41">
        <v>540818</v>
      </c>
      <c r="B1253" s="48" t="s">
        <v>1698</v>
      </c>
      <c r="C1253" s="57" t="s">
        <v>3111</v>
      </c>
      <c r="D1253" s="44" t="s">
        <v>1738</v>
      </c>
      <c r="E1253" s="58">
        <v>0</v>
      </c>
      <c r="F1253" s="50">
        <v>19639131</v>
      </c>
    </row>
    <row r="1254" spans="1:6" s="51" customFormat="1" ht="12">
      <c r="A1254" s="41">
        <v>540818</v>
      </c>
      <c r="B1254" s="48" t="s">
        <v>1698</v>
      </c>
      <c r="C1254" s="57" t="s">
        <v>3113</v>
      </c>
      <c r="D1254" s="44" t="s">
        <v>1739</v>
      </c>
      <c r="E1254" s="58">
        <v>0</v>
      </c>
      <c r="F1254" s="50">
        <v>10522457</v>
      </c>
    </row>
    <row r="1255" spans="1:6" s="51" customFormat="1" ht="12">
      <c r="A1255" s="41">
        <v>540818</v>
      </c>
      <c r="B1255" s="48" t="s">
        <v>1698</v>
      </c>
      <c r="C1255" s="57" t="s">
        <v>3115</v>
      </c>
      <c r="D1255" s="44" t="s">
        <v>1740</v>
      </c>
      <c r="E1255" s="58">
        <v>0</v>
      </c>
      <c r="F1255" s="50">
        <v>13211094</v>
      </c>
    </row>
    <row r="1256" spans="1:6" s="51" customFormat="1" ht="12">
      <c r="A1256" s="41">
        <v>540818</v>
      </c>
      <c r="B1256" s="48" t="s">
        <v>1698</v>
      </c>
      <c r="C1256" s="43">
        <v>210119701</v>
      </c>
      <c r="D1256" s="44" t="s">
        <v>1741</v>
      </c>
      <c r="E1256" s="58">
        <v>0</v>
      </c>
      <c r="F1256" s="50">
        <v>33105</v>
      </c>
    </row>
    <row r="1257" spans="1:6" s="51" customFormat="1" ht="12">
      <c r="A1257" s="41">
        <v>540818</v>
      </c>
      <c r="B1257" s="48" t="s">
        <v>1698</v>
      </c>
      <c r="C1257" s="57" t="s">
        <v>3118</v>
      </c>
      <c r="D1257" s="44" t="s">
        <v>1742</v>
      </c>
      <c r="E1257" s="58">
        <v>0</v>
      </c>
      <c r="F1257" s="50">
        <v>17956191</v>
      </c>
    </row>
    <row r="1258" spans="1:6" s="51" customFormat="1" ht="12">
      <c r="A1258" s="41">
        <v>540818</v>
      </c>
      <c r="B1258" s="48" t="s">
        <v>1698</v>
      </c>
      <c r="C1258" s="57">
        <v>210123001</v>
      </c>
      <c r="D1258" s="44" t="s">
        <v>1743</v>
      </c>
      <c r="E1258" s="58">
        <v>0</v>
      </c>
      <c r="F1258" s="50">
        <v>7016490</v>
      </c>
    </row>
    <row r="1259" spans="1:6" s="51" customFormat="1" ht="12">
      <c r="A1259" s="41">
        <v>540818</v>
      </c>
      <c r="B1259" s="48" t="s">
        <v>1698</v>
      </c>
      <c r="C1259" s="57" t="s">
        <v>3121</v>
      </c>
      <c r="D1259" s="44" t="s">
        <v>1744</v>
      </c>
      <c r="E1259" s="58">
        <v>0</v>
      </c>
      <c r="F1259" s="50">
        <v>36516</v>
      </c>
    </row>
    <row r="1260" spans="1:6" s="51" customFormat="1" ht="12">
      <c r="A1260" s="41">
        <v>540818</v>
      </c>
      <c r="B1260" s="48" t="s">
        <v>1698</v>
      </c>
      <c r="C1260" s="57">
        <v>210127001</v>
      </c>
      <c r="D1260" s="44" t="s">
        <v>1745</v>
      </c>
      <c r="E1260" s="58">
        <v>0</v>
      </c>
      <c r="F1260" s="50">
        <v>702059</v>
      </c>
    </row>
    <row r="1261" spans="1:6" s="51" customFormat="1" ht="12">
      <c r="A1261" s="41">
        <v>540818</v>
      </c>
      <c r="B1261" s="48" t="s">
        <v>1698</v>
      </c>
      <c r="C1261" s="57" t="s">
        <v>3124</v>
      </c>
      <c r="D1261" s="44" t="s">
        <v>1746</v>
      </c>
      <c r="E1261" s="58">
        <v>0</v>
      </c>
      <c r="F1261" s="50">
        <v>18246943</v>
      </c>
    </row>
    <row r="1262" spans="1:6" s="51" customFormat="1" ht="12">
      <c r="A1262" s="41">
        <v>540818</v>
      </c>
      <c r="B1262" s="48" t="s">
        <v>1698</v>
      </c>
      <c r="C1262" s="57" t="s">
        <v>3126</v>
      </c>
      <c r="D1262" s="44" t="s">
        <v>1747</v>
      </c>
      <c r="E1262" s="58">
        <v>0</v>
      </c>
      <c r="F1262" s="50">
        <v>31340</v>
      </c>
    </row>
    <row r="1263" spans="1:6" s="51" customFormat="1" ht="12">
      <c r="A1263" s="41">
        <v>540818</v>
      </c>
      <c r="B1263" s="48" t="s">
        <v>1698</v>
      </c>
      <c r="C1263" s="57" t="s">
        <v>3128</v>
      </c>
      <c r="D1263" s="44" t="s">
        <v>1748</v>
      </c>
      <c r="E1263" s="58">
        <v>0</v>
      </c>
      <c r="F1263" s="50">
        <v>508938</v>
      </c>
    </row>
    <row r="1264" spans="1:6" s="51" customFormat="1" ht="12">
      <c r="A1264" s="41">
        <v>540818</v>
      </c>
      <c r="B1264" s="48" t="s">
        <v>1698</v>
      </c>
      <c r="C1264" s="43">
        <v>210147001</v>
      </c>
      <c r="D1264" s="44" t="s">
        <v>1749</v>
      </c>
      <c r="E1264" s="58">
        <v>0</v>
      </c>
      <c r="F1264" s="50">
        <v>20248695</v>
      </c>
    </row>
    <row r="1265" spans="1:6" s="51" customFormat="1" ht="12">
      <c r="A1265" s="41">
        <v>540818</v>
      </c>
      <c r="B1265" s="48" t="s">
        <v>1698</v>
      </c>
      <c r="C1265" s="57">
        <v>210150001</v>
      </c>
      <c r="D1265" s="44" t="s">
        <v>1750</v>
      </c>
      <c r="E1265" s="58">
        <v>0</v>
      </c>
      <c r="F1265" s="50">
        <v>20540712</v>
      </c>
    </row>
    <row r="1266" spans="1:6" s="51" customFormat="1" ht="12">
      <c r="A1266" s="41">
        <v>540818</v>
      </c>
      <c r="B1266" s="48" t="s">
        <v>1698</v>
      </c>
      <c r="C1266" s="57" t="s">
        <v>3132</v>
      </c>
      <c r="D1266" s="44" t="s">
        <v>1751</v>
      </c>
      <c r="E1266" s="58">
        <v>0</v>
      </c>
      <c r="F1266" s="50">
        <v>48562</v>
      </c>
    </row>
    <row r="1267" spans="1:6" s="51" customFormat="1" ht="12">
      <c r="A1267" s="41">
        <v>540818</v>
      </c>
      <c r="B1267" s="48" t="s">
        <v>1698</v>
      </c>
      <c r="C1267" s="57">
        <v>210154001</v>
      </c>
      <c r="D1267" s="44" t="s">
        <v>1752</v>
      </c>
      <c r="E1267" s="58">
        <v>0</v>
      </c>
      <c r="F1267" s="50">
        <v>33373885</v>
      </c>
    </row>
    <row r="1268" spans="1:6" s="51" customFormat="1" ht="12">
      <c r="A1268" s="41">
        <v>540818</v>
      </c>
      <c r="B1268" s="48" t="s">
        <v>1698</v>
      </c>
      <c r="C1268" s="57">
        <v>210163001</v>
      </c>
      <c r="D1268" s="44" t="s">
        <v>1753</v>
      </c>
      <c r="E1268" s="58">
        <v>0</v>
      </c>
      <c r="F1268" s="50">
        <v>19007</v>
      </c>
    </row>
    <row r="1269" spans="1:6" s="51" customFormat="1" ht="12">
      <c r="A1269" s="41">
        <v>540818</v>
      </c>
      <c r="B1269" s="48" t="s">
        <v>1698</v>
      </c>
      <c r="C1269" s="57">
        <v>210163401</v>
      </c>
      <c r="D1269" s="44" t="s">
        <v>1754</v>
      </c>
      <c r="E1269" s="58">
        <v>0</v>
      </c>
      <c r="F1269" s="50">
        <v>130614</v>
      </c>
    </row>
    <row r="1270" spans="1:6" s="51" customFormat="1" ht="12">
      <c r="A1270" s="41">
        <v>540818</v>
      </c>
      <c r="B1270" s="48" t="s">
        <v>1698</v>
      </c>
      <c r="C1270" s="57">
        <v>210166001</v>
      </c>
      <c r="D1270" s="44" t="s">
        <v>1755</v>
      </c>
      <c r="E1270" s="58">
        <v>0</v>
      </c>
      <c r="F1270" s="50">
        <v>34751</v>
      </c>
    </row>
    <row r="1271" spans="1:6" s="51" customFormat="1" ht="12">
      <c r="A1271" s="41">
        <v>540818</v>
      </c>
      <c r="B1271" s="48" t="s">
        <v>1698</v>
      </c>
      <c r="C1271" s="57">
        <v>210168001</v>
      </c>
      <c r="D1271" s="44" t="s">
        <v>1756</v>
      </c>
      <c r="E1271" s="58">
        <v>0</v>
      </c>
      <c r="F1271" s="50">
        <v>10141856</v>
      </c>
    </row>
    <row r="1272" spans="1:6" s="51" customFormat="1" ht="12">
      <c r="A1272" s="41">
        <v>540818</v>
      </c>
      <c r="B1272" s="48" t="s">
        <v>1698</v>
      </c>
      <c r="C1272" s="57">
        <v>210168101</v>
      </c>
      <c r="D1272" s="44" t="s">
        <v>1757</v>
      </c>
      <c r="E1272" s="58">
        <v>0</v>
      </c>
      <c r="F1272" s="50">
        <v>41434</v>
      </c>
    </row>
    <row r="1273" spans="1:6" s="51" customFormat="1" ht="12">
      <c r="A1273" s="41">
        <v>540818</v>
      </c>
      <c r="B1273" s="48" t="s">
        <v>1698</v>
      </c>
      <c r="C1273" s="57">
        <v>210170001</v>
      </c>
      <c r="D1273" s="44" t="s">
        <v>1758</v>
      </c>
      <c r="E1273" s="58">
        <v>0</v>
      </c>
      <c r="F1273" s="50">
        <v>14681332</v>
      </c>
    </row>
    <row r="1274" spans="1:6" s="51" customFormat="1" ht="12">
      <c r="A1274" s="41">
        <v>540818</v>
      </c>
      <c r="B1274" s="48" t="s">
        <v>1698</v>
      </c>
      <c r="C1274" s="57">
        <v>210173001</v>
      </c>
      <c r="D1274" s="44" t="s">
        <v>1759</v>
      </c>
      <c r="E1274" s="58">
        <v>0</v>
      </c>
      <c r="F1274" s="50">
        <v>21665449</v>
      </c>
    </row>
    <row r="1275" spans="1:6" s="51" customFormat="1" ht="12">
      <c r="A1275" s="41">
        <v>540818</v>
      </c>
      <c r="B1275" s="48" t="s">
        <v>1698</v>
      </c>
      <c r="C1275" s="43">
        <v>210176001</v>
      </c>
      <c r="D1275" s="44" t="s">
        <v>1760</v>
      </c>
      <c r="E1275" s="58">
        <v>0</v>
      </c>
      <c r="F1275" s="50">
        <v>21380657</v>
      </c>
    </row>
    <row r="1276" spans="1:6" s="51" customFormat="1" ht="12">
      <c r="A1276" s="41">
        <v>540818</v>
      </c>
      <c r="B1276" s="48" t="s">
        <v>1698</v>
      </c>
      <c r="C1276" s="57">
        <v>210181001</v>
      </c>
      <c r="D1276" s="44" t="s">
        <v>1761</v>
      </c>
      <c r="E1276" s="58">
        <v>0</v>
      </c>
      <c r="F1276" s="50">
        <v>30240</v>
      </c>
    </row>
    <row r="1277" spans="1:6" s="51" customFormat="1" ht="12">
      <c r="A1277" s="41">
        <v>540818</v>
      </c>
      <c r="B1277" s="48" t="s">
        <v>1698</v>
      </c>
      <c r="C1277" s="43">
        <v>210185001</v>
      </c>
      <c r="D1277" s="44" t="s">
        <v>1762</v>
      </c>
      <c r="E1277" s="58">
        <v>0</v>
      </c>
      <c r="F1277" s="50">
        <v>409124</v>
      </c>
    </row>
    <row r="1278" spans="1:6" s="51" customFormat="1" ht="12">
      <c r="A1278" s="41">
        <v>540818</v>
      </c>
      <c r="B1278" s="48" t="s">
        <v>1698</v>
      </c>
      <c r="C1278" s="57">
        <v>210186001</v>
      </c>
      <c r="D1278" s="44" t="s">
        <v>1763</v>
      </c>
      <c r="E1278" s="58">
        <v>0</v>
      </c>
      <c r="F1278" s="50">
        <v>153071</v>
      </c>
    </row>
    <row r="1279" spans="1:6" s="51" customFormat="1" ht="12">
      <c r="A1279" s="41">
        <v>540818</v>
      </c>
      <c r="B1279" s="48" t="s">
        <v>1698</v>
      </c>
      <c r="C1279" s="57">
        <v>210191001</v>
      </c>
      <c r="D1279" s="44" t="s">
        <v>1764</v>
      </c>
      <c r="E1279" s="58">
        <v>0</v>
      </c>
      <c r="F1279" s="50">
        <v>185698</v>
      </c>
    </row>
    <row r="1280" spans="1:6" s="51" customFormat="1" ht="12">
      <c r="A1280" s="41">
        <v>540818</v>
      </c>
      <c r="B1280" s="48" t="s">
        <v>1698</v>
      </c>
      <c r="C1280" s="57">
        <v>210194001</v>
      </c>
      <c r="D1280" s="44" t="s">
        <v>1765</v>
      </c>
      <c r="E1280" s="58">
        <v>0</v>
      </c>
      <c r="F1280" s="50">
        <v>133383</v>
      </c>
    </row>
    <row r="1281" spans="1:6" s="51" customFormat="1" ht="12">
      <c r="A1281" s="41">
        <v>540818</v>
      </c>
      <c r="B1281" s="48" t="s">
        <v>1698</v>
      </c>
      <c r="C1281" s="57">
        <v>210195001</v>
      </c>
      <c r="D1281" s="44" t="s">
        <v>1766</v>
      </c>
      <c r="E1281" s="58">
        <v>0</v>
      </c>
      <c r="F1281" s="50">
        <v>255653</v>
      </c>
    </row>
    <row r="1282" spans="1:6" s="51" customFormat="1" ht="12">
      <c r="A1282" s="41">
        <v>540818</v>
      </c>
      <c r="B1282" s="48" t="s">
        <v>1698</v>
      </c>
      <c r="C1282" s="57">
        <v>210197001</v>
      </c>
      <c r="D1282" s="44" t="s">
        <v>1767</v>
      </c>
      <c r="E1282" s="58">
        <v>0</v>
      </c>
      <c r="F1282" s="50">
        <v>136286</v>
      </c>
    </row>
    <row r="1283" spans="1:6" s="51" customFormat="1" ht="12">
      <c r="A1283" s="41">
        <v>540818</v>
      </c>
      <c r="B1283" s="48" t="s">
        <v>1698</v>
      </c>
      <c r="C1283" s="57">
        <v>210199001</v>
      </c>
      <c r="D1283" s="44" t="s">
        <v>1768</v>
      </c>
      <c r="E1283" s="58">
        <v>0</v>
      </c>
      <c r="F1283" s="50">
        <v>62313</v>
      </c>
    </row>
    <row r="1284" spans="1:6" s="51" customFormat="1" ht="12">
      <c r="A1284" s="41">
        <v>540818</v>
      </c>
      <c r="B1284" s="48" t="s">
        <v>1698</v>
      </c>
      <c r="C1284" s="57">
        <v>210205002</v>
      </c>
      <c r="D1284" s="44" t="s">
        <v>1769</v>
      </c>
      <c r="E1284" s="58">
        <v>0</v>
      </c>
      <c r="F1284" s="50">
        <v>54509</v>
      </c>
    </row>
    <row r="1285" spans="1:6" s="51" customFormat="1" ht="12">
      <c r="A1285" s="41">
        <v>540818</v>
      </c>
      <c r="B1285" s="48" t="s">
        <v>1698</v>
      </c>
      <c r="C1285" s="57" t="s">
        <v>3153</v>
      </c>
      <c r="D1285" s="44" t="s">
        <v>1770</v>
      </c>
      <c r="E1285" s="58">
        <v>0</v>
      </c>
      <c r="F1285" s="50">
        <v>55553</v>
      </c>
    </row>
    <row r="1286" spans="1:6" s="51" customFormat="1" ht="12">
      <c r="A1286" s="41">
        <v>540818</v>
      </c>
      <c r="B1286" s="48" t="s">
        <v>1698</v>
      </c>
      <c r="C1286" s="57">
        <v>210263302</v>
      </c>
      <c r="D1286" s="44" t="s">
        <v>1771</v>
      </c>
      <c r="E1286" s="58">
        <v>0</v>
      </c>
      <c r="F1286" s="50">
        <v>31885</v>
      </c>
    </row>
    <row r="1287" spans="1:6" s="51" customFormat="1" ht="12">
      <c r="A1287" s="41">
        <v>540818</v>
      </c>
      <c r="B1287" s="48" t="s">
        <v>1698</v>
      </c>
      <c r="C1287" s="57" t="s">
        <v>3156</v>
      </c>
      <c r="D1287" s="44" t="s">
        <v>1772</v>
      </c>
      <c r="E1287" s="58">
        <v>0</v>
      </c>
      <c r="F1287" s="50">
        <v>17311</v>
      </c>
    </row>
    <row r="1288" spans="1:6" s="51" customFormat="1" ht="12">
      <c r="A1288" s="41">
        <v>540818</v>
      </c>
      <c r="B1288" s="48" t="s">
        <v>1698</v>
      </c>
      <c r="C1288" s="57">
        <v>210270702</v>
      </c>
      <c r="D1288" s="44" t="s">
        <v>1773</v>
      </c>
      <c r="E1288" s="58">
        <v>0</v>
      </c>
      <c r="F1288" s="50">
        <v>61650</v>
      </c>
    </row>
    <row r="1289" spans="1:6" s="51" customFormat="1" ht="12">
      <c r="A1289" s="41">
        <v>540818</v>
      </c>
      <c r="B1289" s="48" t="s">
        <v>1698</v>
      </c>
      <c r="C1289" s="57" t="s">
        <v>3159</v>
      </c>
      <c r="D1289" s="44" t="s">
        <v>1774</v>
      </c>
      <c r="E1289" s="58">
        <v>0</v>
      </c>
      <c r="F1289" s="50">
        <v>12757</v>
      </c>
    </row>
    <row r="1290" spans="1:6" s="51" customFormat="1" ht="12">
      <c r="A1290" s="41">
        <v>540818</v>
      </c>
      <c r="B1290" s="48" t="s">
        <v>1698</v>
      </c>
      <c r="C1290" s="57" t="s">
        <v>3161</v>
      </c>
      <c r="D1290" s="44" t="s">
        <v>1775</v>
      </c>
      <c r="E1290" s="58">
        <v>0</v>
      </c>
      <c r="F1290" s="50">
        <v>36340</v>
      </c>
    </row>
    <row r="1291" spans="1:6" s="51" customFormat="1" ht="12">
      <c r="A1291" s="41">
        <v>540818</v>
      </c>
      <c r="B1291" s="48" t="s">
        <v>1698</v>
      </c>
      <c r="C1291" s="57">
        <v>210347703</v>
      </c>
      <c r="D1291" s="44" t="s">
        <v>1776</v>
      </c>
      <c r="E1291" s="58">
        <v>0</v>
      </c>
      <c r="F1291" s="50">
        <v>67860</v>
      </c>
    </row>
    <row r="1292" spans="1:6" s="51" customFormat="1" ht="12">
      <c r="A1292" s="41">
        <v>540818</v>
      </c>
      <c r="B1292" s="48" t="s">
        <v>1698</v>
      </c>
      <c r="C1292" s="57">
        <v>210352203</v>
      </c>
      <c r="D1292" s="44" t="s">
        <v>1777</v>
      </c>
      <c r="E1292" s="58">
        <v>0</v>
      </c>
      <c r="F1292" s="50">
        <v>19424</v>
      </c>
    </row>
    <row r="1293" spans="1:6" s="51" customFormat="1" ht="12">
      <c r="A1293" s="41">
        <v>540818</v>
      </c>
      <c r="B1293" s="48" t="s">
        <v>1698</v>
      </c>
      <c r="C1293" s="57">
        <v>210354003</v>
      </c>
      <c r="D1293" s="44" t="s">
        <v>1778</v>
      </c>
      <c r="E1293" s="58">
        <v>0</v>
      </c>
      <c r="F1293" s="50">
        <v>145407</v>
      </c>
    </row>
    <row r="1294" spans="1:6" s="51" customFormat="1" ht="12">
      <c r="A1294" s="41">
        <v>540818</v>
      </c>
      <c r="B1294" s="48" t="s">
        <v>1698</v>
      </c>
      <c r="C1294" s="57">
        <v>210376403</v>
      </c>
      <c r="D1294" s="44" t="s">
        <v>1779</v>
      </c>
      <c r="E1294" s="58">
        <v>0</v>
      </c>
      <c r="F1294" s="50">
        <v>53450</v>
      </c>
    </row>
    <row r="1295" spans="1:6" s="51" customFormat="1" ht="12">
      <c r="A1295" s="41">
        <v>540818</v>
      </c>
      <c r="B1295" s="48" t="s">
        <v>1698</v>
      </c>
      <c r="C1295" s="57" t="s">
        <v>3167</v>
      </c>
      <c r="D1295" s="44" t="s">
        <v>1780</v>
      </c>
      <c r="E1295" s="58">
        <v>0</v>
      </c>
      <c r="F1295" s="50">
        <v>7657</v>
      </c>
    </row>
    <row r="1296" spans="1:6" s="51" customFormat="1" ht="12">
      <c r="A1296" s="41">
        <v>540818</v>
      </c>
      <c r="B1296" s="48" t="s">
        <v>1698</v>
      </c>
      <c r="C1296" s="57" t="s">
        <v>3169</v>
      </c>
      <c r="D1296" s="44" t="s">
        <v>1781</v>
      </c>
      <c r="E1296" s="58">
        <v>0</v>
      </c>
      <c r="F1296" s="50">
        <v>74137</v>
      </c>
    </row>
    <row r="1297" spans="1:6" s="51" customFormat="1" ht="12">
      <c r="A1297" s="41">
        <v>540818</v>
      </c>
      <c r="B1297" s="48" t="s">
        <v>1698</v>
      </c>
      <c r="C1297" s="57">
        <v>210415104</v>
      </c>
      <c r="D1297" s="44" t="s">
        <v>1782</v>
      </c>
      <c r="E1297" s="58">
        <v>0</v>
      </c>
      <c r="F1297" s="50">
        <v>17176</v>
      </c>
    </row>
    <row r="1298" spans="1:6" s="51" customFormat="1" ht="12">
      <c r="A1298" s="41">
        <v>540818</v>
      </c>
      <c r="B1298" s="48" t="s">
        <v>1698</v>
      </c>
      <c r="C1298" s="57" t="s">
        <v>3171</v>
      </c>
      <c r="D1298" s="44" t="s">
        <v>1783</v>
      </c>
      <c r="E1298" s="58">
        <v>0</v>
      </c>
      <c r="F1298" s="50">
        <v>30462</v>
      </c>
    </row>
    <row r="1299" spans="1:6" s="51" customFormat="1" ht="12">
      <c r="A1299" s="41">
        <v>540818</v>
      </c>
      <c r="B1299" s="48" t="s">
        <v>1698</v>
      </c>
      <c r="C1299" s="57">
        <v>210415804</v>
      </c>
      <c r="D1299" s="44" t="s">
        <v>1784</v>
      </c>
      <c r="E1299" s="58">
        <v>0</v>
      </c>
      <c r="F1299" s="50">
        <v>32067</v>
      </c>
    </row>
    <row r="1300" spans="1:6" s="51" customFormat="1" ht="12">
      <c r="A1300" s="41">
        <v>540818</v>
      </c>
      <c r="B1300" s="48" t="s">
        <v>1698</v>
      </c>
      <c r="C1300" s="57">
        <v>210470204</v>
      </c>
      <c r="D1300" s="44" t="s">
        <v>1785</v>
      </c>
      <c r="E1300" s="58">
        <v>0</v>
      </c>
      <c r="F1300" s="50">
        <v>37711</v>
      </c>
    </row>
    <row r="1301" spans="1:6" s="51" customFormat="1" ht="12">
      <c r="A1301" s="41">
        <v>540818</v>
      </c>
      <c r="B1301" s="48" t="s">
        <v>1698</v>
      </c>
      <c r="C1301" s="57">
        <v>210473504</v>
      </c>
      <c r="D1301" s="44" t="s">
        <v>1786</v>
      </c>
      <c r="E1301" s="58">
        <v>0</v>
      </c>
      <c r="F1301" s="50">
        <v>169898</v>
      </c>
    </row>
    <row r="1302" spans="1:6" s="51" customFormat="1" ht="12">
      <c r="A1302" s="41">
        <v>540818</v>
      </c>
      <c r="B1302" s="48" t="s">
        <v>1698</v>
      </c>
      <c r="C1302" s="57" t="s">
        <v>3176</v>
      </c>
      <c r="D1302" s="44" t="s">
        <v>1787</v>
      </c>
      <c r="E1302" s="58">
        <v>0</v>
      </c>
      <c r="F1302" s="50">
        <v>54456</v>
      </c>
    </row>
    <row r="1303" spans="1:6" s="51" customFormat="1" ht="12">
      <c r="A1303" s="41">
        <v>540818</v>
      </c>
      <c r="B1303" s="48" t="s">
        <v>1698</v>
      </c>
      <c r="C1303" s="57" t="s">
        <v>3178</v>
      </c>
      <c r="D1303" s="44" t="s">
        <v>1788</v>
      </c>
      <c r="E1303" s="58">
        <v>0</v>
      </c>
      <c r="F1303" s="50">
        <v>15299</v>
      </c>
    </row>
    <row r="1304" spans="1:6" s="51" customFormat="1" ht="12">
      <c r="A1304" s="41">
        <v>540818</v>
      </c>
      <c r="B1304" s="48" t="s">
        <v>1698</v>
      </c>
      <c r="C1304" s="57" t="s">
        <v>3180</v>
      </c>
      <c r="D1304" s="44" t="s">
        <v>1789</v>
      </c>
      <c r="E1304" s="58">
        <v>0</v>
      </c>
      <c r="F1304" s="50">
        <v>85907</v>
      </c>
    </row>
    <row r="1305" spans="1:6" s="51" customFormat="1" ht="12">
      <c r="A1305" s="41">
        <v>540818</v>
      </c>
      <c r="B1305" s="48" t="s">
        <v>1698</v>
      </c>
      <c r="C1305" s="57" t="s">
        <v>3182</v>
      </c>
      <c r="D1305" s="44" t="s">
        <v>1790</v>
      </c>
      <c r="E1305" s="58">
        <v>0</v>
      </c>
      <c r="F1305" s="50">
        <v>53350</v>
      </c>
    </row>
    <row r="1306" spans="1:6" s="51" customFormat="1" ht="12">
      <c r="A1306" s="41">
        <v>540818</v>
      </c>
      <c r="B1306" s="48" t="s">
        <v>1698</v>
      </c>
      <c r="C1306" s="57">
        <v>210547605</v>
      </c>
      <c r="D1306" s="44" t="s">
        <v>1791</v>
      </c>
      <c r="E1306" s="58">
        <v>0</v>
      </c>
      <c r="F1306" s="50">
        <v>45149</v>
      </c>
    </row>
    <row r="1307" spans="1:6" s="51" customFormat="1" ht="12">
      <c r="A1307" s="41">
        <v>540818</v>
      </c>
      <c r="B1307" s="48" t="s">
        <v>1698</v>
      </c>
      <c r="C1307" s="57">
        <v>210552405</v>
      </c>
      <c r="D1307" s="44" t="s">
        <v>1792</v>
      </c>
      <c r="E1307" s="58">
        <v>0</v>
      </c>
      <c r="F1307" s="50">
        <v>42315</v>
      </c>
    </row>
    <row r="1308" spans="1:6" s="51" customFormat="1" ht="12">
      <c r="A1308" s="41">
        <v>540818</v>
      </c>
      <c r="B1308" s="48" t="s">
        <v>1698</v>
      </c>
      <c r="C1308" s="57">
        <v>210554405</v>
      </c>
      <c r="D1308" s="44" t="s">
        <v>1793</v>
      </c>
      <c r="E1308" s="58">
        <v>0</v>
      </c>
      <c r="F1308" s="50">
        <v>171473</v>
      </c>
    </row>
    <row r="1309" spans="1:6" s="51" customFormat="1" ht="12">
      <c r="A1309" s="41">
        <v>540818</v>
      </c>
      <c r="B1309" s="48" t="s">
        <v>1698</v>
      </c>
      <c r="C1309" s="57" t="s">
        <v>3187</v>
      </c>
      <c r="D1309" s="44" t="s">
        <v>1794</v>
      </c>
      <c r="E1309" s="58">
        <v>0</v>
      </c>
      <c r="F1309" s="50">
        <v>8146</v>
      </c>
    </row>
    <row r="1310" spans="1:6" s="51" customFormat="1" ht="12">
      <c r="A1310" s="41">
        <v>540818</v>
      </c>
      <c r="B1310" s="48" t="s">
        <v>1698</v>
      </c>
      <c r="C1310" s="57" t="s">
        <v>3189</v>
      </c>
      <c r="D1310" s="44" t="s">
        <v>1795</v>
      </c>
      <c r="E1310" s="58">
        <v>0</v>
      </c>
      <c r="F1310" s="50">
        <v>12454</v>
      </c>
    </row>
    <row r="1311" spans="1:6" s="51" customFormat="1" ht="12">
      <c r="A1311" s="41">
        <v>540818</v>
      </c>
      <c r="B1311" s="48" t="s">
        <v>1698</v>
      </c>
      <c r="C1311" s="57" t="s">
        <v>3191</v>
      </c>
      <c r="D1311" s="44" t="s">
        <v>1796</v>
      </c>
      <c r="E1311" s="58">
        <v>0</v>
      </c>
      <c r="F1311" s="50">
        <v>14906</v>
      </c>
    </row>
    <row r="1312" spans="1:6" s="51" customFormat="1" ht="12">
      <c r="A1312" s="41">
        <v>540818</v>
      </c>
      <c r="B1312" s="48" t="s">
        <v>1698</v>
      </c>
      <c r="C1312" s="57" t="s">
        <v>3193</v>
      </c>
      <c r="D1312" s="44" t="s">
        <v>1797</v>
      </c>
      <c r="E1312" s="58">
        <v>0</v>
      </c>
      <c r="F1312" s="50">
        <v>96515</v>
      </c>
    </row>
    <row r="1313" spans="1:6" s="51" customFormat="1" ht="12">
      <c r="A1313" s="41">
        <v>540818</v>
      </c>
      <c r="B1313" s="48" t="s">
        <v>1698</v>
      </c>
      <c r="C1313" s="57" t="s">
        <v>3195</v>
      </c>
      <c r="D1313" s="44" t="s">
        <v>1798</v>
      </c>
      <c r="E1313" s="58">
        <v>0</v>
      </c>
      <c r="F1313" s="50">
        <v>143823</v>
      </c>
    </row>
    <row r="1314" spans="1:6" s="51" customFormat="1" ht="12">
      <c r="A1314" s="41">
        <v>540818</v>
      </c>
      <c r="B1314" s="48" t="s">
        <v>1698</v>
      </c>
      <c r="C1314" s="57">
        <v>210615106</v>
      </c>
      <c r="D1314" s="44" t="s">
        <v>1799</v>
      </c>
      <c r="E1314" s="58">
        <v>0</v>
      </c>
      <c r="F1314" s="50">
        <v>10275</v>
      </c>
    </row>
    <row r="1315" spans="1:6" s="51" customFormat="1" ht="12">
      <c r="A1315" s="41">
        <v>540818</v>
      </c>
      <c r="B1315" s="48" t="s">
        <v>1698</v>
      </c>
      <c r="C1315" s="57">
        <v>210615806</v>
      </c>
      <c r="D1315" s="44" t="s">
        <v>1800</v>
      </c>
      <c r="E1315" s="58">
        <v>0</v>
      </c>
      <c r="F1315" s="50">
        <v>40314</v>
      </c>
    </row>
    <row r="1316" spans="1:6" s="51" customFormat="1" ht="12">
      <c r="A1316" s="41">
        <v>540818</v>
      </c>
      <c r="B1316" s="48" t="s">
        <v>1698</v>
      </c>
      <c r="C1316" s="57">
        <v>210625506</v>
      </c>
      <c r="D1316" s="44" t="s">
        <v>1801</v>
      </c>
      <c r="E1316" s="58">
        <v>0</v>
      </c>
      <c r="F1316" s="50">
        <v>15163</v>
      </c>
    </row>
    <row r="1317" spans="1:6" s="51" customFormat="1" ht="12">
      <c r="A1317" s="41">
        <v>540818</v>
      </c>
      <c r="B1317" s="48" t="s">
        <v>1698</v>
      </c>
      <c r="C1317" s="57" t="s">
        <v>3201</v>
      </c>
      <c r="D1317" s="44" t="s">
        <v>1802</v>
      </c>
      <c r="E1317" s="58">
        <v>0</v>
      </c>
      <c r="F1317" s="50">
        <v>46629</v>
      </c>
    </row>
    <row r="1318" spans="1:6" s="51" customFormat="1" ht="12">
      <c r="A1318" s="41">
        <v>540818</v>
      </c>
      <c r="B1318" s="48" t="s">
        <v>1698</v>
      </c>
      <c r="C1318" s="57" t="s">
        <v>3203</v>
      </c>
      <c r="D1318" s="44" t="s">
        <v>1803</v>
      </c>
      <c r="E1318" s="58">
        <v>0</v>
      </c>
      <c r="F1318" s="50">
        <v>84713</v>
      </c>
    </row>
    <row r="1319" spans="1:6" s="51" customFormat="1" ht="12">
      <c r="A1319" s="41">
        <v>540818</v>
      </c>
      <c r="B1319" s="48" t="s">
        <v>1698</v>
      </c>
      <c r="C1319" s="57" t="s">
        <v>3205</v>
      </c>
      <c r="D1319" s="44" t="s">
        <v>1804</v>
      </c>
      <c r="E1319" s="58">
        <v>0</v>
      </c>
      <c r="F1319" s="50">
        <v>35935</v>
      </c>
    </row>
    <row r="1320" spans="1:6" s="51" customFormat="1" ht="12">
      <c r="A1320" s="41">
        <v>540818</v>
      </c>
      <c r="B1320" s="48" t="s">
        <v>1698</v>
      </c>
      <c r="C1320" s="57" t="s">
        <v>3207</v>
      </c>
      <c r="D1320" s="44" t="s">
        <v>1805</v>
      </c>
      <c r="E1320" s="58">
        <v>0</v>
      </c>
      <c r="F1320" s="50">
        <v>109397</v>
      </c>
    </row>
    <row r="1321" spans="1:6" s="51" customFormat="1" ht="12">
      <c r="A1321" s="41">
        <v>540818</v>
      </c>
      <c r="B1321" s="48" t="s">
        <v>1698</v>
      </c>
      <c r="C1321" s="57">
        <v>210650006</v>
      </c>
      <c r="D1321" s="44" t="s">
        <v>1806</v>
      </c>
      <c r="E1321" s="58">
        <v>0</v>
      </c>
      <c r="F1321" s="50">
        <v>231612</v>
      </c>
    </row>
    <row r="1322" spans="1:6" s="51" customFormat="1" ht="12">
      <c r="A1322" s="41">
        <v>540818</v>
      </c>
      <c r="B1322" s="48" t="s">
        <v>1698</v>
      </c>
      <c r="C1322" s="57">
        <v>210650606</v>
      </c>
      <c r="D1322" s="44" t="s">
        <v>1807</v>
      </c>
      <c r="E1322" s="58">
        <v>0</v>
      </c>
      <c r="F1322" s="50">
        <v>44930</v>
      </c>
    </row>
    <row r="1323" spans="1:6" s="51" customFormat="1" ht="12">
      <c r="A1323" s="41">
        <v>540818</v>
      </c>
      <c r="B1323" s="48" t="s">
        <v>1698</v>
      </c>
      <c r="C1323" s="57">
        <v>210652506</v>
      </c>
      <c r="D1323" s="44" t="s">
        <v>1808</v>
      </c>
      <c r="E1323" s="58">
        <v>0</v>
      </c>
      <c r="F1323" s="50">
        <v>21761</v>
      </c>
    </row>
    <row r="1324" spans="1:6" s="51" customFormat="1" ht="12">
      <c r="A1324" s="41">
        <v>540818</v>
      </c>
      <c r="B1324" s="48" t="s">
        <v>1698</v>
      </c>
      <c r="C1324" s="57">
        <v>210654206</v>
      </c>
      <c r="D1324" s="44" t="s">
        <v>1809</v>
      </c>
      <c r="E1324" s="58">
        <v>0</v>
      </c>
      <c r="F1324" s="50">
        <v>74588</v>
      </c>
    </row>
    <row r="1325" spans="1:6" s="51" customFormat="1" ht="12">
      <c r="A1325" s="41">
        <v>540818</v>
      </c>
      <c r="B1325" s="48" t="s">
        <v>1698</v>
      </c>
      <c r="C1325" s="57" t="s">
        <v>3213</v>
      </c>
      <c r="D1325" s="44" t="s">
        <v>1810</v>
      </c>
      <c r="E1325" s="58">
        <v>0</v>
      </c>
      <c r="F1325" s="50">
        <v>99182</v>
      </c>
    </row>
    <row r="1326" spans="1:6" s="51" customFormat="1" ht="12">
      <c r="A1326" s="41">
        <v>540818</v>
      </c>
      <c r="B1326" s="48" t="s">
        <v>1698</v>
      </c>
      <c r="C1326" s="57">
        <v>210676306</v>
      </c>
      <c r="D1326" s="44" t="s">
        <v>1811</v>
      </c>
      <c r="E1326" s="58">
        <v>0</v>
      </c>
      <c r="F1326" s="50">
        <v>59700</v>
      </c>
    </row>
    <row r="1327" spans="1:6" s="51" customFormat="1" ht="12">
      <c r="A1327" s="41">
        <v>540818</v>
      </c>
      <c r="B1327" s="48" t="s">
        <v>1698</v>
      </c>
      <c r="C1327" s="57">
        <v>210676606</v>
      </c>
      <c r="D1327" s="44" t="s">
        <v>1812</v>
      </c>
      <c r="E1327" s="58">
        <v>0</v>
      </c>
      <c r="F1327" s="50">
        <v>61168</v>
      </c>
    </row>
    <row r="1328" spans="1:6" s="51" customFormat="1" ht="12">
      <c r="A1328" s="41">
        <v>540818</v>
      </c>
      <c r="B1328" s="48" t="s">
        <v>1698</v>
      </c>
      <c r="C1328" s="57" t="s">
        <v>3217</v>
      </c>
      <c r="D1328" s="44" t="s">
        <v>1813</v>
      </c>
      <c r="E1328" s="58">
        <v>0</v>
      </c>
      <c r="F1328" s="50">
        <v>31685</v>
      </c>
    </row>
    <row r="1329" spans="1:6" s="51" customFormat="1" ht="12">
      <c r="A1329" s="41">
        <v>540818</v>
      </c>
      <c r="B1329" s="48" t="s">
        <v>1698</v>
      </c>
      <c r="C1329" s="57" t="s">
        <v>3219</v>
      </c>
      <c r="D1329" s="44" t="s">
        <v>1814</v>
      </c>
      <c r="E1329" s="58">
        <v>0</v>
      </c>
      <c r="F1329" s="50">
        <v>43068</v>
      </c>
    </row>
    <row r="1330" spans="1:6" s="51" customFormat="1" ht="12">
      <c r="A1330" s="41">
        <v>540818</v>
      </c>
      <c r="B1330" s="48" t="s">
        <v>1698</v>
      </c>
      <c r="C1330" s="57" t="s">
        <v>3221</v>
      </c>
      <c r="D1330" s="44" t="s">
        <v>1815</v>
      </c>
      <c r="E1330" s="58">
        <v>0</v>
      </c>
      <c r="F1330" s="50">
        <v>39088</v>
      </c>
    </row>
    <row r="1331" spans="1:6" s="51" customFormat="1" ht="12">
      <c r="A1331" s="41">
        <v>540818</v>
      </c>
      <c r="B1331" s="48" t="s">
        <v>1698</v>
      </c>
      <c r="C1331" s="57" t="s">
        <v>3223</v>
      </c>
      <c r="D1331" s="44" t="s">
        <v>1816</v>
      </c>
      <c r="E1331" s="58">
        <v>0</v>
      </c>
      <c r="F1331" s="50">
        <v>40655</v>
      </c>
    </row>
    <row r="1332" spans="1:6" s="51" customFormat="1" ht="12">
      <c r="A1332" s="41">
        <v>540818</v>
      </c>
      <c r="B1332" s="48" t="s">
        <v>1698</v>
      </c>
      <c r="C1332" s="57">
        <v>210719807</v>
      </c>
      <c r="D1332" s="44" t="s">
        <v>1817</v>
      </c>
      <c r="E1332" s="58">
        <v>0</v>
      </c>
      <c r="F1332" s="50">
        <v>103192</v>
      </c>
    </row>
    <row r="1333" spans="1:6" s="51" customFormat="1" ht="12">
      <c r="A1333" s="41">
        <v>540818</v>
      </c>
      <c r="B1333" s="48" t="s">
        <v>1698</v>
      </c>
      <c r="C1333" s="57" t="s">
        <v>3226</v>
      </c>
      <c r="D1333" s="44" t="s">
        <v>1818</v>
      </c>
      <c r="E1333" s="58">
        <v>0</v>
      </c>
      <c r="F1333" s="50">
        <v>437266</v>
      </c>
    </row>
    <row r="1334" spans="1:6" s="51" customFormat="1" ht="12">
      <c r="A1334" s="41">
        <v>540818</v>
      </c>
      <c r="B1334" s="48" t="s">
        <v>1698</v>
      </c>
      <c r="C1334" s="57" t="s">
        <v>3228</v>
      </c>
      <c r="D1334" s="44" t="s">
        <v>1819</v>
      </c>
      <c r="E1334" s="58">
        <v>0</v>
      </c>
      <c r="F1334" s="50">
        <v>105886</v>
      </c>
    </row>
    <row r="1335" spans="1:6" s="51" customFormat="1" ht="12">
      <c r="A1335" s="41">
        <v>540818</v>
      </c>
      <c r="B1335" s="48" t="s">
        <v>1698</v>
      </c>
      <c r="C1335" s="57" t="s">
        <v>3230</v>
      </c>
      <c r="D1335" s="44" t="s">
        <v>1820</v>
      </c>
      <c r="E1335" s="58">
        <v>0</v>
      </c>
      <c r="F1335" s="50">
        <v>31507</v>
      </c>
    </row>
    <row r="1336" spans="1:6" s="51" customFormat="1" ht="12">
      <c r="A1336" s="41">
        <v>540818</v>
      </c>
      <c r="B1336" s="48" t="s">
        <v>1698</v>
      </c>
      <c r="C1336" s="57" t="s">
        <v>3232</v>
      </c>
      <c r="D1336" s="44" t="s">
        <v>1821</v>
      </c>
      <c r="E1336" s="58">
        <v>0</v>
      </c>
      <c r="F1336" s="50">
        <v>9382</v>
      </c>
    </row>
    <row r="1337" spans="1:6" s="51" customFormat="1" ht="12">
      <c r="A1337" s="41">
        <v>540818</v>
      </c>
      <c r="B1337" s="48" t="s">
        <v>1698</v>
      </c>
      <c r="C1337" s="57" t="s">
        <v>3234</v>
      </c>
      <c r="D1337" s="44" t="s">
        <v>1822</v>
      </c>
      <c r="E1337" s="58">
        <v>0</v>
      </c>
      <c r="F1337" s="50">
        <v>72457</v>
      </c>
    </row>
    <row r="1338" spans="1:6" s="51" customFormat="1" ht="12">
      <c r="A1338" s="41">
        <v>540818</v>
      </c>
      <c r="B1338" s="48" t="s">
        <v>1698</v>
      </c>
      <c r="C1338" s="57">
        <v>210747707</v>
      </c>
      <c r="D1338" s="44" t="s">
        <v>1823</v>
      </c>
      <c r="E1338" s="58">
        <v>0</v>
      </c>
      <c r="F1338" s="50">
        <v>128536</v>
      </c>
    </row>
    <row r="1339" spans="1:6" s="51" customFormat="1" ht="12">
      <c r="A1339" s="41">
        <v>540818</v>
      </c>
      <c r="B1339" s="48" t="s">
        <v>1698</v>
      </c>
      <c r="C1339" s="57">
        <v>210752207</v>
      </c>
      <c r="D1339" s="44" t="s">
        <v>1824</v>
      </c>
      <c r="E1339" s="58">
        <v>0</v>
      </c>
      <c r="F1339" s="50">
        <v>34200</v>
      </c>
    </row>
    <row r="1340" spans="1:6" s="51" customFormat="1" ht="12">
      <c r="A1340" s="41">
        <v>540818</v>
      </c>
      <c r="B1340" s="48" t="s">
        <v>1698</v>
      </c>
      <c r="C1340" s="57" t="s">
        <v>3238</v>
      </c>
      <c r="D1340" s="44" t="s">
        <v>1825</v>
      </c>
      <c r="E1340" s="58">
        <v>0</v>
      </c>
      <c r="F1340" s="50">
        <v>17138</v>
      </c>
    </row>
    <row r="1341" spans="1:6" s="51" customFormat="1" ht="12">
      <c r="A1341" s="41">
        <v>540818</v>
      </c>
      <c r="B1341" s="48" t="s">
        <v>1698</v>
      </c>
      <c r="C1341" s="57" t="s">
        <v>3240</v>
      </c>
      <c r="D1341" s="44" t="s">
        <v>1826</v>
      </c>
      <c r="E1341" s="58">
        <v>0</v>
      </c>
      <c r="F1341" s="50">
        <v>6037688</v>
      </c>
    </row>
    <row r="1342" spans="1:6" s="51" customFormat="1" ht="12">
      <c r="A1342" s="41">
        <v>540818</v>
      </c>
      <c r="B1342" s="48" t="s">
        <v>1698</v>
      </c>
      <c r="C1342" s="57" t="s">
        <v>3242</v>
      </c>
      <c r="D1342" s="44" t="s">
        <v>1827</v>
      </c>
      <c r="E1342" s="58">
        <v>0</v>
      </c>
      <c r="F1342" s="50">
        <v>3800998</v>
      </c>
    </row>
    <row r="1343" spans="1:6" s="51" customFormat="1" ht="12">
      <c r="A1343" s="41">
        <v>540818</v>
      </c>
      <c r="B1343" s="48" t="s">
        <v>1698</v>
      </c>
      <c r="C1343" s="57">
        <v>210815808</v>
      </c>
      <c r="D1343" s="44" t="s">
        <v>1828</v>
      </c>
      <c r="E1343" s="58">
        <v>0</v>
      </c>
      <c r="F1343" s="50">
        <v>8489</v>
      </c>
    </row>
    <row r="1344" spans="1:6" s="51" customFormat="1" ht="12">
      <c r="A1344" s="41">
        <v>540818</v>
      </c>
      <c r="B1344" s="48" t="s">
        <v>1698</v>
      </c>
      <c r="C1344" s="57">
        <v>210870508</v>
      </c>
      <c r="D1344" s="44" t="s">
        <v>1829</v>
      </c>
      <c r="E1344" s="58">
        <v>0</v>
      </c>
      <c r="F1344" s="50">
        <v>119843</v>
      </c>
    </row>
    <row r="1345" spans="1:6" s="51" customFormat="1" ht="12">
      <c r="A1345" s="41">
        <v>540818</v>
      </c>
      <c r="B1345" s="48" t="s">
        <v>1698</v>
      </c>
      <c r="C1345" s="57">
        <v>210870708</v>
      </c>
      <c r="D1345" s="44" t="s">
        <v>1830</v>
      </c>
      <c r="E1345" s="58">
        <v>0</v>
      </c>
      <c r="F1345" s="50">
        <v>250693</v>
      </c>
    </row>
    <row r="1346" spans="1:6" s="51" customFormat="1" ht="12">
      <c r="A1346" s="41">
        <v>540818</v>
      </c>
      <c r="B1346" s="48" t="s">
        <v>1698</v>
      </c>
      <c r="C1346" s="57">
        <v>210873408</v>
      </c>
      <c r="D1346" s="44" t="s">
        <v>1831</v>
      </c>
      <c r="E1346" s="58">
        <v>0</v>
      </c>
      <c r="F1346" s="50">
        <v>66525</v>
      </c>
    </row>
    <row r="1347" spans="1:6" s="51" customFormat="1" ht="12">
      <c r="A1347" s="41">
        <v>540818</v>
      </c>
      <c r="B1347" s="48" t="s">
        <v>1698</v>
      </c>
      <c r="C1347" s="57" t="s">
        <v>3248</v>
      </c>
      <c r="D1347" s="44" t="s">
        <v>1832</v>
      </c>
      <c r="E1347" s="58">
        <v>0</v>
      </c>
      <c r="F1347" s="50">
        <v>58247</v>
      </c>
    </row>
    <row r="1348" spans="1:6" s="51" customFormat="1" ht="12">
      <c r="A1348" s="41">
        <v>540818</v>
      </c>
      <c r="B1348" s="48" t="s">
        <v>1698</v>
      </c>
      <c r="C1348" s="57" t="s">
        <v>3250</v>
      </c>
      <c r="D1348" s="44" t="s">
        <v>1833</v>
      </c>
      <c r="E1348" s="58">
        <v>0</v>
      </c>
      <c r="F1348" s="50">
        <v>33489</v>
      </c>
    </row>
    <row r="1349" spans="1:6" s="51" customFormat="1" ht="12">
      <c r="A1349" s="41">
        <v>540818</v>
      </c>
      <c r="B1349" s="48" t="s">
        <v>1698</v>
      </c>
      <c r="C1349" s="57">
        <v>210915109</v>
      </c>
      <c r="D1349" s="44" t="s">
        <v>1834</v>
      </c>
      <c r="E1349" s="58">
        <v>0</v>
      </c>
      <c r="F1349" s="50">
        <v>22530</v>
      </c>
    </row>
    <row r="1350" spans="1:6" s="51" customFormat="1" ht="12">
      <c r="A1350" s="41">
        <v>540818</v>
      </c>
      <c r="B1350" s="48" t="s">
        <v>1698</v>
      </c>
      <c r="C1350" s="57">
        <v>210919809</v>
      </c>
      <c r="D1350" s="44" t="s">
        <v>1835</v>
      </c>
      <c r="E1350" s="58">
        <v>0</v>
      </c>
      <c r="F1350" s="50">
        <v>157643</v>
      </c>
    </row>
    <row r="1351" spans="1:6" s="51" customFormat="1" ht="12">
      <c r="A1351" s="41">
        <v>540818</v>
      </c>
      <c r="B1351" s="48" t="s">
        <v>1698</v>
      </c>
      <c r="C1351" s="57">
        <v>210954109</v>
      </c>
      <c r="D1351" s="44" t="s">
        <v>1836</v>
      </c>
      <c r="E1351" s="58">
        <v>0</v>
      </c>
      <c r="F1351" s="50">
        <v>28491</v>
      </c>
    </row>
    <row r="1352" spans="1:6" s="51" customFormat="1" ht="12">
      <c r="A1352" s="41">
        <v>540818</v>
      </c>
      <c r="B1352" s="48" t="s">
        <v>1698</v>
      </c>
      <c r="C1352" s="57" t="s">
        <v>3256</v>
      </c>
      <c r="D1352" s="44" t="s">
        <v>1837</v>
      </c>
      <c r="E1352" s="58">
        <v>0</v>
      </c>
      <c r="F1352" s="50">
        <v>7339</v>
      </c>
    </row>
    <row r="1353" spans="1:6" s="51" customFormat="1" ht="12">
      <c r="A1353" s="41">
        <v>540818</v>
      </c>
      <c r="B1353" s="48" t="s">
        <v>1698</v>
      </c>
      <c r="C1353" s="60">
        <v>210976109</v>
      </c>
      <c r="D1353" s="44" t="s">
        <v>1838</v>
      </c>
      <c r="E1353" s="58">
        <v>0</v>
      </c>
      <c r="F1353" s="50">
        <v>5021075</v>
      </c>
    </row>
    <row r="1354" spans="1:6" s="51" customFormat="1" ht="12">
      <c r="A1354" s="41">
        <v>540818</v>
      </c>
      <c r="B1354" s="48" t="s">
        <v>1698</v>
      </c>
      <c r="C1354" s="57">
        <v>211005310</v>
      </c>
      <c r="D1354" s="44" t="s">
        <v>1839</v>
      </c>
      <c r="E1354" s="58">
        <v>0</v>
      </c>
      <c r="F1354" s="50">
        <v>35441</v>
      </c>
    </row>
    <row r="1355" spans="1:6" s="51" customFormat="1" ht="12">
      <c r="A1355" s="41">
        <v>540818</v>
      </c>
      <c r="B1355" s="48" t="s">
        <v>1698</v>
      </c>
      <c r="C1355" s="57" t="s">
        <v>3260</v>
      </c>
      <c r="D1355" s="44" t="s">
        <v>1840</v>
      </c>
      <c r="E1355" s="58">
        <v>0</v>
      </c>
      <c r="F1355" s="50">
        <v>113612</v>
      </c>
    </row>
    <row r="1356" spans="1:6" s="51" customFormat="1" ht="12">
      <c r="A1356" s="41">
        <v>540818</v>
      </c>
      <c r="B1356" s="48" t="s">
        <v>1698</v>
      </c>
      <c r="C1356" s="57">
        <v>211015810</v>
      </c>
      <c r="D1356" s="44" t="s">
        <v>1841</v>
      </c>
      <c r="E1356" s="58">
        <v>0</v>
      </c>
      <c r="F1356" s="50">
        <v>14067</v>
      </c>
    </row>
    <row r="1357" spans="1:6" s="51" customFormat="1" ht="12">
      <c r="A1357" s="41">
        <v>540818</v>
      </c>
      <c r="B1357" s="48" t="s">
        <v>1698</v>
      </c>
      <c r="C1357" s="57" t="s">
        <v>3263</v>
      </c>
      <c r="D1357" s="44" t="s">
        <v>1842</v>
      </c>
      <c r="E1357" s="58">
        <v>0</v>
      </c>
      <c r="F1357" s="50">
        <v>82357</v>
      </c>
    </row>
    <row r="1358" spans="1:6" s="51" customFormat="1" ht="12">
      <c r="A1358" s="41">
        <v>540818</v>
      </c>
      <c r="B1358" s="48" t="s">
        <v>1698</v>
      </c>
      <c r="C1358" s="57">
        <v>211018610</v>
      </c>
      <c r="D1358" s="44" t="s">
        <v>1843</v>
      </c>
      <c r="E1358" s="58">
        <v>0</v>
      </c>
      <c r="F1358" s="50">
        <v>66422</v>
      </c>
    </row>
    <row r="1359" spans="1:6" s="51" customFormat="1" ht="12">
      <c r="A1359" s="41">
        <v>540818</v>
      </c>
      <c r="B1359" s="48" t="s">
        <v>1698</v>
      </c>
      <c r="C1359" s="60">
        <v>211019110</v>
      </c>
      <c r="D1359" s="44" t="s">
        <v>1844</v>
      </c>
      <c r="E1359" s="58">
        <v>0</v>
      </c>
      <c r="F1359" s="50">
        <v>97555</v>
      </c>
    </row>
    <row r="1360" spans="1:6" s="51" customFormat="1" ht="12">
      <c r="A1360" s="41">
        <v>540818</v>
      </c>
      <c r="B1360" s="48" t="s">
        <v>1698</v>
      </c>
      <c r="C1360" s="57" t="s">
        <v>3268</v>
      </c>
      <c r="D1360" s="44" t="s">
        <v>1845</v>
      </c>
      <c r="E1360" s="58">
        <v>0</v>
      </c>
      <c r="F1360" s="50">
        <v>20402</v>
      </c>
    </row>
    <row r="1361" spans="1:6" s="51" customFormat="1" ht="12">
      <c r="A1361" s="41">
        <v>540818</v>
      </c>
      <c r="B1361" s="48" t="s">
        <v>1698</v>
      </c>
      <c r="C1361" s="57" t="s">
        <v>3270</v>
      </c>
      <c r="D1361" s="44" t="s">
        <v>1846</v>
      </c>
      <c r="E1361" s="58">
        <v>0</v>
      </c>
      <c r="F1361" s="50">
        <v>79418</v>
      </c>
    </row>
    <row r="1362" spans="1:6" s="51" customFormat="1" ht="12">
      <c r="A1362" s="41">
        <v>540818</v>
      </c>
      <c r="B1362" s="48" t="s">
        <v>1698</v>
      </c>
      <c r="C1362" s="57">
        <v>211027810</v>
      </c>
      <c r="D1362" s="44" t="s">
        <v>1847</v>
      </c>
      <c r="E1362" s="58">
        <v>0</v>
      </c>
      <c r="F1362" s="50">
        <v>32696</v>
      </c>
    </row>
    <row r="1363" spans="1:6" s="51" customFormat="1" ht="12">
      <c r="A1363" s="41">
        <v>540818</v>
      </c>
      <c r="B1363" s="48" t="s">
        <v>1698</v>
      </c>
      <c r="C1363" s="57" t="s">
        <v>3273</v>
      </c>
      <c r="D1363" s="44" t="s">
        <v>1848</v>
      </c>
      <c r="E1363" s="58">
        <v>0</v>
      </c>
      <c r="F1363" s="50">
        <v>19521</v>
      </c>
    </row>
    <row r="1364" spans="1:6" s="51" customFormat="1" ht="12">
      <c r="A1364" s="41">
        <v>540818</v>
      </c>
      <c r="B1364" s="48" t="s">
        <v>1698</v>
      </c>
      <c r="C1364" s="57">
        <v>211050110</v>
      </c>
      <c r="D1364" s="44" t="s">
        <v>1849</v>
      </c>
      <c r="E1364" s="58">
        <v>0</v>
      </c>
      <c r="F1364" s="50">
        <v>12942</v>
      </c>
    </row>
    <row r="1365" spans="1:6" s="51" customFormat="1" ht="12">
      <c r="A1365" s="41">
        <v>540818</v>
      </c>
      <c r="B1365" s="48" t="s">
        <v>1698</v>
      </c>
      <c r="C1365" s="57">
        <v>211052110</v>
      </c>
      <c r="D1365" s="44" t="s">
        <v>1850</v>
      </c>
      <c r="E1365" s="58">
        <v>0</v>
      </c>
      <c r="F1365" s="50">
        <v>80363</v>
      </c>
    </row>
    <row r="1366" spans="1:6" s="51" customFormat="1" ht="12">
      <c r="A1366" s="41">
        <v>540818</v>
      </c>
      <c r="B1366" s="48" t="s">
        <v>1698</v>
      </c>
      <c r="C1366" s="57">
        <v>211052210</v>
      </c>
      <c r="D1366" s="44" t="s">
        <v>1851</v>
      </c>
      <c r="E1366" s="58">
        <v>0</v>
      </c>
      <c r="F1366" s="50">
        <v>22563</v>
      </c>
    </row>
    <row r="1367" spans="1:6" s="51" customFormat="1" ht="12">
      <c r="A1367" s="41">
        <v>540818</v>
      </c>
      <c r="B1367" s="48" t="s">
        <v>1698</v>
      </c>
      <c r="C1367" s="57">
        <v>211054810</v>
      </c>
      <c r="D1367" s="44" t="s">
        <v>1852</v>
      </c>
      <c r="E1367" s="58">
        <v>0</v>
      </c>
      <c r="F1367" s="50">
        <v>160813</v>
      </c>
    </row>
    <row r="1368" spans="1:6" s="51" customFormat="1" ht="12">
      <c r="A1368" s="41">
        <v>540818</v>
      </c>
      <c r="B1368" s="48" t="s">
        <v>1698</v>
      </c>
      <c r="C1368" s="60">
        <v>211070110</v>
      </c>
      <c r="D1368" s="44" t="s">
        <v>1853</v>
      </c>
      <c r="E1368" s="58">
        <v>0</v>
      </c>
      <c r="F1368" s="50">
        <v>52051</v>
      </c>
    </row>
    <row r="1369" spans="1:6" s="51" customFormat="1" ht="12">
      <c r="A1369" s="41">
        <v>540818</v>
      </c>
      <c r="B1369" s="48" t="s">
        <v>1698</v>
      </c>
      <c r="C1369" s="57">
        <v>211085010</v>
      </c>
      <c r="D1369" s="44" t="s">
        <v>1854</v>
      </c>
      <c r="E1369" s="58">
        <v>0</v>
      </c>
      <c r="F1369" s="50">
        <v>128843</v>
      </c>
    </row>
    <row r="1370" spans="1:6" s="51" customFormat="1" ht="12">
      <c r="A1370" s="41">
        <v>540818</v>
      </c>
      <c r="B1370" s="48" t="s">
        <v>1698</v>
      </c>
      <c r="C1370" s="57">
        <v>211085410</v>
      </c>
      <c r="D1370" s="44" t="s">
        <v>1855</v>
      </c>
      <c r="E1370" s="58">
        <v>0</v>
      </c>
      <c r="F1370" s="50">
        <v>69022</v>
      </c>
    </row>
    <row r="1371" spans="1:6" s="51" customFormat="1" ht="12">
      <c r="A1371" s="41">
        <v>540818</v>
      </c>
      <c r="B1371" s="48" t="s">
        <v>1698</v>
      </c>
      <c r="C1371" s="57" t="s">
        <v>3282</v>
      </c>
      <c r="D1371" s="44" t="s">
        <v>1856</v>
      </c>
      <c r="E1371" s="58">
        <v>0</v>
      </c>
      <c r="F1371" s="50">
        <v>36591</v>
      </c>
    </row>
    <row r="1372" spans="1:6" s="51" customFormat="1" ht="12">
      <c r="A1372" s="41">
        <v>540818</v>
      </c>
      <c r="B1372" s="48" t="s">
        <v>1698</v>
      </c>
      <c r="C1372" s="57" t="s">
        <v>3284</v>
      </c>
      <c r="D1372" s="44" t="s">
        <v>1857</v>
      </c>
      <c r="E1372" s="58">
        <v>0</v>
      </c>
      <c r="F1372" s="50">
        <v>7112</v>
      </c>
    </row>
    <row r="1373" spans="1:6" s="51" customFormat="1" ht="12">
      <c r="A1373" s="41">
        <v>540818</v>
      </c>
      <c r="B1373" s="48" t="s">
        <v>1698</v>
      </c>
      <c r="C1373" s="57" t="s">
        <v>3286</v>
      </c>
      <c r="D1373" s="44" t="s">
        <v>1858</v>
      </c>
      <c r="E1373" s="58">
        <v>0</v>
      </c>
      <c r="F1373" s="50">
        <v>339678</v>
      </c>
    </row>
    <row r="1374" spans="1:6" s="51" customFormat="1" ht="12">
      <c r="A1374" s="41">
        <v>540818</v>
      </c>
      <c r="B1374" s="48" t="s">
        <v>1698</v>
      </c>
      <c r="C1374" s="57">
        <v>211150711</v>
      </c>
      <c r="D1374" s="44" t="s">
        <v>1859</v>
      </c>
      <c r="E1374" s="58">
        <v>0</v>
      </c>
      <c r="F1374" s="50">
        <v>103362</v>
      </c>
    </row>
    <row r="1375" spans="1:6" s="51" customFormat="1" ht="12">
      <c r="A1375" s="41">
        <v>540818</v>
      </c>
      <c r="B1375" s="48" t="s">
        <v>1698</v>
      </c>
      <c r="C1375" s="57">
        <v>211152411</v>
      </c>
      <c r="D1375" s="44" t="s">
        <v>1860</v>
      </c>
      <c r="E1375" s="58">
        <v>0</v>
      </c>
      <c r="F1375" s="50">
        <v>46589</v>
      </c>
    </row>
    <row r="1376" spans="1:6" s="51" customFormat="1" ht="12">
      <c r="A1376" s="41">
        <v>540818</v>
      </c>
      <c r="B1376" s="48" t="s">
        <v>1698</v>
      </c>
      <c r="C1376" s="57">
        <v>211163111</v>
      </c>
      <c r="D1376" s="44" t="s">
        <v>1861</v>
      </c>
      <c r="E1376" s="58">
        <v>0</v>
      </c>
      <c r="F1376" s="50">
        <v>12984</v>
      </c>
    </row>
    <row r="1377" spans="1:6" s="51" customFormat="1" ht="12">
      <c r="A1377" s="41">
        <v>540818</v>
      </c>
      <c r="B1377" s="48" t="s">
        <v>1698</v>
      </c>
      <c r="C1377" s="57" t="s">
        <v>3291</v>
      </c>
      <c r="D1377" s="44" t="s">
        <v>1862</v>
      </c>
      <c r="E1377" s="58">
        <v>0</v>
      </c>
      <c r="F1377" s="50">
        <v>15344</v>
      </c>
    </row>
    <row r="1378" spans="1:6" s="51" customFormat="1" ht="12">
      <c r="A1378" s="41">
        <v>540818</v>
      </c>
      <c r="B1378" s="48" t="s">
        <v>1698</v>
      </c>
      <c r="C1378" s="57">
        <v>211173411</v>
      </c>
      <c r="D1378" s="44" t="s">
        <v>1863</v>
      </c>
      <c r="E1378" s="58">
        <v>0</v>
      </c>
      <c r="F1378" s="50">
        <v>150529</v>
      </c>
    </row>
    <row r="1379" spans="1:6" s="51" customFormat="1" ht="12">
      <c r="A1379" s="41">
        <v>540818</v>
      </c>
      <c r="B1379" s="48" t="s">
        <v>1698</v>
      </c>
      <c r="C1379" s="57">
        <v>211176111</v>
      </c>
      <c r="D1379" s="44" t="s">
        <v>1864</v>
      </c>
      <c r="E1379" s="58">
        <v>0</v>
      </c>
      <c r="F1379" s="50">
        <v>59678842</v>
      </c>
    </row>
    <row r="1380" spans="1:6" s="51" customFormat="1" ht="12">
      <c r="A1380" s="41">
        <v>540818</v>
      </c>
      <c r="B1380" s="48" t="s">
        <v>1698</v>
      </c>
      <c r="C1380" s="57" t="s">
        <v>3295</v>
      </c>
      <c r="D1380" s="44" t="s">
        <v>1865</v>
      </c>
      <c r="E1380" s="58">
        <v>0</v>
      </c>
      <c r="F1380" s="50">
        <v>194838</v>
      </c>
    </row>
    <row r="1381" spans="1:6" s="51" customFormat="1" ht="12">
      <c r="A1381" s="41">
        <v>540818</v>
      </c>
      <c r="B1381" s="48" t="s">
        <v>1698</v>
      </c>
      <c r="C1381" s="57" t="s">
        <v>3297</v>
      </c>
      <c r="D1381" s="44" t="s">
        <v>1866</v>
      </c>
      <c r="E1381" s="58">
        <v>0</v>
      </c>
      <c r="F1381" s="50">
        <v>87364</v>
      </c>
    </row>
    <row r="1382" spans="1:6" s="51" customFormat="1" ht="12">
      <c r="A1382" s="41">
        <v>540818</v>
      </c>
      <c r="B1382" s="48" t="s">
        <v>1698</v>
      </c>
      <c r="C1382" s="57" t="s">
        <v>3299</v>
      </c>
      <c r="D1382" s="44" t="s">
        <v>1867</v>
      </c>
      <c r="E1382" s="58">
        <v>0</v>
      </c>
      <c r="F1382" s="50">
        <v>15680</v>
      </c>
    </row>
    <row r="1383" spans="1:6" s="51" customFormat="1" ht="12">
      <c r="A1383" s="41">
        <v>540818</v>
      </c>
      <c r="B1383" s="48" t="s">
        <v>1698</v>
      </c>
      <c r="C1383" s="57">
        <v>211219212</v>
      </c>
      <c r="D1383" s="44" t="s">
        <v>1868</v>
      </c>
      <c r="E1383" s="58">
        <v>0</v>
      </c>
      <c r="F1383" s="50">
        <v>103534</v>
      </c>
    </row>
    <row r="1384" spans="1:6" s="51" customFormat="1" ht="12">
      <c r="A1384" s="41">
        <v>540818</v>
      </c>
      <c r="B1384" s="48" t="s">
        <v>1698</v>
      </c>
      <c r="C1384" s="57" t="s">
        <v>3302</v>
      </c>
      <c r="D1384" s="44" t="s">
        <v>1869</v>
      </c>
      <c r="E1384" s="58">
        <v>0</v>
      </c>
      <c r="F1384" s="50">
        <v>23864</v>
      </c>
    </row>
    <row r="1385" spans="1:6" s="51" customFormat="1" ht="12">
      <c r="A1385" s="41">
        <v>540818</v>
      </c>
      <c r="B1385" s="48" t="s">
        <v>1698</v>
      </c>
      <c r="C1385" s="57" t="s">
        <v>3304</v>
      </c>
      <c r="D1385" s="44" t="s">
        <v>1870</v>
      </c>
      <c r="E1385" s="58">
        <v>0</v>
      </c>
      <c r="F1385" s="50">
        <v>27496</v>
      </c>
    </row>
    <row r="1386" spans="1:6" s="51" customFormat="1" ht="12">
      <c r="A1386" s="41">
        <v>540818</v>
      </c>
      <c r="B1386" s="48" t="s">
        <v>1698</v>
      </c>
      <c r="C1386" s="57">
        <v>211252612</v>
      </c>
      <c r="D1386" s="44" t="s">
        <v>1871</v>
      </c>
      <c r="E1386" s="58">
        <v>0</v>
      </c>
      <c r="F1386" s="50">
        <v>80844</v>
      </c>
    </row>
    <row r="1387" spans="1:6" s="51" customFormat="1" ht="12">
      <c r="A1387" s="41">
        <v>540818</v>
      </c>
      <c r="B1387" s="48" t="s">
        <v>1698</v>
      </c>
      <c r="C1387" s="57">
        <v>211263212</v>
      </c>
      <c r="D1387" s="44" t="s">
        <v>1872</v>
      </c>
      <c r="E1387" s="58">
        <v>0</v>
      </c>
      <c r="F1387" s="50">
        <v>21564</v>
      </c>
    </row>
    <row r="1388" spans="1:6" s="51" customFormat="1" ht="12">
      <c r="A1388" s="41">
        <v>540818</v>
      </c>
      <c r="B1388" s="48" t="s">
        <v>1698</v>
      </c>
      <c r="C1388" s="57" t="s">
        <v>3307</v>
      </c>
      <c r="D1388" s="44" t="s">
        <v>1873</v>
      </c>
      <c r="E1388" s="58">
        <v>0</v>
      </c>
      <c r="F1388" s="50">
        <v>24616</v>
      </c>
    </row>
    <row r="1389" spans="1:6" s="51" customFormat="1" ht="12">
      <c r="A1389" s="41">
        <v>540818</v>
      </c>
      <c r="B1389" s="48" t="s">
        <v>1698</v>
      </c>
      <c r="C1389" s="57" t="s">
        <v>3309</v>
      </c>
      <c r="D1389" s="44" t="s">
        <v>1874</v>
      </c>
      <c r="E1389" s="58">
        <v>0</v>
      </c>
      <c r="F1389" s="50">
        <v>33701</v>
      </c>
    </row>
    <row r="1390" spans="1:6" s="51" customFormat="1" ht="12">
      <c r="A1390" s="41">
        <v>540818</v>
      </c>
      <c r="B1390" s="48" t="s">
        <v>1698</v>
      </c>
      <c r="C1390" s="57" t="s">
        <v>3311</v>
      </c>
      <c r="D1390" s="44" t="s">
        <v>1875</v>
      </c>
      <c r="E1390" s="58">
        <v>0</v>
      </c>
      <c r="F1390" s="50">
        <v>89028</v>
      </c>
    </row>
    <row r="1391" spans="1:6" s="51" customFormat="1" ht="12">
      <c r="A1391" s="41">
        <v>540818</v>
      </c>
      <c r="B1391" s="48" t="s">
        <v>1698</v>
      </c>
      <c r="C1391" s="57">
        <v>211317513</v>
      </c>
      <c r="D1391" s="44" t="s">
        <v>1876</v>
      </c>
      <c r="E1391" s="58">
        <v>0</v>
      </c>
      <c r="F1391" s="50">
        <v>55856</v>
      </c>
    </row>
    <row r="1392" spans="1:6" s="51" customFormat="1" ht="12">
      <c r="A1392" s="41">
        <v>540818</v>
      </c>
      <c r="B1392" s="48" t="s">
        <v>1698</v>
      </c>
      <c r="C1392" s="57">
        <v>211319513</v>
      </c>
      <c r="D1392" s="44" t="s">
        <v>1877</v>
      </c>
      <c r="E1392" s="58">
        <v>0</v>
      </c>
      <c r="F1392" s="50">
        <v>36970</v>
      </c>
    </row>
    <row r="1393" spans="1:6" s="51" customFormat="1" ht="12">
      <c r="A1393" s="41">
        <v>540818</v>
      </c>
      <c r="B1393" s="48" t="s">
        <v>1698</v>
      </c>
      <c r="C1393" s="57" t="s">
        <v>3315</v>
      </c>
      <c r="D1393" s="44" t="s">
        <v>1878</v>
      </c>
      <c r="E1393" s="58">
        <v>0</v>
      </c>
      <c r="F1393" s="50">
        <v>240775</v>
      </c>
    </row>
    <row r="1394" spans="1:6" s="51" customFormat="1" ht="12">
      <c r="A1394" s="41">
        <v>540818</v>
      </c>
      <c r="B1394" s="48" t="s">
        <v>1698</v>
      </c>
      <c r="C1394" s="57" t="s">
        <v>3317</v>
      </c>
      <c r="D1394" s="44" t="s">
        <v>1879</v>
      </c>
      <c r="E1394" s="58">
        <v>0</v>
      </c>
      <c r="F1394" s="50">
        <v>98970</v>
      </c>
    </row>
    <row r="1395" spans="1:6" s="51" customFormat="1" ht="12">
      <c r="A1395" s="41">
        <v>540818</v>
      </c>
      <c r="B1395" s="48" t="s">
        <v>1698</v>
      </c>
      <c r="C1395" s="57">
        <v>211327413</v>
      </c>
      <c r="D1395" s="44" t="s">
        <v>1880</v>
      </c>
      <c r="E1395" s="58">
        <v>0</v>
      </c>
      <c r="F1395" s="50">
        <v>52789</v>
      </c>
    </row>
    <row r="1396" spans="1:6" s="51" customFormat="1" ht="12">
      <c r="A1396" s="41">
        <v>540818</v>
      </c>
      <c r="B1396" s="48" t="s">
        <v>1698</v>
      </c>
      <c r="C1396" s="57" t="s">
        <v>3320</v>
      </c>
      <c r="D1396" s="44" t="s">
        <v>1881</v>
      </c>
      <c r="E1396" s="58">
        <v>0</v>
      </c>
      <c r="F1396" s="50">
        <v>34215</v>
      </c>
    </row>
    <row r="1397" spans="1:6" s="51" customFormat="1" ht="12">
      <c r="A1397" s="41">
        <v>540818</v>
      </c>
      <c r="B1397" s="48" t="s">
        <v>1698</v>
      </c>
      <c r="C1397" s="57">
        <v>211350313</v>
      </c>
      <c r="D1397" s="44" t="s">
        <v>1882</v>
      </c>
      <c r="E1397" s="58">
        <v>0</v>
      </c>
      <c r="F1397" s="50">
        <v>192115</v>
      </c>
    </row>
    <row r="1398" spans="1:6" s="51" customFormat="1" ht="12">
      <c r="A1398" s="41">
        <v>540818</v>
      </c>
      <c r="B1398" s="48" t="s">
        <v>1698</v>
      </c>
      <c r="C1398" s="57">
        <v>211354313</v>
      </c>
      <c r="D1398" s="44" t="s">
        <v>1883</v>
      </c>
      <c r="E1398" s="58">
        <v>0</v>
      </c>
      <c r="F1398" s="50">
        <v>27073</v>
      </c>
    </row>
    <row r="1399" spans="1:6" s="51" customFormat="1" ht="12">
      <c r="A1399" s="41">
        <v>540818</v>
      </c>
      <c r="B1399" s="48" t="s">
        <v>1698</v>
      </c>
      <c r="C1399" s="57" t="s">
        <v>3324</v>
      </c>
      <c r="D1399" s="44" t="s">
        <v>2163</v>
      </c>
      <c r="E1399" s="58">
        <v>0</v>
      </c>
      <c r="F1399" s="50">
        <v>7136</v>
      </c>
    </row>
    <row r="1400" spans="1:6" s="51" customFormat="1" ht="12">
      <c r="A1400" s="41">
        <v>540818</v>
      </c>
      <c r="B1400" s="48" t="s">
        <v>1698</v>
      </c>
      <c r="C1400" s="57">
        <v>211370713</v>
      </c>
      <c r="D1400" s="44" t="s">
        <v>2164</v>
      </c>
      <c r="E1400" s="58">
        <v>0</v>
      </c>
      <c r="F1400" s="50">
        <v>294963</v>
      </c>
    </row>
    <row r="1401" spans="1:6" s="51" customFormat="1" ht="12">
      <c r="A1401" s="41">
        <v>540818</v>
      </c>
      <c r="B1401" s="48" t="s">
        <v>1698</v>
      </c>
      <c r="C1401" s="57">
        <v>211376113</v>
      </c>
      <c r="D1401" s="44" t="s">
        <v>2165</v>
      </c>
      <c r="E1401" s="58">
        <v>0</v>
      </c>
      <c r="F1401" s="50">
        <v>52073</v>
      </c>
    </row>
    <row r="1402" spans="1:6" s="51" customFormat="1" ht="12">
      <c r="A1402" s="41">
        <v>540818</v>
      </c>
      <c r="B1402" s="48" t="s">
        <v>1698</v>
      </c>
      <c r="C1402" s="57">
        <v>211415114</v>
      </c>
      <c r="D1402" s="44" t="s">
        <v>2166</v>
      </c>
      <c r="E1402" s="58">
        <v>0</v>
      </c>
      <c r="F1402" s="50">
        <v>2012</v>
      </c>
    </row>
    <row r="1403" spans="1:6" s="51" customFormat="1" ht="12">
      <c r="A1403" s="41">
        <v>540818</v>
      </c>
      <c r="B1403" s="48" t="s">
        <v>1698</v>
      </c>
      <c r="C1403" s="57">
        <v>211415514</v>
      </c>
      <c r="D1403" s="44" t="s">
        <v>2167</v>
      </c>
      <c r="E1403" s="58">
        <v>0</v>
      </c>
      <c r="F1403" s="50">
        <v>12303</v>
      </c>
    </row>
    <row r="1404" spans="1:6" s="51" customFormat="1" ht="12">
      <c r="A1404" s="41">
        <v>540818</v>
      </c>
      <c r="B1404" s="48" t="s">
        <v>1698</v>
      </c>
      <c r="C1404" s="57">
        <v>211415814</v>
      </c>
      <c r="D1404" s="44" t="s">
        <v>2168</v>
      </c>
      <c r="E1404" s="58">
        <v>0</v>
      </c>
      <c r="F1404" s="50">
        <v>35441</v>
      </c>
    </row>
    <row r="1405" spans="1:6" s="51" customFormat="1" ht="12">
      <c r="A1405" s="41">
        <v>540818</v>
      </c>
      <c r="B1405" s="48" t="s">
        <v>1698</v>
      </c>
      <c r="C1405" s="57">
        <v>211417614</v>
      </c>
      <c r="D1405" s="44" t="s">
        <v>2169</v>
      </c>
      <c r="E1405" s="58">
        <v>0</v>
      </c>
      <c r="F1405" s="50">
        <v>146817</v>
      </c>
    </row>
    <row r="1406" spans="1:6" s="51" customFormat="1" ht="12">
      <c r="A1406" s="41">
        <v>540818</v>
      </c>
      <c r="B1406" s="48" t="s">
        <v>1698</v>
      </c>
      <c r="C1406" s="57" t="s">
        <v>3332</v>
      </c>
      <c r="D1406" s="44" t="s">
        <v>2170</v>
      </c>
      <c r="E1406" s="58">
        <v>0</v>
      </c>
      <c r="F1406" s="50">
        <v>76524</v>
      </c>
    </row>
    <row r="1407" spans="1:6" s="51" customFormat="1" ht="12">
      <c r="A1407" s="41">
        <v>540818</v>
      </c>
      <c r="B1407" s="48" t="s">
        <v>1698</v>
      </c>
      <c r="C1407" s="57" t="s">
        <v>3334</v>
      </c>
      <c r="D1407" s="44" t="s">
        <v>2171</v>
      </c>
      <c r="E1407" s="58">
        <v>0</v>
      </c>
      <c r="F1407" s="50">
        <v>49606</v>
      </c>
    </row>
    <row r="1408" spans="1:6" s="51" customFormat="1" ht="12">
      <c r="A1408" s="41">
        <v>540818</v>
      </c>
      <c r="B1408" s="48" t="s">
        <v>1698</v>
      </c>
      <c r="C1408" s="57" t="s">
        <v>3336</v>
      </c>
      <c r="D1408" s="44" t="s">
        <v>2172</v>
      </c>
      <c r="E1408" s="58">
        <v>0</v>
      </c>
      <c r="F1408" s="50">
        <v>19223</v>
      </c>
    </row>
    <row r="1409" spans="1:6" s="51" customFormat="1" ht="12">
      <c r="A1409" s="41">
        <v>540818</v>
      </c>
      <c r="B1409" s="48" t="s">
        <v>1698</v>
      </c>
      <c r="C1409" s="57" t="s">
        <v>3338</v>
      </c>
      <c r="D1409" s="44" t="s">
        <v>2173</v>
      </c>
      <c r="E1409" s="58">
        <v>0</v>
      </c>
      <c r="F1409" s="50">
        <v>305431</v>
      </c>
    </row>
    <row r="1410" spans="1:6" s="51" customFormat="1" ht="12">
      <c r="A1410" s="41">
        <v>540818</v>
      </c>
      <c r="B1410" s="48" t="s">
        <v>1698</v>
      </c>
      <c r="C1410" s="57" t="s">
        <v>3340</v>
      </c>
      <c r="D1410" s="44" t="s">
        <v>2174</v>
      </c>
      <c r="E1410" s="58">
        <v>0</v>
      </c>
      <c r="F1410" s="50">
        <v>8474</v>
      </c>
    </row>
    <row r="1411" spans="1:6" s="51" customFormat="1" ht="12">
      <c r="A1411" s="41">
        <v>540818</v>
      </c>
      <c r="B1411" s="48" t="s">
        <v>1698</v>
      </c>
      <c r="C1411" s="57" t="s">
        <v>3342</v>
      </c>
      <c r="D1411" s="44" t="s">
        <v>2175</v>
      </c>
      <c r="E1411" s="58">
        <v>0</v>
      </c>
      <c r="F1411" s="50">
        <v>52406</v>
      </c>
    </row>
    <row r="1412" spans="1:6" s="51" customFormat="1" ht="12">
      <c r="A1412" s="41">
        <v>540818</v>
      </c>
      <c r="B1412" s="48" t="s">
        <v>1698</v>
      </c>
      <c r="C1412" s="57">
        <v>211527615</v>
      </c>
      <c r="D1412" s="44" t="s">
        <v>2176</v>
      </c>
      <c r="E1412" s="58">
        <v>0</v>
      </c>
      <c r="F1412" s="50">
        <v>197761</v>
      </c>
    </row>
    <row r="1413" spans="1:6" s="51" customFormat="1" ht="12">
      <c r="A1413" s="41">
        <v>540818</v>
      </c>
      <c r="B1413" s="48" t="s">
        <v>1698</v>
      </c>
      <c r="C1413" s="57" t="s">
        <v>3345</v>
      </c>
      <c r="D1413" s="44" t="s">
        <v>2177</v>
      </c>
      <c r="E1413" s="58">
        <v>0</v>
      </c>
      <c r="F1413" s="50">
        <v>67902</v>
      </c>
    </row>
    <row r="1414" spans="1:6" s="51" customFormat="1" ht="12">
      <c r="A1414" s="41">
        <v>540818</v>
      </c>
      <c r="B1414" s="48" t="s">
        <v>1698</v>
      </c>
      <c r="C1414" s="57">
        <v>211552215</v>
      </c>
      <c r="D1414" s="44" t="s">
        <v>2178</v>
      </c>
      <c r="E1414" s="58">
        <v>0</v>
      </c>
      <c r="F1414" s="50">
        <v>64653</v>
      </c>
    </row>
    <row r="1415" spans="1:6" s="51" customFormat="1" ht="12">
      <c r="A1415" s="41">
        <v>540818</v>
      </c>
      <c r="B1415" s="48" t="s">
        <v>1698</v>
      </c>
      <c r="C1415" s="57" t="s">
        <v>3348</v>
      </c>
      <c r="D1415" s="44" t="s">
        <v>2179</v>
      </c>
      <c r="E1415" s="58">
        <v>0</v>
      </c>
      <c r="F1415" s="50">
        <v>107551</v>
      </c>
    </row>
    <row r="1416" spans="1:6" s="51" customFormat="1" ht="12">
      <c r="A1416" s="41">
        <v>540818</v>
      </c>
      <c r="B1416" s="48" t="s">
        <v>1698</v>
      </c>
      <c r="C1416" s="57">
        <v>211570215</v>
      </c>
      <c r="D1416" s="44" t="s">
        <v>2180</v>
      </c>
      <c r="E1416" s="58">
        <v>0</v>
      </c>
      <c r="F1416" s="50">
        <v>245852</v>
      </c>
    </row>
    <row r="1417" spans="1:6" s="51" customFormat="1" ht="12">
      <c r="A1417" s="41">
        <v>540818</v>
      </c>
      <c r="B1417" s="48" t="s">
        <v>1698</v>
      </c>
      <c r="C1417" s="57">
        <v>211585015</v>
      </c>
      <c r="D1417" s="44" t="s">
        <v>2181</v>
      </c>
      <c r="E1417" s="58">
        <v>0</v>
      </c>
      <c r="F1417" s="50">
        <v>6371</v>
      </c>
    </row>
    <row r="1418" spans="1:6" s="51" customFormat="1" ht="12">
      <c r="A1418" s="41">
        <v>540818</v>
      </c>
      <c r="B1418" s="48" t="s">
        <v>1698</v>
      </c>
      <c r="C1418" s="57">
        <v>211585315</v>
      </c>
      <c r="D1418" s="44" t="s">
        <v>2182</v>
      </c>
      <c r="E1418" s="58">
        <v>0</v>
      </c>
      <c r="F1418" s="50">
        <v>8010</v>
      </c>
    </row>
    <row r="1419" spans="1:6" s="51" customFormat="1" ht="12">
      <c r="A1419" s="41">
        <v>540818</v>
      </c>
      <c r="B1419" s="48" t="s">
        <v>1698</v>
      </c>
      <c r="C1419" s="57">
        <v>211595015</v>
      </c>
      <c r="D1419" s="44" t="s">
        <v>2183</v>
      </c>
      <c r="E1419" s="58">
        <v>0</v>
      </c>
      <c r="F1419" s="50">
        <v>37714</v>
      </c>
    </row>
    <row r="1420" spans="1:6" s="51" customFormat="1" ht="12">
      <c r="A1420" s="41">
        <v>540818</v>
      </c>
      <c r="B1420" s="48" t="s">
        <v>1698</v>
      </c>
      <c r="C1420" s="57" t="s">
        <v>3354</v>
      </c>
      <c r="D1420" s="44" t="s">
        <v>2184</v>
      </c>
      <c r="E1420" s="58">
        <v>0</v>
      </c>
      <c r="F1420" s="50">
        <v>98168</v>
      </c>
    </row>
    <row r="1421" spans="1:6" s="51" customFormat="1" ht="12">
      <c r="A1421" s="41">
        <v>540818</v>
      </c>
      <c r="B1421" s="48" t="s">
        <v>1698</v>
      </c>
      <c r="C1421" s="57">
        <v>211615816</v>
      </c>
      <c r="D1421" s="44" t="s">
        <v>2185</v>
      </c>
      <c r="E1421" s="58">
        <v>0</v>
      </c>
      <c r="F1421" s="50">
        <v>19219</v>
      </c>
    </row>
    <row r="1422" spans="1:6" s="51" customFormat="1" ht="12">
      <c r="A1422" s="41">
        <v>540818</v>
      </c>
      <c r="B1422" s="48" t="s">
        <v>1698</v>
      </c>
      <c r="C1422" s="57">
        <v>211617616</v>
      </c>
      <c r="D1422" s="44" t="s">
        <v>2186</v>
      </c>
      <c r="E1422" s="58">
        <v>0</v>
      </c>
      <c r="F1422" s="50">
        <v>40753</v>
      </c>
    </row>
    <row r="1423" spans="1:6" s="51" customFormat="1" ht="12">
      <c r="A1423" s="41">
        <v>540818</v>
      </c>
      <c r="B1423" s="48" t="s">
        <v>1698</v>
      </c>
      <c r="C1423" s="57" t="s">
        <v>3357</v>
      </c>
      <c r="D1423" s="44" t="s">
        <v>2187</v>
      </c>
      <c r="E1423" s="58">
        <v>0</v>
      </c>
      <c r="F1423" s="50">
        <v>67856</v>
      </c>
    </row>
    <row r="1424" spans="1:6" s="51" customFormat="1" ht="12">
      <c r="A1424" s="41">
        <v>540818</v>
      </c>
      <c r="B1424" s="48" t="s">
        <v>1698</v>
      </c>
      <c r="C1424" s="57">
        <v>211673616</v>
      </c>
      <c r="D1424" s="44" t="s">
        <v>2188</v>
      </c>
      <c r="E1424" s="58">
        <v>0</v>
      </c>
      <c r="F1424" s="50">
        <v>119731</v>
      </c>
    </row>
    <row r="1425" spans="1:6" s="51" customFormat="1" ht="12">
      <c r="A1425" s="41">
        <v>540818</v>
      </c>
      <c r="B1425" s="48" t="s">
        <v>1698</v>
      </c>
      <c r="C1425" s="57">
        <v>211676616</v>
      </c>
      <c r="D1425" s="44" t="s">
        <v>2189</v>
      </c>
      <c r="E1425" s="58">
        <v>0</v>
      </c>
      <c r="F1425" s="50">
        <v>65829</v>
      </c>
    </row>
    <row r="1426" spans="1:6" s="51" customFormat="1" ht="12">
      <c r="A1426" s="41">
        <v>540818</v>
      </c>
      <c r="B1426" s="48" t="s">
        <v>1698</v>
      </c>
      <c r="C1426" s="57" t="s">
        <v>3361</v>
      </c>
      <c r="D1426" s="44" t="s">
        <v>2190</v>
      </c>
      <c r="E1426" s="58">
        <v>0</v>
      </c>
      <c r="F1426" s="50">
        <v>7218</v>
      </c>
    </row>
    <row r="1427" spans="1:6" s="51" customFormat="1" ht="12">
      <c r="A1427" s="41">
        <v>540818</v>
      </c>
      <c r="B1427" s="48" t="s">
        <v>1698</v>
      </c>
      <c r="C1427" s="57">
        <v>211719517</v>
      </c>
      <c r="D1427" s="44" t="s">
        <v>2191</v>
      </c>
      <c r="E1427" s="58">
        <v>0</v>
      </c>
      <c r="F1427" s="50">
        <v>182411</v>
      </c>
    </row>
    <row r="1428" spans="1:6" s="51" customFormat="1" ht="12">
      <c r="A1428" s="41">
        <v>540818</v>
      </c>
      <c r="B1428" s="48" t="s">
        <v>1698</v>
      </c>
      <c r="C1428" s="57" t="s">
        <v>3364</v>
      </c>
      <c r="D1428" s="44" t="s">
        <v>2192</v>
      </c>
      <c r="E1428" s="58">
        <v>0</v>
      </c>
      <c r="F1428" s="50">
        <v>73552</v>
      </c>
    </row>
    <row r="1429" spans="1:6" s="51" customFormat="1" ht="12">
      <c r="A1429" s="41">
        <v>540818</v>
      </c>
      <c r="B1429" s="48" t="s">
        <v>1698</v>
      </c>
      <c r="C1429" s="57" t="s">
        <v>3366</v>
      </c>
      <c r="D1429" s="44" t="s">
        <v>2193</v>
      </c>
      <c r="E1429" s="58">
        <v>0</v>
      </c>
      <c r="F1429" s="50">
        <v>22003720</v>
      </c>
    </row>
    <row r="1430" spans="1:6" s="51" customFormat="1" ht="12">
      <c r="A1430" s="41">
        <v>540818</v>
      </c>
      <c r="B1430" s="48" t="s">
        <v>1698</v>
      </c>
      <c r="C1430" s="57" t="s">
        <v>3368</v>
      </c>
      <c r="D1430" s="44" t="s">
        <v>2194</v>
      </c>
      <c r="E1430" s="58">
        <v>0</v>
      </c>
      <c r="F1430" s="50">
        <v>43689</v>
      </c>
    </row>
    <row r="1431" spans="1:6" s="51" customFormat="1" ht="12">
      <c r="A1431" s="41">
        <v>540818</v>
      </c>
      <c r="B1431" s="48" t="s">
        <v>1698</v>
      </c>
      <c r="C1431" s="57" t="s">
        <v>3370</v>
      </c>
      <c r="D1431" s="44" t="s">
        <v>2195</v>
      </c>
      <c r="E1431" s="58">
        <v>0</v>
      </c>
      <c r="F1431" s="50">
        <v>89966</v>
      </c>
    </row>
    <row r="1432" spans="1:6" s="51" customFormat="1" ht="12">
      <c r="A1432" s="41">
        <v>540818</v>
      </c>
      <c r="B1432" s="48" t="s">
        <v>1698</v>
      </c>
      <c r="C1432" s="57">
        <v>211752317</v>
      </c>
      <c r="D1432" s="44" t="s">
        <v>2196</v>
      </c>
      <c r="E1432" s="58">
        <v>0</v>
      </c>
      <c r="F1432" s="50">
        <v>75222</v>
      </c>
    </row>
    <row r="1433" spans="1:6" s="51" customFormat="1" ht="12">
      <c r="A1433" s="41">
        <v>540818</v>
      </c>
      <c r="B1433" s="48" t="s">
        <v>1698</v>
      </c>
      <c r="C1433" s="57" t="s">
        <v>3373</v>
      </c>
      <c r="D1433" s="44" t="s">
        <v>2197</v>
      </c>
      <c r="E1433" s="58">
        <v>0</v>
      </c>
      <c r="F1433" s="50">
        <v>19688</v>
      </c>
    </row>
    <row r="1434" spans="1:6" s="51" customFormat="1" ht="12">
      <c r="A1434" s="41">
        <v>540818</v>
      </c>
      <c r="B1434" s="48" t="s">
        <v>1698</v>
      </c>
      <c r="C1434" s="57">
        <v>211770717</v>
      </c>
      <c r="D1434" s="44" t="s">
        <v>2198</v>
      </c>
      <c r="E1434" s="58">
        <v>0</v>
      </c>
      <c r="F1434" s="50">
        <v>90567</v>
      </c>
    </row>
    <row r="1435" spans="1:6" s="51" customFormat="1" ht="12">
      <c r="A1435" s="41">
        <v>540818</v>
      </c>
      <c r="B1435" s="48" t="s">
        <v>1698</v>
      </c>
      <c r="C1435" s="57">
        <v>211773217</v>
      </c>
      <c r="D1435" s="44" t="s">
        <v>2199</v>
      </c>
      <c r="E1435" s="58">
        <v>0</v>
      </c>
      <c r="F1435" s="50">
        <v>166879</v>
      </c>
    </row>
    <row r="1436" spans="1:6" s="51" customFormat="1" ht="12">
      <c r="A1436" s="41">
        <v>540818</v>
      </c>
      <c r="B1436" s="48" t="s">
        <v>1698</v>
      </c>
      <c r="C1436" s="57" t="s">
        <v>3377</v>
      </c>
      <c r="D1436" s="44" t="s">
        <v>2200</v>
      </c>
      <c r="E1436" s="58">
        <v>0</v>
      </c>
      <c r="F1436" s="50">
        <v>100211</v>
      </c>
    </row>
    <row r="1437" spans="1:6" s="51" customFormat="1" ht="12">
      <c r="A1437" s="41">
        <v>540818</v>
      </c>
      <c r="B1437" s="48" t="s">
        <v>1698</v>
      </c>
      <c r="C1437" s="57" t="s">
        <v>3379</v>
      </c>
      <c r="D1437" s="44" t="s">
        <v>2201</v>
      </c>
      <c r="E1437" s="58">
        <v>0</v>
      </c>
      <c r="F1437" s="50">
        <v>14700</v>
      </c>
    </row>
    <row r="1438" spans="1:6" s="51" customFormat="1" ht="12">
      <c r="A1438" s="41">
        <v>540818</v>
      </c>
      <c r="B1438" s="48" t="s">
        <v>1698</v>
      </c>
      <c r="C1438" s="57" t="s">
        <v>3381</v>
      </c>
      <c r="D1438" s="44" t="s">
        <v>2202</v>
      </c>
      <c r="E1438" s="58">
        <v>0</v>
      </c>
      <c r="F1438" s="50">
        <v>9276</v>
      </c>
    </row>
    <row r="1439" spans="1:6" s="51" customFormat="1" ht="12">
      <c r="A1439" s="41">
        <v>540818</v>
      </c>
      <c r="B1439" s="48" t="s">
        <v>1698</v>
      </c>
      <c r="C1439" s="57">
        <v>211819318</v>
      </c>
      <c r="D1439" s="44" t="s">
        <v>2203</v>
      </c>
      <c r="E1439" s="58">
        <v>0</v>
      </c>
      <c r="F1439" s="50">
        <v>199476</v>
      </c>
    </row>
    <row r="1440" spans="1:6" s="51" customFormat="1" ht="12">
      <c r="A1440" s="41">
        <v>540818</v>
      </c>
      <c r="B1440" s="48" t="s">
        <v>1698</v>
      </c>
      <c r="C1440" s="57">
        <v>211819418</v>
      </c>
      <c r="D1440" s="44" t="s">
        <v>2204</v>
      </c>
      <c r="E1440" s="58">
        <v>0</v>
      </c>
      <c r="F1440" s="50">
        <v>135471</v>
      </c>
    </row>
    <row r="1441" spans="1:6" s="51" customFormat="1" ht="12">
      <c r="A1441" s="41">
        <v>540818</v>
      </c>
      <c r="B1441" s="48" t="s">
        <v>1698</v>
      </c>
      <c r="C1441" s="57" t="s">
        <v>3385</v>
      </c>
      <c r="D1441" s="44" t="s">
        <v>2205</v>
      </c>
      <c r="E1441" s="58">
        <v>0</v>
      </c>
      <c r="F1441" s="50">
        <v>24072</v>
      </c>
    </row>
    <row r="1442" spans="1:6" s="51" customFormat="1" ht="12">
      <c r="A1442" s="41">
        <v>540818</v>
      </c>
      <c r="B1442" s="48" t="s">
        <v>1698</v>
      </c>
      <c r="C1442" s="57" t="s">
        <v>3387</v>
      </c>
      <c r="D1442" s="44" t="s">
        <v>2206</v>
      </c>
      <c r="E1442" s="58">
        <v>0</v>
      </c>
      <c r="F1442" s="50">
        <v>42312</v>
      </c>
    </row>
    <row r="1443" spans="1:6" s="51" customFormat="1" ht="12">
      <c r="A1443" s="41">
        <v>540818</v>
      </c>
      <c r="B1443" s="48" t="s">
        <v>1698</v>
      </c>
      <c r="C1443" s="57" t="s">
        <v>3389</v>
      </c>
      <c r="D1443" s="44" t="s">
        <v>2207</v>
      </c>
      <c r="E1443" s="58">
        <v>0</v>
      </c>
      <c r="F1443" s="50">
        <v>20959</v>
      </c>
    </row>
    <row r="1444" spans="1:6" s="51" customFormat="1" ht="12">
      <c r="A1444" s="41">
        <v>540818</v>
      </c>
      <c r="B1444" s="48" t="s">
        <v>1698</v>
      </c>
      <c r="C1444" s="57">
        <v>211847318</v>
      </c>
      <c r="D1444" s="44" t="s">
        <v>2208</v>
      </c>
      <c r="E1444" s="58">
        <v>0</v>
      </c>
      <c r="F1444" s="50">
        <v>161980</v>
      </c>
    </row>
    <row r="1445" spans="1:6" s="51" customFormat="1" ht="12">
      <c r="A1445" s="41">
        <v>540818</v>
      </c>
      <c r="B1445" s="48" t="s">
        <v>1698</v>
      </c>
      <c r="C1445" s="57">
        <v>211850318</v>
      </c>
      <c r="D1445" s="44" t="s">
        <v>2209</v>
      </c>
      <c r="E1445" s="58">
        <v>0</v>
      </c>
      <c r="F1445" s="50">
        <v>37893</v>
      </c>
    </row>
    <row r="1446" spans="1:6" s="51" customFormat="1" ht="12">
      <c r="A1446" s="41">
        <v>540818</v>
      </c>
      <c r="B1446" s="48" t="s">
        <v>1698</v>
      </c>
      <c r="C1446" s="57">
        <v>211852418</v>
      </c>
      <c r="D1446" s="44" t="s">
        <v>2210</v>
      </c>
      <c r="E1446" s="58">
        <v>0</v>
      </c>
      <c r="F1446" s="50">
        <v>49250</v>
      </c>
    </row>
    <row r="1447" spans="1:6" s="51" customFormat="1" ht="12">
      <c r="A1447" s="41">
        <v>540818</v>
      </c>
      <c r="B1447" s="48" t="s">
        <v>1698</v>
      </c>
      <c r="C1447" s="57">
        <v>211854418</v>
      </c>
      <c r="D1447" s="44" t="s">
        <v>2211</v>
      </c>
      <c r="E1447" s="58">
        <v>0</v>
      </c>
      <c r="F1447" s="50">
        <v>12651</v>
      </c>
    </row>
    <row r="1448" spans="1:6" s="51" customFormat="1" ht="12">
      <c r="A1448" s="41">
        <v>540818</v>
      </c>
      <c r="B1448" s="48" t="s">
        <v>1698</v>
      </c>
      <c r="C1448" s="57">
        <v>211854518</v>
      </c>
      <c r="D1448" s="44" t="s">
        <v>2212</v>
      </c>
      <c r="E1448" s="58">
        <v>0</v>
      </c>
      <c r="F1448" s="50">
        <v>33081</v>
      </c>
    </row>
    <row r="1449" spans="1:6" s="51" customFormat="1" ht="12">
      <c r="A1449" s="41">
        <v>540818</v>
      </c>
      <c r="B1449" s="48" t="s">
        <v>1698</v>
      </c>
      <c r="C1449" s="57">
        <v>211866318</v>
      </c>
      <c r="D1449" s="44" t="s">
        <v>2213</v>
      </c>
      <c r="E1449" s="58">
        <v>0</v>
      </c>
      <c r="F1449" s="50">
        <v>47987</v>
      </c>
    </row>
    <row r="1450" spans="1:6" s="51" customFormat="1" ht="12">
      <c r="A1450" s="41">
        <v>540818</v>
      </c>
      <c r="B1450" s="48" t="s">
        <v>1698</v>
      </c>
      <c r="C1450" s="57" t="s">
        <v>3397</v>
      </c>
      <c r="D1450" s="44" t="s">
        <v>2214</v>
      </c>
      <c r="E1450" s="58">
        <v>0</v>
      </c>
      <c r="F1450" s="50">
        <v>21768</v>
      </c>
    </row>
    <row r="1451" spans="1:6" s="51" customFormat="1" ht="12">
      <c r="A1451" s="41">
        <v>540818</v>
      </c>
      <c r="B1451" s="48" t="s">
        <v>1698</v>
      </c>
      <c r="C1451" s="57" t="s">
        <v>3399</v>
      </c>
      <c r="D1451" s="44" t="s">
        <v>2215</v>
      </c>
      <c r="E1451" s="58">
        <v>0</v>
      </c>
      <c r="F1451" s="50">
        <v>33883</v>
      </c>
    </row>
    <row r="1452" spans="1:6" s="51" customFormat="1" ht="12">
      <c r="A1452" s="41">
        <v>540818</v>
      </c>
      <c r="B1452" s="48" t="s">
        <v>1698</v>
      </c>
      <c r="C1452" s="57">
        <v>211870418</v>
      </c>
      <c r="D1452" s="44" t="s">
        <v>2216</v>
      </c>
      <c r="E1452" s="58">
        <v>0</v>
      </c>
      <c r="F1452" s="50">
        <v>114667</v>
      </c>
    </row>
    <row r="1453" spans="1:6" s="51" customFormat="1" ht="12">
      <c r="A1453" s="41">
        <v>540818</v>
      </c>
      <c r="B1453" s="48" t="s">
        <v>1698</v>
      </c>
      <c r="C1453" s="57">
        <v>211876318</v>
      </c>
      <c r="D1453" s="44" t="s">
        <v>2217</v>
      </c>
      <c r="E1453" s="58">
        <v>0</v>
      </c>
      <c r="F1453" s="50">
        <v>103056</v>
      </c>
    </row>
    <row r="1454" spans="1:6" s="51" customFormat="1" ht="12">
      <c r="A1454" s="41">
        <v>540818</v>
      </c>
      <c r="B1454" s="48" t="s">
        <v>1698</v>
      </c>
      <c r="C1454" s="57" t="s">
        <v>3403</v>
      </c>
      <c r="D1454" s="44" t="s">
        <v>2218</v>
      </c>
      <c r="E1454" s="58">
        <v>0</v>
      </c>
      <c r="F1454" s="50">
        <v>23563</v>
      </c>
    </row>
    <row r="1455" spans="1:6" s="51" customFormat="1" ht="12">
      <c r="A1455" s="41">
        <v>540818</v>
      </c>
      <c r="B1455" s="48" t="s">
        <v>1698</v>
      </c>
      <c r="C1455" s="57" t="s">
        <v>3405</v>
      </c>
      <c r="D1455" s="44" t="s">
        <v>2219</v>
      </c>
      <c r="E1455" s="58">
        <v>0</v>
      </c>
      <c r="F1455" s="50">
        <v>96946</v>
      </c>
    </row>
    <row r="1456" spans="1:6" s="51" customFormat="1" ht="12">
      <c r="A1456" s="41">
        <v>540818</v>
      </c>
      <c r="B1456" s="48" t="s">
        <v>1698</v>
      </c>
      <c r="C1456" s="57" t="s">
        <v>3407</v>
      </c>
      <c r="D1456" s="44" t="s">
        <v>2220</v>
      </c>
      <c r="E1456" s="58">
        <v>0</v>
      </c>
      <c r="F1456" s="50">
        <v>21019</v>
      </c>
    </row>
    <row r="1457" spans="1:6" s="51" customFormat="1" ht="12">
      <c r="A1457" s="41">
        <v>540818</v>
      </c>
      <c r="B1457" s="48" t="s">
        <v>1698</v>
      </c>
      <c r="C1457" s="57" t="s">
        <v>3409</v>
      </c>
      <c r="D1457" s="44" t="s">
        <v>2221</v>
      </c>
      <c r="E1457" s="58">
        <v>0</v>
      </c>
      <c r="F1457" s="50">
        <v>68537</v>
      </c>
    </row>
    <row r="1458" spans="1:6" s="51" customFormat="1" ht="12">
      <c r="A1458" s="41">
        <v>540818</v>
      </c>
      <c r="B1458" s="48" t="s">
        <v>1698</v>
      </c>
      <c r="C1458" s="43">
        <v>211952019</v>
      </c>
      <c r="D1458" s="44" t="s">
        <v>2222</v>
      </c>
      <c r="E1458" s="58">
        <v>0</v>
      </c>
      <c r="F1458" s="50">
        <v>44180</v>
      </c>
    </row>
    <row r="1459" spans="1:6" s="51" customFormat="1" ht="12">
      <c r="A1459" s="41">
        <v>540818</v>
      </c>
      <c r="B1459" s="48" t="s">
        <v>1698</v>
      </c>
      <c r="C1459" s="57">
        <v>211973319</v>
      </c>
      <c r="D1459" s="44" t="s">
        <v>2223</v>
      </c>
      <c r="E1459" s="58">
        <v>0</v>
      </c>
      <c r="F1459" s="50">
        <v>124802</v>
      </c>
    </row>
    <row r="1460" spans="1:6" s="51" customFormat="1" ht="12">
      <c r="A1460" s="41">
        <v>540818</v>
      </c>
      <c r="B1460" s="48" t="s">
        <v>1698</v>
      </c>
      <c r="C1460" s="57">
        <v>211986219</v>
      </c>
      <c r="D1460" s="44" t="s">
        <v>2224</v>
      </c>
      <c r="E1460" s="58">
        <v>0</v>
      </c>
      <c r="F1460" s="50">
        <v>38300</v>
      </c>
    </row>
    <row r="1461" spans="1:6" s="51" customFormat="1" ht="12">
      <c r="A1461" s="41">
        <v>540818</v>
      </c>
      <c r="B1461" s="48" t="s">
        <v>1698</v>
      </c>
      <c r="C1461" s="57" t="s">
        <v>3414</v>
      </c>
      <c r="D1461" s="44" t="s">
        <v>2225</v>
      </c>
      <c r="E1461" s="58">
        <v>0</v>
      </c>
      <c r="F1461" s="50">
        <v>114657</v>
      </c>
    </row>
    <row r="1462" spans="1:6" s="51" customFormat="1" ht="12">
      <c r="A1462" s="41">
        <v>540818</v>
      </c>
      <c r="B1462" s="48" t="s">
        <v>1698</v>
      </c>
      <c r="C1462" s="57" t="s">
        <v>3416</v>
      </c>
      <c r="D1462" s="44" t="s">
        <v>2226</v>
      </c>
      <c r="E1462" s="58">
        <v>0</v>
      </c>
      <c r="F1462" s="50">
        <v>76180</v>
      </c>
    </row>
    <row r="1463" spans="1:6" s="51" customFormat="1" ht="12">
      <c r="A1463" s="41">
        <v>540818</v>
      </c>
      <c r="B1463" s="48" t="s">
        <v>1698</v>
      </c>
      <c r="C1463" s="57" t="s">
        <v>3418</v>
      </c>
      <c r="D1463" s="44" t="s">
        <v>2227</v>
      </c>
      <c r="E1463" s="58">
        <v>0</v>
      </c>
      <c r="F1463" s="50">
        <v>31310</v>
      </c>
    </row>
    <row r="1464" spans="1:6" s="51" customFormat="1" ht="12">
      <c r="A1464" s="41">
        <v>540818</v>
      </c>
      <c r="B1464" s="48" t="s">
        <v>1698</v>
      </c>
      <c r="C1464" s="57">
        <v>212015720</v>
      </c>
      <c r="D1464" s="44" t="s">
        <v>2228</v>
      </c>
      <c r="E1464" s="58">
        <v>0</v>
      </c>
      <c r="F1464" s="50">
        <v>9076</v>
      </c>
    </row>
    <row r="1465" spans="1:6" s="51" customFormat="1" ht="12">
      <c r="A1465" s="41">
        <v>540818</v>
      </c>
      <c r="B1465" s="48" t="s">
        <v>1698</v>
      </c>
      <c r="C1465" s="57">
        <v>212015820</v>
      </c>
      <c r="D1465" s="44" t="s">
        <v>2229</v>
      </c>
      <c r="E1465" s="58">
        <v>0</v>
      </c>
      <c r="F1465" s="50">
        <v>14860</v>
      </c>
    </row>
    <row r="1466" spans="1:6" s="51" customFormat="1" ht="12">
      <c r="A1466" s="41">
        <v>540818</v>
      </c>
      <c r="B1466" s="48" t="s">
        <v>1698</v>
      </c>
      <c r="C1466" s="57" t="s">
        <v>3422</v>
      </c>
      <c r="D1466" s="44" t="s">
        <v>2230</v>
      </c>
      <c r="E1466" s="58">
        <v>0</v>
      </c>
      <c r="F1466" s="50">
        <v>18946</v>
      </c>
    </row>
    <row r="1467" spans="1:6" s="51" customFormat="1" ht="12">
      <c r="A1467" s="41">
        <v>540818</v>
      </c>
      <c r="B1467" s="48" t="s">
        <v>1698</v>
      </c>
      <c r="C1467" s="57" t="s">
        <v>3424</v>
      </c>
      <c r="D1467" s="44" t="s">
        <v>2231</v>
      </c>
      <c r="E1467" s="58">
        <v>0</v>
      </c>
      <c r="F1467" s="50">
        <v>87212</v>
      </c>
    </row>
    <row r="1468" spans="1:6" s="51" customFormat="1" ht="12">
      <c r="A1468" s="41">
        <v>540818</v>
      </c>
      <c r="B1468" s="48" t="s">
        <v>1698</v>
      </c>
      <c r="C1468" s="57" t="s">
        <v>3426</v>
      </c>
      <c r="D1468" s="44" t="s">
        <v>2232</v>
      </c>
      <c r="E1468" s="58">
        <v>0</v>
      </c>
      <c r="F1468" s="50">
        <v>87424</v>
      </c>
    </row>
    <row r="1469" spans="1:6" s="51" customFormat="1" ht="12">
      <c r="A1469" s="41">
        <v>540818</v>
      </c>
      <c r="B1469" s="48" t="s">
        <v>1698</v>
      </c>
      <c r="C1469" s="57" t="s">
        <v>3428</v>
      </c>
      <c r="D1469" s="44" t="s">
        <v>2233</v>
      </c>
      <c r="E1469" s="58">
        <v>0</v>
      </c>
      <c r="F1469" s="50">
        <v>11307</v>
      </c>
    </row>
    <row r="1470" spans="1:6" s="51" customFormat="1" ht="12">
      <c r="A1470" s="41">
        <v>540818</v>
      </c>
      <c r="B1470" s="48" t="s">
        <v>1698</v>
      </c>
      <c r="C1470" s="57">
        <v>212047720</v>
      </c>
      <c r="D1470" s="61" t="s">
        <v>2234</v>
      </c>
      <c r="E1470" s="58">
        <v>0</v>
      </c>
      <c r="F1470" s="50">
        <v>64378</v>
      </c>
    </row>
    <row r="1471" spans="1:6" s="51" customFormat="1" ht="12">
      <c r="A1471" s="41">
        <v>540818</v>
      </c>
      <c r="B1471" s="48" t="s">
        <v>1698</v>
      </c>
      <c r="C1471" s="57">
        <v>212052320</v>
      </c>
      <c r="D1471" s="44" t="s">
        <v>2235</v>
      </c>
      <c r="E1471" s="58">
        <v>0</v>
      </c>
      <c r="F1471" s="50">
        <v>57122</v>
      </c>
    </row>
    <row r="1472" spans="1:6" s="51" customFormat="1" ht="12">
      <c r="A1472" s="41">
        <v>540818</v>
      </c>
      <c r="B1472" s="48" t="s">
        <v>1698</v>
      </c>
      <c r="C1472" s="57">
        <v>212052520</v>
      </c>
      <c r="D1472" s="44" t="s">
        <v>2236</v>
      </c>
      <c r="E1472" s="58">
        <v>0</v>
      </c>
      <c r="F1472" s="50">
        <v>45446</v>
      </c>
    </row>
    <row r="1473" spans="1:6" s="51" customFormat="1" ht="12">
      <c r="A1473" s="41">
        <v>540818</v>
      </c>
      <c r="B1473" s="48" t="s">
        <v>1698</v>
      </c>
      <c r="C1473" s="57">
        <v>212052720</v>
      </c>
      <c r="D1473" s="44" t="s">
        <v>2237</v>
      </c>
      <c r="E1473" s="58">
        <v>0</v>
      </c>
      <c r="F1473" s="50">
        <v>22027</v>
      </c>
    </row>
    <row r="1474" spans="1:6" s="51" customFormat="1" ht="12">
      <c r="A1474" s="41">
        <v>540818</v>
      </c>
      <c r="B1474" s="48" t="s">
        <v>1698</v>
      </c>
      <c r="C1474" s="57">
        <v>212054520</v>
      </c>
      <c r="D1474" s="44" t="s">
        <v>2238</v>
      </c>
      <c r="E1474" s="58">
        <v>0</v>
      </c>
      <c r="F1474" s="50">
        <v>162484</v>
      </c>
    </row>
    <row r="1475" spans="1:6" s="51" customFormat="1" ht="12">
      <c r="A1475" s="41">
        <v>540818</v>
      </c>
      <c r="B1475" s="48" t="s">
        <v>1698</v>
      </c>
      <c r="C1475" s="57">
        <v>212054720</v>
      </c>
      <c r="D1475" s="44" t="s">
        <v>2239</v>
      </c>
      <c r="E1475" s="58">
        <v>0</v>
      </c>
      <c r="F1475" s="50">
        <v>108292</v>
      </c>
    </row>
    <row r="1476" spans="1:6" s="51" customFormat="1" ht="12">
      <c r="A1476" s="41">
        <v>540818</v>
      </c>
      <c r="B1476" s="48" t="s">
        <v>1698</v>
      </c>
      <c r="C1476" s="57">
        <v>212054820</v>
      </c>
      <c r="D1476" s="44" t="s">
        <v>2240</v>
      </c>
      <c r="E1476" s="58">
        <v>0</v>
      </c>
      <c r="F1476" s="50">
        <v>63301</v>
      </c>
    </row>
    <row r="1477" spans="1:6" s="51" customFormat="1" ht="12">
      <c r="A1477" s="41">
        <v>540818</v>
      </c>
      <c r="B1477" s="48" t="s">
        <v>1698</v>
      </c>
      <c r="C1477" s="57">
        <v>212068020</v>
      </c>
      <c r="D1477" s="44" t="s">
        <v>2241</v>
      </c>
      <c r="E1477" s="58">
        <v>0</v>
      </c>
      <c r="F1477" s="50">
        <v>16949</v>
      </c>
    </row>
    <row r="1478" spans="1:6" s="51" customFormat="1" ht="12">
      <c r="A1478" s="41">
        <v>540818</v>
      </c>
      <c r="B1478" s="48" t="s">
        <v>1698</v>
      </c>
      <c r="C1478" s="57" t="s">
        <v>3439</v>
      </c>
      <c r="D1478" s="44" t="s">
        <v>2242</v>
      </c>
      <c r="E1478" s="58">
        <v>0</v>
      </c>
      <c r="F1478" s="50">
        <v>21413</v>
      </c>
    </row>
    <row r="1479" spans="1:6" s="51" customFormat="1" ht="12">
      <c r="A1479" s="41">
        <v>540818</v>
      </c>
      <c r="B1479" s="48" t="s">
        <v>1698</v>
      </c>
      <c r="C1479" s="57" t="s">
        <v>3441</v>
      </c>
      <c r="D1479" s="44" t="s">
        <v>2243</v>
      </c>
      <c r="E1479" s="58">
        <v>0</v>
      </c>
      <c r="F1479" s="50">
        <v>16243</v>
      </c>
    </row>
    <row r="1480" spans="1:6" s="51" customFormat="1" ht="12">
      <c r="A1480" s="41">
        <v>540818</v>
      </c>
      <c r="B1480" s="48" t="s">
        <v>1698</v>
      </c>
      <c r="C1480" s="57" t="s">
        <v>3443</v>
      </c>
      <c r="D1480" s="44" t="s">
        <v>2244</v>
      </c>
      <c r="E1480" s="58">
        <v>0</v>
      </c>
      <c r="F1480" s="50">
        <v>18901</v>
      </c>
    </row>
    <row r="1481" spans="1:6" s="51" customFormat="1" ht="12">
      <c r="A1481" s="41">
        <v>540818</v>
      </c>
      <c r="B1481" s="48" t="s">
        <v>1698</v>
      </c>
      <c r="C1481" s="57">
        <v>212070820</v>
      </c>
      <c r="D1481" s="44" t="s">
        <v>2245</v>
      </c>
      <c r="E1481" s="58">
        <v>0</v>
      </c>
      <c r="F1481" s="50">
        <v>121695</v>
      </c>
    </row>
    <row r="1482" spans="1:6" s="51" customFormat="1" ht="12">
      <c r="A1482" s="41">
        <v>540818</v>
      </c>
      <c r="B1482" s="48" t="s">
        <v>1698</v>
      </c>
      <c r="C1482" s="57">
        <v>212073520</v>
      </c>
      <c r="D1482" s="44" t="s">
        <v>2246</v>
      </c>
      <c r="E1482" s="58">
        <v>0</v>
      </c>
      <c r="F1482" s="50">
        <v>75641</v>
      </c>
    </row>
    <row r="1483" spans="1:6" s="51" customFormat="1" ht="12">
      <c r="A1483" s="41">
        <v>540818</v>
      </c>
      <c r="B1483" s="48" t="s">
        <v>1698</v>
      </c>
      <c r="C1483" s="57">
        <v>212076020</v>
      </c>
      <c r="D1483" s="44" t="s">
        <v>2247</v>
      </c>
      <c r="E1483" s="58">
        <v>0</v>
      </c>
      <c r="F1483" s="50">
        <v>54978</v>
      </c>
    </row>
    <row r="1484" spans="1:6" s="51" customFormat="1" ht="12">
      <c r="A1484" s="41">
        <v>540818</v>
      </c>
      <c r="B1484" s="48" t="s">
        <v>1698</v>
      </c>
      <c r="C1484" s="57">
        <v>212076520</v>
      </c>
      <c r="D1484" s="44" t="s">
        <v>2248</v>
      </c>
      <c r="E1484" s="58">
        <v>0</v>
      </c>
      <c r="F1484" s="50">
        <v>8217</v>
      </c>
    </row>
    <row r="1485" spans="1:6" s="51" customFormat="1" ht="12">
      <c r="A1485" s="41">
        <v>540818</v>
      </c>
      <c r="B1485" s="48" t="s">
        <v>1698</v>
      </c>
      <c r="C1485" s="57">
        <v>212081220</v>
      </c>
      <c r="D1485" s="44" t="s">
        <v>2249</v>
      </c>
      <c r="E1485" s="58">
        <v>0</v>
      </c>
      <c r="F1485" s="50">
        <v>14674</v>
      </c>
    </row>
    <row r="1486" spans="1:6" s="51" customFormat="1" ht="12">
      <c r="A1486" s="41">
        <v>540818</v>
      </c>
      <c r="B1486" s="48" t="s">
        <v>1698</v>
      </c>
      <c r="C1486" s="57">
        <v>212086320</v>
      </c>
      <c r="D1486" s="44" t="s">
        <v>2250</v>
      </c>
      <c r="E1486" s="58">
        <v>0</v>
      </c>
      <c r="F1486" s="50">
        <v>225966</v>
      </c>
    </row>
    <row r="1487" spans="1:6" s="51" customFormat="1" ht="12">
      <c r="A1487" s="41">
        <v>540818</v>
      </c>
      <c r="B1487" s="48" t="s">
        <v>1698</v>
      </c>
      <c r="C1487" s="57" t="s">
        <v>3451</v>
      </c>
      <c r="D1487" s="44" t="s">
        <v>2251</v>
      </c>
      <c r="E1487" s="58">
        <v>0</v>
      </c>
      <c r="F1487" s="50">
        <v>13135</v>
      </c>
    </row>
    <row r="1488" spans="1:6" s="51" customFormat="1" ht="12">
      <c r="A1488" s="41">
        <v>540818</v>
      </c>
      <c r="B1488" s="48" t="s">
        <v>1698</v>
      </c>
      <c r="C1488" s="57" t="s">
        <v>3453</v>
      </c>
      <c r="D1488" s="44" t="s">
        <v>2252</v>
      </c>
      <c r="E1488" s="58">
        <v>0</v>
      </c>
      <c r="F1488" s="50">
        <v>20808</v>
      </c>
    </row>
    <row r="1489" spans="1:6" s="51" customFormat="1" ht="12">
      <c r="A1489" s="41">
        <v>540818</v>
      </c>
      <c r="B1489" s="48" t="s">
        <v>1698</v>
      </c>
      <c r="C1489" s="57" t="s">
        <v>3455</v>
      </c>
      <c r="D1489" s="44" t="s">
        <v>2253</v>
      </c>
      <c r="E1489" s="58">
        <v>0</v>
      </c>
      <c r="F1489" s="50">
        <v>102284</v>
      </c>
    </row>
    <row r="1490" spans="1:6" s="51" customFormat="1" ht="12">
      <c r="A1490" s="41">
        <v>540818</v>
      </c>
      <c r="B1490" s="48" t="s">
        <v>1698</v>
      </c>
      <c r="C1490" s="57" t="s">
        <v>3457</v>
      </c>
      <c r="D1490" s="44" t="s">
        <v>2254</v>
      </c>
      <c r="E1490" s="58">
        <v>0</v>
      </c>
      <c r="F1490" s="50">
        <v>9306</v>
      </c>
    </row>
    <row r="1491" spans="1:6" s="51" customFormat="1" ht="12">
      <c r="A1491" s="41">
        <v>540818</v>
      </c>
      <c r="B1491" s="48" t="s">
        <v>1698</v>
      </c>
      <c r="C1491" s="57">
        <v>212119821</v>
      </c>
      <c r="D1491" s="44" t="s">
        <v>2255</v>
      </c>
      <c r="E1491" s="58">
        <v>0</v>
      </c>
      <c r="F1491" s="50">
        <v>179817</v>
      </c>
    </row>
    <row r="1492" spans="1:6" s="51" customFormat="1" ht="12">
      <c r="A1492" s="41">
        <v>540818</v>
      </c>
      <c r="B1492" s="48" t="s">
        <v>1698</v>
      </c>
      <c r="C1492" s="57" t="s">
        <v>3460</v>
      </c>
      <c r="D1492" s="44" t="s">
        <v>2256</v>
      </c>
      <c r="E1492" s="58">
        <v>0</v>
      </c>
      <c r="F1492" s="50">
        <v>112432</v>
      </c>
    </row>
    <row r="1493" spans="1:6" s="51" customFormat="1" ht="12">
      <c r="A1493" s="41">
        <v>540818</v>
      </c>
      <c r="B1493" s="48" t="s">
        <v>1698</v>
      </c>
      <c r="C1493" s="57">
        <v>212152621</v>
      </c>
      <c r="D1493" s="44" t="s">
        <v>2257</v>
      </c>
      <c r="E1493" s="58">
        <v>0</v>
      </c>
      <c r="F1493" s="50">
        <v>125608</v>
      </c>
    </row>
    <row r="1494" spans="1:6" s="51" customFormat="1" ht="12">
      <c r="A1494" s="41">
        <v>540818</v>
      </c>
      <c r="B1494" s="48" t="s">
        <v>1698</v>
      </c>
      <c r="C1494" s="57" t="s">
        <v>3463</v>
      </c>
      <c r="D1494" s="44" t="s">
        <v>2258</v>
      </c>
      <c r="E1494" s="58">
        <v>0</v>
      </c>
      <c r="F1494" s="50">
        <v>5823</v>
      </c>
    </row>
    <row r="1495" spans="1:6" s="51" customFormat="1" ht="12">
      <c r="A1495" s="41">
        <v>540818</v>
      </c>
      <c r="B1495" s="48" t="s">
        <v>1698</v>
      </c>
      <c r="C1495" s="57" t="s">
        <v>3465</v>
      </c>
      <c r="D1495" s="44" t="s">
        <v>2259</v>
      </c>
      <c r="E1495" s="58">
        <v>0</v>
      </c>
      <c r="F1495" s="50">
        <v>69969</v>
      </c>
    </row>
    <row r="1496" spans="1:6" s="51" customFormat="1" ht="12">
      <c r="A1496" s="41">
        <v>540818</v>
      </c>
      <c r="B1496" s="48" t="s">
        <v>1698</v>
      </c>
      <c r="C1496" s="57" t="s">
        <v>3467</v>
      </c>
      <c r="D1496" s="44" t="s">
        <v>2260</v>
      </c>
      <c r="E1496" s="58">
        <v>0</v>
      </c>
      <c r="F1496" s="50">
        <v>6613</v>
      </c>
    </row>
    <row r="1497" spans="1:6" s="51" customFormat="1" ht="12">
      <c r="A1497" s="41">
        <v>540818</v>
      </c>
      <c r="B1497" s="48" t="s">
        <v>1698</v>
      </c>
      <c r="C1497" s="57" t="s">
        <v>3469</v>
      </c>
      <c r="D1497" s="44" t="s">
        <v>2261</v>
      </c>
      <c r="E1497" s="58">
        <v>0</v>
      </c>
      <c r="F1497" s="50">
        <v>38695</v>
      </c>
    </row>
    <row r="1498" spans="1:6" s="51" customFormat="1" ht="12">
      <c r="A1498" s="41">
        <v>540818</v>
      </c>
      <c r="B1498" s="48" t="s">
        <v>1698</v>
      </c>
      <c r="C1498" s="57">
        <v>212215522</v>
      </c>
      <c r="D1498" s="44" t="s">
        <v>2262</v>
      </c>
      <c r="E1498" s="58">
        <v>0</v>
      </c>
      <c r="F1498" s="50">
        <v>20278</v>
      </c>
    </row>
    <row r="1499" spans="1:6" s="51" customFormat="1" ht="12">
      <c r="A1499" s="41">
        <v>540818</v>
      </c>
      <c r="B1499" s="48" t="s">
        <v>1698</v>
      </c>
      <c r="C1499" s="57">
        <v>212215822</v>
      </c>
      <c r="D1499" s="44" t="s">
        <v>2263</v>
      </c>
      <c r="E1499" s="58">
        <v>0</v>
      </c>
      <c r="F1499" s="50">
        <v>21004</v>
      </c>
    </row>
    <row r="1500" spans="1:6" s="51" customFormat="1" ht="12">
      <c r="A1500" s="41">
        <v>540818</v>
      </c>
      <c r="B1500" s="48" t="s">
        <v>1698</v>
      </c>
      <c r="C1500" s="57" t="s">
        <v>3473</v>
      </c>
      <c r="D1500" s="44" t="s">
        <v>2264</v>
      </c>
      <c r="E1500" s="58">
        <v>0</v>
      </c>
      <c r="F1500" s="50">
        <v>69588</v>
      </c>
    </row>
    <row r="1501" spans="1:6" s="51" customFormat="1" ht="12">
      <c r="A1501" s="41">
        <v>540818</v>
      </c>
      <c r="B1501" s="48" t="s">
        <v>1698</v>
      </c>
      <c r="C1501" s="57">
        <v>212219622</v>
      </c>
      <c r="D1501" s="44" t="s">
        <v>2265</v>
      </c>
      <c r="E1501" s="58">
        <v>0</v>
      </c>
      <c r="F1501" s="50">
        <v>37518</v>
      </c>
    </row>
    <row r="1502" spans="1:6" s="51" customFormat="1" ht="12">
      <c r="A1502" s="41">
        <v>540818</v>
      </c>
      <c r="B1502" s="48" t="s">
        <v>1698</v>
      </c>
      <c r="C1502" s="57" t="s">
        <v>3476</v>
      </c>
      <c r="D1502" s="44" t="s">
        <v>2266</v>
      </c>
      <c r="E1502" s="58">
        <v>0</v>
      </c>
      <c r="F1502" s="50">
        <v>58671</v>
      </c>
    </row>
    <row r="1503" spans="1:6" s="51" customFormat="1" ht="12">
      <c r="A1503" s="41">
        <v>540818</v>
      </c>
      <c r="B1503" s="48" t="s">
        <v>1698</v>
      </c>
      <c r="C1503" s="57">
        <v>212252022</v>
      </c>
      <c r="D1503" s="44" t="s">
        <v>2267</v>
      </c>
      <c r="E1503" s="58">
        <v>0</v>
      </c>
      <c r="F1503" s="50">
        <v>24806</v>
      </c>
    </row>
    <row r="1504" spans="1:6" s="51" customFormat="1" ht="12">
      <c r="A1504" s="41">
        <v>540818</v>
      </c>
      <c r="B1504" s="48" t="s">
        <v>1698</v>
      </c>
      <c r="C1504" s="57">
        <v>212268322</v>
      </c>
      <c r="D1504" s="44" t="s">
        <v>2268</v>
      </c>
      <c r="E1504" s="58">
        <v>0</v>
      </c>
      <c r="F1504" s="50">
        <v>8716</v>
      </c>
    </row>
    <row r="1505" spans="1:6" s="51" customFormat="1" ht="12">
      <c r="A1505" s="41">
        <v>540818</v>
      </c>
      <c r="B1505" s="48" t="s">
        <v>1698</v>
      </c>
      <c r="C1505" s="57">
        <v>212273622</v>
      </c>
      <c r="D1505" s="44" t="s">
        <v>2269</v>
      </c>
      <c r="E1505" s="58">
        <v>0</v>
      </c>
      <c r="F1505" s="50">
        <v>23350</v>
      </c>
    </row>
    <row r="1506" spans="1:6" s="51" customFormat="1" ht="12">
      <c r="A1506" s="41">
        <v>540818</v>
      </c>
      <c r="B1506" s="48" t="s">
        <v>1698</v>
      </c>
      <c r="C1506" s="57">
        <v>212276122</v>
      </c>
      <c r="D1506" s="44" t="s">
        <v>2270</v>
      </c>
      <c r="E1506" s="58">
        <v>0</v>
      </c>
      <c r="F1506" s="50">
        <v>105432</v>
      </c>
    </row>
    <row r="1507" spans="1:6" s="51" customFormat="1" ht="12">
      <c r="A1507" s="41">
        <v>540818</v>
      </c>
      <c r="B1507" s="48" t="s">
        <v>1698</v>
      </c>
      <c r="C1507" s="57">
        <v>212276622</v>
      </c>
      <c r="D1507" s="44" t="s">
        <v>2271</v>
      </c>
      <c r="E1507" s="58">
        <v>0</v>
      </c>
      <c r="F1507" s="50">
        <v>128132</v>
      </c>
    </row>
    <row r="1508" spans="1:6" s="51" customFormat="1" ht="12">
      <c r="A1508" s="41">
        <v>540818</v>
      </c>
      <c r="B1508" s="48" t="s">
        <v>1698</v>
      </c>
      <c r="C1508" s="57" t="s">
        <v>3485</v>
      </c>
      <c r="D1508" s="44" t="s">
        <v>2272</v>
      </c>
      <c r="E1508" s="58">
        <v>0</v>
      </c>
      <c r="F1508" s="50">
        <v>26966</v>
      </c>
    </row>
    <row r="1509" spans="1:6" s="51" customFormat="1" ht="12">
      <c r="A1509" s="41">
        <v>540818</v>
      </c>
      <c r="B1509" s="48" t="s">
        <v>1698</v>
      </c>
      <c r="C1509" s="57">
        <v>212315723</v>
      </c>
      <c r="D1509" s="44" t="s">
        <v>2273</v>
      </c>
      <c r="E1509" s="58">
        <v>0</v>
      </c>
      <c r="F1509" s="50">
        <v>4706</v>
      </c>
    </row>
    <row r="1510" spans="1:6" s="51" customFormat="1" ht="12">
      <c r="A1510" s="41">
        <v>540818</v>
      </c>
      <c r="B1510" s="48" t="s">
        <v>1698</v>
      </c>
      <c r="C1510" s="57" t="s">
        <v>3488</v>
      </c>
      <c r="D1510" s="44" t="s">
        <v>2274</v>
      </c>
      <c r="E1510" s="58">
        <v>0</v>
      </c>
      <c r="F1510" s="50">
        <v>24561</v>
      </c>
    </row>
    <row r="1511" spans="1:6" s="51" customFormat="1" ht="12">
      <c r="A1511" s="41">
        <v>540818</v>
      </c>
      <c r="B1511" s="48" t="s">
        <v>1698</v>
      </c>
      <c r="C1511" s="57" t="s">
        <v>3490</v>
      </c>
      <c r="D1511" s="44" t="s">
        <v>2275</v>
      </c>
      <c r="E1511" s="58">
        <v>0</v>
      </c>
      <c r="F1511" s="50">
        <v>19215</v>
      </c>
    </row>
    <row r="1512" spans="1:6" s="51" customFormat="1" ht="12">
      <c r="A1512" s="41">
        <v>540818</v>
      </c>
      <c r="B1512" s="48" t="s">
        <v>1698</v>
      </c>
      <c r="C1512" s="57">
        <v>212350223</v>
      </c>
      <c r="D1512" s="44" t="s">
        <v>2276</v>
      </c>
      <c r="E1512" s="58">
        <v>0</v>
      </c>
      <c r="F1512" s="50">
        <v>17751</v>
      </c>
    </row>
    <row r="1513" spans="1:6" s="51" customFormat="1" ht="12">
      <c r="A1513" s="41">
        <v>540818</v>
      </c>
      <c r="B1513" s="48" t="s">
        <v>1698</v>
      </c>
      <c r="C1513" s="57">
        <v>212352323</v>
      </c>
      <c r="D1513" s="44" t="s">
        <v>2277</v>
      </c>
      <c r="E1513" s="58">
        <v>0</v>
      </c>
      <c r="F1513" s="50">
        <v>23380</v>
      </c>
    </row>
    <row r="1514" spans="1:6" s="51" customFormat="1" ht="12">
      <c r="A1514" s="41">
        <v>540818</v>
      </c>
      <c r="B1514" s="48" t="s">
        <v>1698</v>
      </c>
      <c r="C1514" s="57">
        <v>212354223</v>
      </c>
      <c r="D1514" s="44" t="s">
        <v>2278</v>
      </c>
      <c r="E1514" s="58">
        <v>0</v>
      </c>
      <c r="F1514" s="50">
        <v>36395</v>
      </c>
    </row>
    <row r="1515" spans="1:6" s="51" customFormat="1" ht="12">
      <c r="A1515" s="41">
        <v>540818</v>
      </c>
      <c r="B1515" s="48" t="s">
        <v>1698</v>
      </c>
      <c r="C1515" s="57">
        <v>212370523</v>
      </c>
      <c r="D1515" s="44" t="s">
        <v>2279</v>
      </c>
      <c r="E1515" s="58">
        <v>0</v>
      </c>
      <c r="F1515" s="50">
        <v>11097415</v>
      </c>
    </row>
    <row r="1516" spans="1:6" s="51" customFormat="1" ht="12">
      <c r="A1516" s="41">
        <v>540818</v>
      </c>
      <c r="B1516" s="48" t="s">
        <v>1698</v>
      </c>
      <c r="C1516" s="57">
        <v>212370823</v>
      </c>
      <c r="D1516" s="44" t="s">
        <v>2280</v>
      </c>
      <c r="E1516" s="58">
        <v>0</v>
      </c>
      <c r="F1516" s="50">
        <v>105009</v>
      </c>
    </row>
    <row r="1517" spans="1:6" s="51" customFormat="1" ht="12">
      <c r="A1517" s="41">
        <v>540818</v>
      </c>
      <c r="B1517" s="48" t="s">
        <v>1698</v>
      </c>
      <c r="C1517" s="57">
        <v>212376823</v>
      </c>
      <c r="D1517" s="44" t="s">
        <v>2281</v>
      </c>
      <c r="E1517" s="58">
        <v>0</v>
      </c>
      <c r="F1517" s="50">
        <v>63801</v>
      </c>
    </row>
    <row r="1518" spans="1:6" s="51" customFormat="1" ht="12">
      <c r="A1518" s="41">
        <v>540818</v>
      </c>
      <c r="B1518" s="48" t="s">
        <v>1698</v>
      </c>
      <c r="C1518" s="57" t="s">
        <v>3498</v>
      </c>
      <c r="D1518" s="44" t="s">
        <v>2282</v>
      </c>
      <c r="E1518" s="58">
        <v>0</v>
      </c>
      <c r="F1518" s="50">
        <v>16131</v>
      </c>
    </row>
    <row r="1519" spans="1:6" s="51" customFormat="1" ht="12">
      <c r="A1519" s="41">
        <v>540818</v>
      </c>
      <c r="B1519" s="48" t="s">
        <v>1698</v>
      </c>
      <c r="C1519" s="57">
        <v>212417524</v>
      </c>
      <c r="D1519" s="44" t="s">
        <v>2283</v>
      </c>
      <c r="E1519" s="58">
        <v>0</v>
      </c>
      <c r="F1519" s="50">
        <v>62711</v>
      </c>
    </row>
    <row r="1520" spans="1:6" s="51" customFormat="1" ht="12">
      <c r="A1520" s="41">
        <v>540818</v>
      </c>
      <c r="B1520" s="48" t="s">
        <v>1698</v>
      </c>
      <c r="C1520" s="57">
        <v>212419824</v>
      </c>
      <c r="D1520" s="44" t="s">
        <v>2284</v>
      </c>
      <c r="E1520" s="58">
        <v>0</v>
      </c>
      <c r="F1520" s="50">
        <v>81375</v>
      </c>
    </row>
    <row r="1521" spans="1:6" s="51" customFormat="1" ht="12">
      <c r="A1521" s="41">
        <v>540818</v>
      </c>
      <c r="B1521" s="48" t="s">
        <v>1698</v>
      </c>
      <c r="C1521" s="57" t="s">
        <v>3502</v>
      </c>
      <c r="D1521" s="44" t="s">
        <v>2285</v>
      </c>
      <c r="E1521" s="58">
        <v>0</v>
      </c>
      <c r="F1521" s="50">
        <v>24742</v>
      </c>
    </row>
    <row r="1522" spans="1:6" s="51" customFormat="1" ht="12">
      <c r="A1522" s="41">
        <v>540818</v>
      </c>
      <c r="B1522" s="48" t="s">
        <v>1698</v>
      </c>
      <c r="C1522" s="57" t="s">
        <v>3504</v>
      </c>
      <c r="D1522" s="44" t="s">
        <v>2286</v>
      </c>
      <c r="E1522" s="58">
        <v>0</v>
      </c>
      <c r="F1522" s="50">
        <v>12732</v>
      </c>
    </row>
    <row r="1523" spans="1:6" s="51" customFormat="1" ht="12">
      <c r="A1523" s="41">
        <v>540818</v>
      </c>
      <c r="B1523" s="48" t="s">
        <v>1698</v>
      </c>
      <c r="C1523" s="57" t="s">
        <v>3506</v>
      </c>
      <c r="D1523" s="44" t="s">
        <v>2287</v>
      </c>
      <c r="E1523" s="58">
        <v>0</v>
      </c>
      <c r="F1523" s="50">
        <v>16131</v>
      </c>
    </row>
    <row r="1524" spans="1:6" s="51" customFormat="1" ht="12">
      <c r="A1524" s="41">
        <v>540818</v>
      </c>
      <c r="B1524" s="48" t="s">
        <v>1698</v>
      </c>
      <c r="C1524" s="57" t="s">
        <v>3508</v>
      </c>
      <c r="D1524" s="44" t="s">
        <v>2288</v>
      </c>
      <c r="E1524" s="58">
        <v>0</v>
      </c>
      <c r="F1524" s="50">
        <v>87045</v>
      </c>
    </row>
    <row r="1525" spans="1:6" s="51" customFormat="1" ht="12">
      <c r="A1525" s="41">
        <v>540818</v>
      </c>
      <c r="B1525" s="48" t="s">
        <v>1698</v>
      </c>
      <c r="C1525" s="57">
        <v>212450124</v>
      </c>
      <c r="D1525" s="44" t="s">
        <v>2289</v>
      </c>
      <c r="E1525" s="58">
        <v>0</v>
      </c>
      <c r="F1525" s="50">
        <v>14528</v>
      </c>
    </row>
    <row r="1526" spans="1:6" s="51" customFormat="1" ht="12">
      <c r="A1526" s="41">
        <v>540818</v>
      </c>
      <c r="B1526" s="48" t="s">
        <v>1698</v>
      </c>
      <c r="C1526" s="57">
        <v>212452224</v>
      </c>
      <c r="D1526" s="44" t="s">
        <v>2290</v>
      </c>
      <c r="E1526" s="58">
        <v>0</v>
      </c>
      <c r="F1526" s="50">
        <v>28364</v>
      </c>
    </row>
    <row r="1527" spans="1:6" s="51" customFormat="1" ht="12">
      <c r="A1527" s="41">
        <v>540818</v>
      </c>
      <c r="B1527" s="48" t="s">
        <v>1698</v>
      </c>
      <c r="C1527" s="57" t="s">
        <v>3512</v>
      </c>
      <c r="D1527" s="44" t="s">
        <v>2291</v>
      </c>
      <c r="E1527" s="58">
        <v>0</v>
      </c>
      <c r="F1527" s="50">
        <v>13332</v>
      </c>
    </row>
    <row r="1528" spans="1:6" s="51" customFormat="1" ht="12">
      <c r="A1528" s="41">
        <v>540818</v>
      </c>
      <c r="B1528" s="48" t="s">
        <v>1698</v>
      </c>
      <c r="C1528" s="57" t="s">
        <v>3514</v>
      </c>
      <c r="D1528" s="44" t="s">
        <v>2292</v>
      </c>
      <c r="E1528" s="58">
        <v>0</v>
      </c>
      <c r="F1528" s="50">
        <v>6179</v>
      </c>
    </row>
    <row r="1529" spans="1:6" s="51" customFormat="1" ht="12">
      <c r="A1529" s="41">
        <v>540818</v>
      </c>
      <c r="B1529" s="48" t="s">
        <v>1698</v>
      </c>
      <c r="C1529" s="57">
        <v>212470124</v>
      </c>
      <c r="D1529" s="44" t="s">
        <v>2293</v>
      </c>
      <c r="E1529" s="58">
        <v>0</v>
      </c>
      <c r="F1529" s="50">
        <v>74219</v>
      </c>
    </row>
    <row r="1530" spans="1:6" s="51" customFormat="1" ht="12">
      <c r="A1530" s="41">
        <v>540818</v>
      </c>
      <c r="B1530" s="48" t="s">
        <v>1698</v>
      </c>
      <c r="C1530" s="57">
        <v>212473024</v>
      </c>
      <c r="D1530" s="44" t="s">
        <v>2294</v>
      </c>
      <c r="E1530" s="58">
        <v>0</v>
      </c>
      <c r="F1530" s="50">
        <v>17493</v>
      </c>
    </row>
    <row r="1531" spans="1:6" s="51" customFormat="1" ht="12">
      <c r="A1531" s="41">
        <v>540818</v>
      </c>
      <c r="B1531" s="48" t="s">
        <v>1698</v>
      </c>
      <c r="C1531" s="57">
        <v>212473124</v>
      </c>
      <c r="D1531" s="44" t="s">
        <v>2295</v>
      </c>
      <c r="E1531" s="58">
        <v>0</v>
      </c>
      <c r="F1531" s="50">
        <v>66146</v>
      </c>
    </row>
    <row r="1532" spans="1:6" s="51" customFormat="1" ht="12">
      <c r="A1532" s="41">
        <v>540818</v>
      </c>
      <c r="B1532" s="48" t="s">
        <v>1698</v>
      </c>
      <c r="C1532" s="57">
        <v>212473624</v>
      </c>
      <c r="D1532" s="44" t="s">
        <v>2296</v>
      </c>
      <c r="E1532" s="58">
        <v>0</v>
      </c>
      <c r="F1532" s="50">
        <v>95772</v>
      </c>
    </row>
    <row r="1533" spans="1:6" s="51" customFormat="1" ht="12">
      <c r="A1533" s="41">
        <v>540818</v>
      </c>
      <c r="B1533" s="48" t="s">
        <v>1698</v>
      </c>
      <c r="C1533" s="57">
        <v>212499524</v>
      </c>
      <c r="D1533" s="44" t="s">
        <v>2297</v>
      </c>
      <c r="E1533" s="58">
        <v>0</v>
      </c>
      <c r="F1533" s="50">
        <v>49594</v>
      </c>
    </row>
    <row r="1534" spans="1:6" s="51" customFormat="1" ht="12">
      <c r="A1534" s="41">
        <v>540818</v>
      </c>
      <c r="B1534" s="48" t="s">
        <v>1698</v>
      </c>
      <c r="C1534" s="57">
        <v>212499624</v>
      </c>
      <c r="D1534" s="44" t="s">
        <v>2298</v>
      </c>
      <c r="E1534" s="58">
        <v>0</v>
      </c>
      <c r="F1534" s="50">
        <v>21041</v>
      </c>
    </row>
    <row r="1535" spans="1:6" s="51" customFormat="1" ht="12">
      <c r="A1535" s="41">
        <v>540818</v>
      </c>
      <c r="B1535" s="48" t="s">
        <v>1698</v>
      </c>
      <c r="C1535" s="57" t="s">
        <v>3522</v>
      </c>
      <c r="D1535" s="44" t="s">
        <v>2299</v>
      </c>
      <c r="E1535" s="58">
        <v>0</v>
      </c>
      <c r="F1535" s="50">
        <v>31055</v>
      </c>
    </row>
    <row r="1536" spans="1:6" s="51" customFormat="1" ht="12">
      <c r="A1536" s="41">
        <v>540818</v>
      </c>
      <c r="B1536" s="48" t="s">
        <v>1698</v>
      </c>
      <c r="C1536" s="57" t="s">
        <v>3524</v>
      </c>
      <c r="D1536" s="44" t="s">
        <v>2300</v>
      </c>
      <c r="E1536" s="58">
        <v>0</v>
      </c>
      <c r="F1536" s="50">
        <v>32067</v>
      </c>
    </row>
    <row r="1537" spans="1:6" s="51" customFormat="1" ht="12">
      <c r="A1537" s="41">
        <v>540818</v>
      </c>
      <c r="B1537" s="48" t="s">
        <v>1698</v>
      </c>
      <c r="C1537" s="57" t="s">
        <v>3526</v>
      </c>
      <c r="D1537" s="44" t="s">
        <v>2301</v>
      </c>
      <c r="E1537" s="58">
        <v>0</v>
      </c>
      <c r="F1537" s="50">
        <v>13347</v>
      </c>
    </row>
    <row r="1538" spans="1:6" s="51" customFormat="1" ht="12">
      <c r="A1538" s="41">
        <v>540818</v>
      </c>
      <c r="B1538" s="48" t="s">
        <v>1698</v>
      </c>
      <c r="C1538" s="57" t="s">
        <v>3528</v>
      </c>
      <c r="D1538" s="44" t="s">
        <v>2302</v>
      </c>
      <c r="E1538" s="58">
        <v>0</v>
      </c>
      <c r="F1538" s="50">
        <v>16782</v>
      </c>
    </row>
    <row r="1539" spans="1:6" s="51" customFormat="1" ht="12">
      <c r="A1539" s="41">
        <v>540818</v>
      </c>
      <c r="B1539" s="48" t="s">
        <v>1698</v>
      </c>
      <c r="C1539" s="57" t="s">
        <v>3530</v>
      </c>
      <c r="D1539" s="44" t="s">
        <v>2303</v>
      </c>
      <c r="E1539" s="58">
        <v>0</v>
      </c>
      <c r="F1539" s="50">
        <v>106550</v>
      </c>
    </row>
    <row r="1540" spans="1:6" s="51" customFormat="1" ht="12">
      <c r="A1540" s="41">
        <v>540818</v>
      </c>
      <c r="B1540" s="48" t="s">
        <v>1698</v>
      </c>
      <c r="C1540" s="57">
        <v>212527425</v>
      </c>
      <c r="D1540" s="44" t="s">
        <v>2304</v>
      </c>
      <c r="E1540" s="58">
        <v>0</v>
      </c>
      <c r="F1540" s="50">
        <v>47086</v>
      </c>
    </row>
    <row r="1541" spans="1:6" s="51" customFormat="1" ht="12">
      <c r="A1541" s="41">
        <v>540818</v>
      </c>
      <c r="B1541" s="48" t="s">
        <v>1698</v>
      </c>
      <c r="C1541" s="57">
        <v>212550325</v>
      </c>
      <c r="D1541" s="44" t="s">
        <v>2305</v>
      </c>
      <c r="E1541" s="58">
        <v>0</v>
      </c>
      <c r="F1541" s="50">
        <v>35605</v>
      </c>
    </row>
    <row r="1542" spans="1:6" s="51" customFormat="1" ht="12">
      <c r="A1542" s="41">
        <v>540818</v>
      </c>
      <c r="B1542" s="48" t="s">
        <v>1698</v>
      </c>
      <c r="C1542" s="57">
        <v>212554125</v>
      </c>
      <c r="D1542" s="44" t="s">
        <v>2306</v>
      </c>
      <c r="E1542" s="58">
        <v>0</v>
      </c>
      <c r="F1542" s="50">
        <v>9775</v>
      </c>
    </row>
    <row r="1543" spans="1:6" s="51" customFormat="1" ht="12">
      <c r="A1543" s="41">
        <v>540818</v>
      </c>
      <c r="B1543" s="48" t="s">
        <v>1698</v>
      </c>
      <c r="C1543" s="57" t="s">
        <v>3535</v>
      </c>
      <c r="D1543" s="44" t="s">
        <v>2307</v>
      </c>
      <c r="E1543" s="58">
        <v>0</v>
      </c>
      <c r="F1543" s="50">
        <v>10465</v>
      </c>
    </row>
    <row r="1544" spans="1:6" s="51" customFormat="1" ht="12">
      <c r="A1544" s="41">
        <v>540818</v>
      </c>
      <c r="B1544" s="48" t="s">
        <v>1698</v>
      </c>
      <c r="C1544" s="57">
        <v>212585125</v>
      </c>
      <c r="D1544" s="44" t="s">
        <v>2308</v>
      </c>
      <c r="E1544" s="58">
        <v>0</v>
      </c>
      <c r="F1544" s="50">
        <v>54209</v>
      </c>
    </row>
    <row r="1545" spans="1:6" s="51" customFormat="1" ht="12">
      <c r="A1545" s="41">
        <v>540818</v>
      </c>
      <c r="B1545" s="48" t="s">
        <v>1698</v>
      </c>
      <c r="C1545" s="57">
        <v>212585225</v>
      </c>
      <c r="D1545" s="44" t="s">
        <v>2309</v>
      </c>
      <c r="E1545" s="58">
        <v>0</v>
      </c>
      <c r="F1545" s="50">
        <v>17630</v>
      </c>
    </row>
    <row r="1546" spans="1:6" s="51" customFormat="1" ht="12">
      <c r="A1546" s="41">
        <v>540818</v>
      </c>
      <c r="B1546" s="48" t="s">
        <v>1698</v>
      </c>
      <c r="C1546" s="57">
        <v>212585325</v>
      </c>
      <c r="D1546" s="44" t="s">
        <v>2310</v>
      </c>
      <c r="E1546" s="58">
        <v>0</v>
      </c>
      <c r="F1546" s="50">
        <v>25874</v>
      </c>
    </row>
    <row r="1547" spans="1:6" s="51" customFormat="1" ht="12">
      <c r="A1547" s="41">
        <v>540818</v>
      </c>
      <c r="B1547" s="48" t="s">
        <v>1698</v>
      </c>
      <c r="C1547" s="57">
        <v>212595025</v>
      </c>
      <c r="D1547" s="44" t="s">
        <v>2311</v>
      </c>
      <c r="E1547" s="58">
        <v>0</v>
      </c>
      <c r="F1547" s="50">
        <v>92396</v>
      </c>
    </row>
    <row r="1548" spans="1:6" s="51" customFormat="1" ht="12">
      <c r="A1548" s="41">
        <v>540818</v>
      </c>
      <c r="B1548" s="48" t="s">
        <v>1698</v>
      </c>
      <c r="C1548" s="57" t="s">
        <v>3541</v>
      </c>
      <c r="D1548" s="44" t="s">
        <v>2312</v>
      </c>
      <c r="E1548" s="58">
        <v>0</v>
      </c>
      <c r="F1548" s="50">
        <v>6991</v>
      </c>
    </row>
    <row r="1549" spans="1:6" s="51" customFormat="1" ht="12">
      <c r="A1549" s="41">
        <v>540818</v>
      </c>
      <c r="B1549" s="48" t="s">
        <v>1698</v>
      </c>
      <c r="C1549" s="57" t="s">
        <v>3543</v>
      </c>
      <c r="D1549" s="44" t="s">
        <v>2313</v>
      </c>
      <c r="E1549" s="58">
        <v>0</v>
      </c>
      <c r="F1549" s="50">
        <v>137499</v>
      </c>
    </row>
    <row r="1550" spans="1:6" s="51" customFormat="1" ht="12">
      <c r="A1550" s="41">
        <v>540818</v>
      </c>
      <c r="B1550" s="48" t="s">
        <v>1698</v>
      </c>
      <c r="C1550" s="57" t="s">
        <v>3545</v>
      </c>
      <c r="D1550" s="44" t="s">
        <v>2314</v>
      </c>
      <c r="E1550" s="58">
        <v>0</v>
      </c>
      <c r="F1550" s="50">
        <v>18961</v>
      </c>
    </row>
    <row r="1551" spans="1:6" s="51" customFormat="1" ht="12">
      <c r="A1551" s="41">
        <v>540818</v>
      </c>
      <c r="B1551" s="48" t="s">
        <v>1698</v>
      </c>
      <c r="C1551" s="57" t="s">
        <v>3547</v>
      </c>
      <c r="D1551" s="44" t="s">
        <v>2315</v>
      </c>
      <c r="E1551" s="58">
        <v>0</v>
      </c>
      <c r="F1551" s="50">
        <v>25438</v>
      </c>
    </row>
    <row r="1552" spans="1:6" s="51" customFormat="1" ht="12">
      <c r="A1552" s="41">
        <v>540818</v>
      </c>
      <c r="B1552" s="48" t="s">
        <v>1698</v>
      </c>
      <c r="C1552" s="57" t="s">
        <v>3549</v>
      </c>
      <c r="D1552" s="44" t="s">
        <v>2316</v>
      </c>
      <c r="E1552" s="58">
        <v>0</v>
      </c>
      <c r="F1552" s="50">
        <v>14437</v>
      </c>
    </row>
    <row r="1553" spans="1:6" s="51" customFormat="1" ht="12">
      <c r="A1553" s="41">
        <v>540818</v>
      </c>
      <c r="B1553" s="48" t="s">
        <v>1698</v>
      </c>
      <c r="C1553" s="57">
        <v>212650226</v>
      </c>
      <c r="D1553" s="44" t="s">
        <v>2317</v>
      </c>
      <c r="E1553" s="58">
        <v>0</v>
      </c>
      <c r="F1553" s="50">
        <v>67039</v>
      </c>
    </row>
    <row r="1554" spans="1:6" s="51" customFormat="1" ht="12">
      <c r="A1554" s="41">
        <v>540818</v>
      </c>
      <c r="B1554" s="48" t="s">
        <v>1698</v>
      </c>
      <c r="C1554" s="57">
        <v>212673026</v>
      </c>
      <c r="D1554" s="44" t="s">
        <v>2318</v>
      </c>
      <c r="E1554" s="58">
        <v>0</v>
      </c>
      <c r="F1554" s="50">
        <v>32460</v>
      </c>
    </row>
    <row r="1555" spans="1:6" s="51" customFormat="1" ht="12">
      <c r="A1555" s="41">
        <v>540818</v>
      </c>
      <c r="B1555" s="48" t="s">
        <v>1698</v>
      </c>
      <c r="C1555" s="57">
        <v>212673226</v>
      </c>
      <c r="D1555" s="44" t="s">
        <v>2319</v>
      </c>
      <c r="E1555" s="58">
        <v>0</v>
      </c>
      <c r="F1555" s="50">
        <v>38513</v>
      </c>
    </row>
    <row r="1556" spans="1:6" s="51" customFormat="1" ht="12">
      <c r="A1556" s="41">
        <v>540818</v>
      </c>
      <c r="B1556" s="48" t="s">
        <v>1698</v>
      </c>
      <c r="C1556" s="57">
        <v>212676126</v>
      </c>
      <c r="D1556" s="44" t="s">
        <v>2320</v>
      </c>
      <c r="E1556" s="58">
        <v>0</v>
      </c>
      <c r="F1556" s="50">
        <v>59306</v>
      </c>
    </row>
    <row r="1557" spans="1:6" s="51" customFormat="1" ht="12">
      <c r="A1557" s="41">
        <v>540818</v>
      </c>
      <c r="B1557" s="48" t="s">
        <v>1698</v>
      </c>
      <c r="C1557" s="57">
        <v>212752227</v>
      </c>
      <c r="D1557" s="44" t="s">
        <v>2321</v>
      </c>
      <c r="E1557" s="58">
        <v>0</v>
      </c>
      <c r="F1557" s="50">
        <v>145842</v>
      </c>
    </row>
    <row r="1558" spans="1:6" s="51" customFormat="1" ht="12">
      <c r="A1558" s="41">
        <v>540818</v>
      </c>
      <c r="B1558" s="48" t="s">
        <v>1698</v>
      </c>
      <c r="C1558" s="57">
        <v>212752427</v>
      </c>
      <c r="D1558" s="44" t="s">
        <v>2322</v>
      </c>
      <c r="E1558" s="58">
        <v>0</v>
      </c>
      <c r="F1558" s="50">
        <v>90390</v>
      </c>
    </row>
    <row r="1559" spans="1:6" s="51" customFormat="1" ht="12">
      <c r="A1559" s="41">
        <v>540818</v>
      </c>
      <c r="B1559" s="48" t="s">
        <v>1698</v>
      </c>
      <c r="C1559" s="57">
        <v>212768327</v>
      </c>
      <c r="D1559" s="44" t="s">
        <v>2323</v>
      </c>
      <c r="E1559" s="58">
        <v>0</v>
      </c>
      <c r="F1559" s="50">
        <v>15995</v>
      </c>
    </row>
    <row r="1560" spans="1:6" s="51" customFormat="1" ht="12">
      <c r="A1560" s="41">
        <v>540818</v>
      </c>
      <c r="B1560" s="48" t="s">
        <v>1698</v>
      </c>
      <c r="C1560" s="57" t="s">
        <v>3558</v>
      </c>
      <c r="D1560" s="44" t="s">
        <v>2324</v>
      </c>
      <c r="E1560" s="58">
        <v>0</v>
      </c>
      <c r="F1560" s="50">
        <v>29466</v>
      </c>
    </row>
    <row r="1561" spans="1:6" s="51" customFormat="1" ht="12">
      <c r="A1561" s="41">
        <v>540818</v>
      </c>
      <c r="B1561" s="48" t="s">
        <v>1698</v>
      </c>
      <c r="C1561" s="57" t="s">
        <v>3560</v>
      </c>
      <c r="D1561" s="44" t="s">
        <v>2325</v>
      </c>
      <c r="E1561" s="58">
        <v>0</v>
      </c>
      <c r="F1561" s="50">
        <v>157524</v>
      </c>
    </row>
    <row r="1562" spans="1:6" s="51" customFormat="1" ht="12">
      <c r="A1562" s="41">
        <v>540818</v>
      </c>
      <c r="B1562" s="48" t="s">
        <v>1698</v>
      </c>
      <c r="C1562" s="57">
        <v>212825328</v>
      </c>
      <c r="D1562" s="61" t="s">
        <v>2326</v>
      </c>
      <c r="E1562" s="58">
        <v>0</v>
      </c>
      <c r="F1562" s="50">
        <v>14331</v>
      </c>
    </row>
    <row r="1563" spans="1:6" s="51" customFormat="1" ht="12">
      <c r="A1563" s="41">
        <v>540818</v>
      </c>
      <c r="B1563" s="48" t="s">
        <v>1698</v>
      </c>
      <c r="C1563" s="57">
        <v>212854128</v>
      </c>
      <c r="D1563" s="44" t="s">
        <v>2327</v>
      </c>
      <c r="E1563" s="58">
        <v>0</v>
      </c>
      <c r="F1563" s="50">
        <v>45092</v>
      </c>
    </row>
    <row r="1564" spans="1:6" s="51" customFormat="1" ht="12">
      <c r="A1564" s="41">
        <v>540818</v>
      </c>
      <c r="B1564" s="48" t="s">
        <v>1698</v>
      </c>
      <c r="C1564" s="57">
        <v>212876828</v>
      </c>
      <c r="D1564" s="44" t="s">
        <v>2328</v>
      </c>
      <c r="E1564" s="58">
        <v>0</v>
      </c>
      <c r="F1564" s="50">
        <v>66585</v>
      </c>
    </row>
    <row r="1565" spans="1:6" s="51" customFormat="1" ht="12">
      <c r="A1565" s="41">
        <v>540818</v>
      </c>
      <c r="B1565" s="48" t="s">
        <v>1698</v>
      </c>
      <c r="C1565" s="57" t="s">
        <v>2329</v>
      </c>
      <c r="D1565" s="44" t="s">
        <v>2330</v>
      </c>
      <c r="E1565" s="58">
        <v>0</v>
      </c>
      <c r="F1565" s="50">
        <v>167205</v>
      </c>
    </row>
    <row r="1566" spans="1:6" s="51" customFormat="1" ht="12">
      <c r="A1566" s="41">
        <v>540818</v>
      </c>
      <c r="B1566" s="48" t="s">
        <v>1698</v>
      </c>
      <c r="C1566" s="57">
        <v>212918029</v>
      </c>
      <c r="D1566" s="44" t="s">
        <v>2331</v>
      </c>
      <c r="E1566" s="58">
        <v>0</v>
      </c>
      <c r="F1566" s="50">
        <v>28770</v>
      </c>
    </row>
    <row r="1567" spans="1:6" s="51" customFormat="1" ht="12">
      <c r="A1567" s="41">
        <v>540818</v>
      </c>
      <c r="B1567" s="48" t="s">
        <v>1698</v>
      </c>
      <c r="C1567" s="57">
        <v>212968229</v>
      </c>
      <c r="D1567" s="44" t="s">
        <v>2332</v>
      </c>
      <c r="E1567" s="58">
        <v>0</v>
      </c>
      <c r="F1567" s="50">
        <v>34397</v>
      </c>
    </row>
    <row r="1568" spans="1:6" s="51" customFormat="1" ht="12">
      <c r="A1568" s="41">
        <v>540818</v>
      </c>
      <c r="B1568" s="48" t="s">
        <v>1698</v>
      </c>
      <c r="C1568" s="57">
        <v>212970429</v>
      </c>
      <c r="D1568" s="44" t="s">
        <v>2333</v>
      </c>
      <c r="E1568" s="58">
        <v>0</v>
      </c>
      <c r="F1568" s="50">
        <v>223722</v>
      </c>
    </row>
    <row r="1569" spans="1:6" s="51" customFormat="1" ht="12">
      <c r="A1569" s="41">
        <v>540818</v>
      </c>
      <c r="B1569" s="48" t="s">
        <v>1698</v>
      </c>
      <c r="C1569" s="57" t="s">
        <v>3569</v>
      </c>
      <c r="D1569" s="44" t="s">
        <v>2334</v>
      </c>
      <c r="E1569" s="58">
        <v>0</v>
      </c>
      <c r="F1569" s="50">
        <v>89572</v>
      </c>
    </row>
    <row r="1570" spans="1:6" s="51" customFormat="1" ht="12">
      <c r="A1570" s="41">
        <v>540818</v>
      </c>
      <c r="B1570" s="48" t="s">
        <v>1698</v>
      </c>
      <c r="C1570" s="57">
        <v>213013030</v>
      </c>
      <c r="D1570" s="44" t="s">
        <v>2335</v>
      </c>
      <c r="E1570" s="58">
        <v>0</v>
      </c>
      <c r="F1570" s="50">
        <v>65653</v>
      </c>
    </row>
    <row r="1571" spans="1:6" s="51" customFormat="1" ht="12">
      <c r="A1571" s="41">
        <v>540818</v>
      </c>
      <c r="B1571" s="48" t="s">
        <v>1698</v>
      </c>
      <c r="C1571" s="57" t="s">
        <v>3572</v>
      </c>
      <c r="D1571" s="44" t="s">
        <v>2336</v>
      </c>
      <c r="E1571" s="58">
        <v>0</v>
      </c>
      <c r="F1571" s="50">
        <v>7523929</v>
      </c>
    </row>
    <row r="1572" spans="1:6" s="51" customFormat="1" ht="12">
      <c r="A1572" s="41">
        <v>540818</v>
      </c>
      <c r="B1572" s="48" t="s">
        <v>1698</v>
      </c>
      <c r="C1572" s="57" t="s">
        <v>3574</v>
      </c>
      <c r="D1572" s="44" t="s">
        <v>2337</v>
      </c>
      <c r="E1572" s="58">
        <v>0</v>
      </c>
      <c r="F1572" s="50">
        <v>122487</v>
      </c>
    </row>
    <row r="1573" spans="1:6" s="51" customFormat="1" ht="12">
      <c r="A1573" s="41">
        <v>540818</v>
      </c>
      <c r="B1573" s="48" t="s">
        <v>1698</v>
      </c>
      <c r="C1573" s="57" t="s">
        <v>3576</v>
      </c>
      <c r="D1573" s="44" t="s">
        <v>2338</v>
      </c>
      <c r="E1573" s="58">
        <v>0</v>
      </c>
      <c r="F1573" s="50">
        <v>161924</v>
      </c>
    </row>
    <row r="1574" spans="1:6" s="51" customFormat="1" ht="12">
      <c r="A1574" s="41">
        <v>540818</v>
      </c>
      <c r="B1574" s="48" t="s">
        <v>1698</v>
      </c>
      <c r="C1574" s="57" t="s">
        <v>3578</v>
      </c>
      <c r="D1574" s="44" t="s">
        <v>2339</v>
      </c>
      <c r="E1574" s="58">
        <v>0</v>
      </c>
      <c r="F1574" s="50">
        <v>11470</v>
      </c>
    </row>
    <row r="1575" spans="1:6" s="51" customFormat="1" ht="12">
      <c r="A1575" s="41">
        <v>540818</v>
      </c>
      <c r="B1575" s="48" t="s">
        <v>1698</v>
      </c>
      <c r="C1575" s="57">
        <v>213027430</v>
      </c>
      <c r="D1575" s="44" t="s">
        <v>2340</v>
      </c>
      <c r="E1575" s="58">
        <v>0</v>
      </c>
      <c r="F1575" s="50">
        <v>71825</v>
      </c>
    </row>
    <row r="1576" spans="1:6" s="51" customFormat="1" ht="12">
      <c r="A1576" s="41">
        <v>540818</v>
      </c>
      <c r="B1576" s="48" t="s">
        <v>1698</v>
      </c>
      <c r="C1576" s="57" t="s">
        <v>779</v>
      </c>
      <c r="D1576" s="44" t="s">
        <v>2341</v>
      </c>
      <c r="E1576" s="58">
        <v>0</v>
      </c>
      <c r="F1576" s="50">
        <v>39891</v>
      </c>
    </row>
    <row r="1577" spans="1:6" s="51" customFormat="1" ht="12">
      <c r="A1577" s="41">
        <v>540818</v>
      </c>
      <c r="B1577" s="48" t="s">
        <v>1698</v>
      </c>
      <c r="C1577" s="57" t="s">
        <v>781</v>
      </c>
      <c r="D1577" s="44" t="s">
        <v>2342</v>
      </c>
      <c r="E1577" s="58">
        <v>0</v>
      </c>
      <c r="F1577" s="50">
        <v>8377494</v>
      </c>
    </row>
    <row r="1578" spans="1:6" s="51" customFormat="1" ht="12">
      <c r="A1578" s="41">
        <v>540818</v>
      </c>
      <c r="B1578" s="48" t="s">
        <v>1698</v>
      </c>
      <c r="C1578" s="57" t="s">
        <v>783</v>
      </c>
      <c r="D1578" s="44" t="s">
        <v>2343</v>
      </c>
      <c r="E1578" s="58">
        <v>0</v>
      </c>
      <c r="F1578" s="50">
        <v>59485</v>
      </c>
    </row>
    <row r="1579" spans="1:6" s="51" customFormat="1" ht="12">
      <c r="A1579" s="41">
        <v>540818</v>
      </c>
      <c r="B1579" s="48" t="s">
        <v>1698</v>
      </c>
      <c r="C1579" s="57">
        <v>213050330</v>
      </c>
      <c r="D1579" s="44" t="s">
        <v>2344</v>
      </c>
      <c r="E1579" s="58">
        <v>0</v>
      </c>
      <c r="F1579" s="50">
        <v>43848</v>
      </c>
    </row>
    <row r="1580" spans="1:6" s="51" customFormat="1" ht="12">
      <c r="A1580" s="41">
        <v>540818</v>
      </c>
      <c r="B1580" s="48" t="s">
        <v>1698</v>
      </c>
      <c r="C1580" s="57">
        <v>213063130</v>
      </c>
      <c r="D1580" s="44" t="s">
        <v>2345</v>
      </c>
      <c r="E1580" s="58">
        <v>0</v>
      </c>
      <c r="F1580" s="50">
        <v>262362</v>
      </c>
    </row>
    <row r="1581" spans="1:6" s="51" customFormat="1" ht="12">
      <c r="A1581" s="41">
        <v>540818</v>
      </c>
      <c r="B1581" s="48" t="s">
        <v>1698</v>
      </c>
      <c r="C1581" s="57">
        <v>213070230</v>
      </c>
      <c r="D1581" s="44" t="s">
        <v>2346</v>
      </c>
      <c r="E1581" s="58">
        <v>0</v>
      </c>
      <c r="F1581" s="50">
        <v>25186</v>
      </c>
    </row>
    <row r="1582" spans="1:6" s="51" customFormat="1" ht="12">
      <c r="A1582" s="41">
        <v>540818</v>
      </c>
      <c r="B1582" s="48" t="s">
        <v>1698</v>
      </c>
      <c r="C1582" s="57">
        <v>213073030</v>
      </c>
      <c r="D1582" s="44" t="s">
        <v>2347</v>
      </c>
      <c r="E1582" s="58">
        <v>0</v>
      </c>
      <c r="F1582" s="50">
        <v>30780</v>
      </c>
    </row>
    <row r="1583" spans="1:6" s="51" customFormat="1" ht="12">
      <c r="A1583" s="41">
        <v>540818</v>
      </c>
      <c r="B1583" s="48" t="s">
        <v>1698</v>
      </c>
      <c r="C1583" s="57">
        <v>213076130</v>
      </c>
      <c r="D1583" s="44" t="s">
        <v>2348</v>
      </c>
      <c r="E1583" s="58">
        <v>0</v>
      </c>
      <c r="F1583" s="50">
        <v>206552</v>
      </c>
    </row>
    <row r="1584" spans="1:6" s="51" customFormat="1" ht="12">
      <c r="A1584" s="41">
        <v>540818</v>
      </c>
      <c r="B1584" s="48" t="s">
        <v>1698</v>
      </c>
      <c r="C1584" s="57">
        <v>213085230</v>
      </c>
      <c r="D1584" s="44" t="s">
        <v>2349</v>
      </c>
      <c r="E1584" s="58">
        <v>0</v>
      </c>
      <c r="F1584" s="50">
        <v>41772</v>
      </c>
    </row>
    <row r="1585" spans="1:6" s="51" customFormat="1" ht="12">
      <c r="A1585" s="41">
        <v>540818</v>
      </c>
      <c r="B1585" s="48" t="s">
        <v>1698</v>
      </c>
      <c r="C1585" s="57">
        <v>213085430</v>
      </c>
      <c r="D1585" s="44" t="s">
        <v>2350</v>
      </c>
      <c r="E1585" s="58">
        <v>0</v>
      </c>
      <c r="F1585" s="50">
        <v>52708</v>
      </c>
    </row>
    <row r="1586" spans="1:6" s="51" customFormat="1" ht="12">
      <c r="A1586" s="41">
        <v>540818</v>
      </c>
      <c r="B1586" s="48" t="s">
        <v>1698</v>
      </c>
      <c r="C1586" s="57" t="s">
        <v>792</v>
      </c>
      <c r="D1586" s="44" t="s">
        <v>2351</v>
      </c>
      <c r="E1586" s="58">
        <v>0</v>
      </c>
      <c r="F1586" s="50">
        <v>73183</v>
      </c>
    </row>
    <row r="1587" spans="1:6" s="51" customFormat="1" ht="12">
      <c r="A1587" s="41">
        <v>540818</v>
      </c>
      <c r="B1587" s="48" t="s">
        <v>1698</v>
      </c>
      <c r="C1587" s="57" t="s">
        <v>794</v>
      </c>
      <c r="D1587" s="44" t="s">
        <v>2352</v>
      </c>
      <c r="E1587" s="58">
        <v>0</v>
      </c>
      <c r="F1587" s="50">
        <v>111531</v>
      </c>
    </row>
    <row r="1588" spans="1:6" s="51" customFormat="1" ht="12">
      <c r="A1588" s="41">
        <v>540818</v>
      </c>
      <c r="B1588" s="48" t="s">
        <v>1698</v>
      </c>
      <c r="C1588" s="43">
        <v>213115131</v>
      </c>
      <c r="D1588" s="44" t="s">
        <v>2353</v>
      </c>
      <c r="E1588" s="58">
        <v>0</v>
      </c>
      <c r="F1588" s="50">
        <v>14028</v>
      </c>
    </row>
    <row r="1589" spans="1:6" s="51" customFormat="1" ht="12">
      <c r="A1589" s="41">
        <v>540818</v>
      </c>
      <c r="B1589" s="48" t="s">
        <v>1698</v>
      </c>
      <c r="C1589" s="57" t="s">
        <v>796</v>
      </c>
      <c r="D1589" s="44" t="s">
        <v>2354</v>
      </c>
      <c r="E1589" s="58">
        <v>0</v>
      </c>
      <c r="F1589" s="50">
        <v>128165</v>
      </c>
    </row>
    <row r="1590" spans="1:6" s="51" customFormat="1" ht="12">
      <c r="A1590" s="41">
        <v>540818</v>
      </c>
      <c r="B1590" s="48" t="s">
        <v>1698</v>
      </c>
      <c r="C1590" s="57" t="s">
        <v>798</v>
      </c>
      <c r="D1590" s="44" t="s">
        <v>2355</v>
      </c>
      <c r="E1590" s="58">
        <v>0</v>
      </c>
      <c r="F1590" s="50">
        <v>34745</v>
      </c>
    </row>
    <row r="1591" spans="1:6" s="51" customFormat="1" ht="12">
      <c r="A1591" s="41">
        <v>540818</v>
      </c>
      <c r="B1591" s="48" t="s">
        <v>1698</v>
      </c>
      <c r="C1591" s="57">
        <v>213215232</v>
      </c>
      <c r="D1591" s="44" t="s">
        <v>2356</v>
      </c>
      <c r="E1591" s="58">
        <v>0</v>
      </c>
      <c r="F1591" s="50">
        <v>22315</v>
      </c>
    </row>
    <row r="1592" spans="1:6" s="51" customFormat="1" ht="12">
      <c r="A1592" s="41">
        <v>540818</v>
      </c>
      <c r="B1592" s="48" t="s">
        <v>1698</v>
      </c>
      <c r="C1592" s="57">
        <v>213215332</v>
      </c>
      <c r="D1592" s="44" t="s">
        <v>2357</v>
      </c>
      <c r="E1592" s="58">
        <v>0</v>
      </c>
      <c r="F1592" s="50">
        <v>14428</v>
      </c>
    </row>
    <row r="1593" spans="1:6" s="51" customFormat="1" ht="12">
      <c r="A1593" s="41">
        <v>540818</v>
      </c>
      <c r="B1593" s="48" t="s">
        <v>1698</v>
      </c>
      <c r="C1593" s="57" t="s">
        <v>802</v>
      </c>
      <c r="D1593" s="44" t="s">
        <v>2358</v>
      </c>
      <c r="E1593" s="58">
        <v>0</v>
      </c>
      <c r="F1593" s="50">
        <v>55873</v>
      </c>
    </row>
    <row r="1594" spans="1:6" s="51" customFormat="1" ht="12">
      <c r="A1594" s="41">
        <v>540818</v>
      </c>
      <c r="B1594" s="48" t="s">
        <v>1698</v>
      </c>
      <c r="C1594" s="57">
        <v>213215832</v>
      </c>
      <c r="D1594" s="44" t="s">
        <v>2359</v>
      </c>
      <c r="E1594" s="58">
        <v>0</v>
      </c>
      <c r="F1594" s="50">
        <v>6886</v>
      </c>
    </row>
    <row r="1595" spans="1:6" s="51" customFormat="1" ht="12">
      <c r="A1595" s="41">
        <v>540818</v>
      </c>
      <c r="B1595" s="48" t="s">
        <v>1698</v>
      </c>
      <c r="C1595" s="57">
        <v>213219532</v>
      </c>
      <c r="D1595" s="44" t="s">
        <v>2360</v>
      </c>
      <c r="E1595" s="58">
        <v>0</v>
      </c>
      <c r="F1595" s="50">
        <v>22599724</v>
      </c>
    </row>
    <row r="1596" spans="1:6" s="51" customFormat="1" ht="12">
      <c r="A1596" s="41">
        <v>540818</v>
      </c>
      <c r="B1596" s="48" t="s">
        <v>1698</v>
      </c>
      <c r="C1596" s="57" t="s">
        <v>806</v>
      </c>
      <c r="D1596" s="44" t="s">
        <v>2361</v>
      </c>
      <c r="E1596" s="58">
        <v>0</v>
      </c>
      <c r="F1596" s="50">
        <v>111531</v>
      </c>
    </row>
    <row r="1597" spans="1:6" s="51" customFormat="1" ht="12">
      <c r="A1597" s="41">
        <v>540818</v>
      </c>
      <c r="B1597" s="48" t="s">
        <v>1698</v>
      </c>
      <c r="C1597" s="57" t="s">
        <v>808</v>
      </c>
      <c r="D1597" s="44" t="s">
        <v>2362</v>
      </c>
      <c r="E1597" s="58">
        <v>0</v>
      </c>
      <c r="F1597" s="50">
        <v>114557</v>
      </c>
    </row>
    <row r="1598" spans="1:6" s="51" customFormat="1" ht="12">
      <c r="A1598" s="41">
        <v>540818</v>
      </c>
      <c r="B1598" s="48" t="s">
        <v>1698</v>
      </c>
      <c r="C1598" s="57" t="s">
        <v>810</v>
      </c>
      <c r="D1598" s="44" t="s">
        <v>2363</v>
      </c>
      <c r="E1598" s="58">
        <v>0</v>
      </c>
      <c r="F1598" s="50">
        <v>4797</v>
      </c>
    </row>
    <row r="1599" spans="1:6" s="51" customFormat="1" ht="12">
      <c r="A1599" s="41">
        <v>540818</v>
      </c>
      <c r="B1599" s="48" t="s">
        <v>1698</v>
      </c>
      <c r="C1599" s="57" t="s">
        <v>812</v>
      </c>
      <c r="D1599" s="44" t="s">
        <v>2364</v>
      </c>
      <c r="E1599" s="58">
        <v>0</v>
      </c>
      <c r="F1599" s="50">
        <v>81310</v>
      </c>
    </row>
    <row r="1600" spans="1:6" s="51" customFormat="1" ht="12">
      <c r="A1600" s="41">
        <v>540818</v>
      </c>
      <c r="B1600" s="48" t="s">
        <v>1698</v>
      </c>
      <c r="C1600" s="57" t="s">
        <v>814</v>
      </c>
      <c r="D1600" s="44" t="s">
        <v>2365</v>
      </c>
      <c r="E1600" s="58">
        <v>0</v>
      </c>
      <c r="F1600" s="50">
        <v>259230</v>
      </c>
    </row>
    <row r="1601" spans="1:6" s="51" customFormat="1" ht="12">
      <c r="A1601" s="41">
        <v>540818</v>
      </c>
      <c r="B1601" s="48" t="s">
        <v>1698</v>
      </c>
      <c r="C1601" s="57" t="s">
        <v>816</v>
      </c>
      <c r="D1601" s="44" t="s">
        <v>2366</v>
      </c>
      <c r="E1601" s="58">
        <v>0</v>
      </c>
      <c r="F1601" s="50">
        <v>123110</v>
      </c>
    </row>
    <row r="1602" spans="1:6" s="51" customFormat="1" ht="12">
      <c r="A1602" s="41">
        <v>540818</v>
      </c>
      <c r="B1602" s="48" t="s">
        <v>1698</v>
      </c>
      <c r="C1602" s="57" t="s">
        <v>818</v>
      </c>
      <c r="D1602" s="44" t="s">
        <v>2367</v>
      </c>
      <c r="E1602" s="58">
        <v>0</v>
      </c>
      <c r="F1602" s="50">
        <v>36181</v>
      </c>
    </row>
    <row r="1603" spans="1:6" s="51" customFormat="1" ht="12">
      <c r="A1603" s="41">
        <v>540818</v>
      </c>
      <c r="B1603" s="48" t="s">
        <v>1698</v>
      </c>
      <c r="C1603" s="57">
        <v>213317433</v>
      </c>
      <c r="D1603" s="44" t="s">
        <v>2368</v>
      </c>
      <c r="E1603" s="58">
        <v>0</v>
      </c>
      <c r="F1603" s="50">
        <v>67872</v>
      </c>
    </row>
    <row r="1604" spans="1:6" s="51" customFormat="1" ht="12">
      <c r="A1604" s="41">
        <v>540818</v>
      </c>
      <c r="B1604" s="48" t="s">
        <v>1698</v>
      </c>
      <c r="C1604" s="57">
        <v>213319533</v>
      </c>
      <c r="D1604" s="44" t="s">
        <v>2369</v>
      </c>
      <c r="E1604" s="58">
        <v>0</v>
      </c>
      <c r="F1604" s="50">
        <v>29388</v>
      </c>
    </row>
    <row r="1605" spans="1:6" s="51" customFormat="1" ht="12">
      <c r="A1605" s="41">
        <v>540818</v>
      </c>
      <c r="B1605" s="48" t="s">
        <v>1698</v>
      </c>
      <c r="C1605" s="57">
        <v>213352233</v>
      </c>
      <c r="D1605" s="44" t="s">
        <v>2370</v>
      </c>
      <c r="E1605" s="58">
        <v>0</v>
      </c>
      <c r="F1605" s="50">
        <v>34764</v>
      </c>
    </row>
    <row r="1606" spans="1:6" s="51" customFormat="1" ht="12">
      <c r="A1606" s="41">
        <v>540818</v>
      </c>
      <c r="B1606" s="48" t="s">
        <v>1698</v>
      </c>
      <c r="C1606" s="57" t="s">
        <v>823</v>
      </c>
      <c r="D1606" s="44" t="s">
        <v>2371</v>
      </c>
      <c r="E1606" s="58">
        <v>0</v>
      </c>
      <c r="F1606" s="50">
        <v>8111</v>
      </c>
    </row>
    <row r="1607" spans="1:6" s="51" customFormat="1" ht="12">
      <c r="A1607" s="41">
        <v>540818</v>
      </c>
      <c r="B1607" s="48" t="s">
        <v>1698</v>
      </c>
      <c r="C1607" s="57">
        <v>213370233</v>
      </c>
      <c r="D1607" s="44" t="s">
        <v>2372</v>
      </c>
      <c r="E1607" s="58">
        <v>0</v>
      </c>
      <c r="F1607" s="50">
        <v>42816</v>
      </c>
    </row>
    <row r="1608" spans="1:6" s="51" customFormat="1" ht="12">
      <c r="A1608" s="41">
        <v>540818</v>
      </c>
      <c r="B1608" s="48" t="s">
        <v>1698</v>
      </c>
      <c r="C1608" s="57">
        <v>213376233</v>
      </c>
      <c r="D1608" s="44" t="s">
        <v>2373</v>
      </c>
      <c r="E1608" s="58">
        <v>0</v>
      </c>
      <c r="F1608" s="50">
        <v>116222</v>
      </c>
    </row>
    <row r="1609" spans="1:6" s="51" customFormat="1" ht="12">
      <c r="A1609" s="41">
        <v>540818</v>
      </c>
      <c r="B1609" s="48" t="s">
        <v>1698</v>
      </c>
      <c r="C1609" s="57" t="s">
        <v>827</v>
      </c>
      <c r="D1609" s="44" t="s">
        <v>2374</v>
      </c>
      <c r="E1609" s="58">
        <v>0</v>
      </c>
      <c r="F1609" s="50">
        <v>132914</v>
      </c>
    </row>
    <row r="1610" spans="1:6" s="51" customFormat="1" ht="12">
      <c r="A1610" s="41">
        <v>540818</v>
      </c>
      <c r="B1610" s="48" t="s">
        <v>1698</v>
      </c>
      <c r="C1610" s="57" t="s">
        <v>829</v>
      </c>
      <c r="D1610" s="44" t="s">
        <v>2375</v>
      </c>
      <c r="E1610" s="58">
        <v>0</v>
      </c>
      <c r="F1610" s="50">
        <v>31006</v>
      </c>
    </row>
    <row r="1611" spans="1:6" s="51" customFormat="1" ht="12">
      <c r="A1611" s="41">
        <v>540818</v>
      </c>
      <c r="B1611" s="48" t="s">
        <v>1698</v>
      </c>
      <c r="C1611" s="57" t="s">
        <v>831</v>
      </c>
      <c r="D1611" s="44" t="s">
        <v>2376</v>
      </c>
      <c r="E1611" s="58">
        <v>0</v>
      </c>
      <c r="F1611" s="50">
        <v>94528</v>
      </c>
    </row>
    <row r="1612" spans="1:6" s="51" customFormat="1" ht="12">
      <c r="A1612" s="41">
        <v>540818</v>
      </c>
      <c r="B1612" s="48" t="s">
        <v>1698</v>
      </c>
      <c r="C1612" s="57" t="s">
        <v>833</v>
      </c>
      <c r="D1612" s="44" t="s">
        <v>2377</v>
      </c>
      <c r="E1612" s="58">
        <v>0</v>
      </c>
      <c r="F1612" s="50">
        <v>100499</v>
      </c>
    </row>
    <row r="1613" spans="1:6" s="51" customFormat="1" ht="12">
      <c r="A1613" s="41">
        <v>540818</v>
      </c>
      <c r="B1613" s="48" t="s">
        <v>1698</v>
      </c>
      <c r="C1613" s="57">
        <v>213476834</v>
      </c>
      <c r="D1613" s="44" t="s">
        <v>2378</v>
      </c>
      <c r="E1613" s="58">
        <v>0</v>
      </c>
      <c r="F1613" s="50">
        <v>7922841</v>
      </c>
    </row>
    <row r="1614" spans="1:6" s="51" customFormat="1" ht="12">
      <c r="A1614" s="41">
        <v>540818</v>
      </c>
      <c r="B1614" s="48" t="s">
        <v>1698</v>
      </c>
      <c r="C1614" s="57" t="s">
        <v>836</v>
      </c>
      <c r="D1614" s="44" t="s">
        <v>2379</v>
      </c>
      <c r="E1614" s="58">
        <v>0</v>
      </c>
      <c r="F1614" s="50">
        <v>13537</v>
      </c>
    </row>
    <row r="1615" spans="1:6" s="51" customFormat="1" ht="12">
      <c r="A1615" s="41">
        <v>540818</v>
      </c>
      <c r="B1615" s="48" t="s">
        <v>1698</v>
      </c>
      <c r="C1615" s="57">
        <v>213515835</v>
      </c>
      <c r="D1615" s="44" t="s">
        <v>2380</v>
      </c>
      <c r="E1615" s="58">
        <v>0</v>
      </c>
      <c r="F1615" s="50">
        <v>27966</v>
      </c>
    </row>
    <row r="1616" spans="1:6" s="51" customFormat="1" ht="12">
      <c r="A1616" s="41">
        <v>540818</v>
      </c>
      <c r="B1616" s="48" t="s">
        <v>1698</v>
      </c>
      <c r="C1616" s="57" t="s">
        <v>839</v>
      </c>
      <c r="D1616" s="44" t="s">
        <v>2381</v>
      </c>
      <c r="E1616" s="58">
        <v>0</v>
      </c>
      <c r="F1616" s="50">
        <v>34987</v>
      </c>
    </row>
    <row r="1617" spans="1:6" s="51" customFormat="1" ht="12">
      <c r="A1617" s="41">
        <v>540818</v>
      </c>
      <c r="B1617" s="48" t="s">
        <v>1698</v>
      </c>
      <c r="C1617" s="57" t="s">
        <v>841</v>
      </c>
      <c r="D1617" s="44" t="s">
        <v>2382</v>
      </c>
      <c r="E1617" s="58">
        <v>0</v>
      </c>
      <c r="F1617" s="50">
        <v>20460</v>
      </c>
    </row>
    <row r="1618" spans="1:6" s="51" customFormat="1" ht="12">
      <c r="A1618" s="41">
        <v>540818</v>
      </c>
      <c r="B1618" s="48" t="s">
        <v>1698</v>
      </c>
      <c r="C1618" s="57" t="s">
        <v>843</v>
      </c>
      <c r="D1618" s="44" t="s">
        <v>2383</v>
      </c>
      <c r="E1618" s="58">
        <v>0</v>
      </c>
      <c r="F1618" s="50">
        <v>25965</v>
      </c>
    </row>
    <row r="1619" spans="1:6" s="51" customFormat="1" ht="12">
      <c r="A1619" s="41">
        <v>540818</v>
      </c>
      <c r="B1619" s="48" t="s">
        <v>1698</v>
      </c>
      <c r="C1619" s="57" t="s">
        <v>845</v>
      </c>
      <c r="D1619" s="44" t="s">
        <v>2384</v>
      </c>
      <c r="E1619" s="58">
        <v>0</v>
      </c>
      <c r="F1619" s="50">
        <v>37614</v>
      </c>
    </row>
    <row r="1620" spans="1:6" s="51" customFormat="1" ht="12">
      <c r="A1620" s="41">
        <v>540818</v>
      </c>
      <c r="B1620" s="48" t="s">
        <v>1698</v>
      </c>
      <c r="C1620" s="57">
        <v>213544035</v>
      </c>
      <c r="D1620" s="44" t="s">
        <v>2385</v>
      </c>
      <c r="E1620" s="58">
        <v>0</v>
      </c>
      <c r="F1620" s="50">
        <v>47743</v>
      </c>
    </row>
    <row r="1621" spans="1:6" s="51" customFormat="1" ht="12">
      <c r="A1621" s="41">
        <v>540818</v>
      </c>
      <c r="B1621" s="48" t="s">
        <v>1698</v>
      </c>
      <c r="C1621" s="57">
        <v>213552435</v>
      </c>
      <c r="D1621" s="44" t="s">
        <v>2386</v>
      </c>
      <c r="E1621" s="58">
        <v>0</v>
      </c>
      <c r="F1621" s="50">
        <v>27042</v>
      </c>
    </row>
    <row r="1622" spans="1:6" s="51" customFormat="1" ht="12">
      <c r="A1622" s="41">
        <v>540818</v>
      </c>
      <c r="B1622" s="48" t="s">
        <v>1698</v>
      </c>
      <c r="C1622" s="57">
        <v>213552835</v>
      </c>
      <c r="D1622" s="44" t="s">
        <v>2387</v>
      </c>
      <c r="E1622" s="58">
        <v>0</v>
      </c>
      <c r="F1622" s="50">
        <v>11736415</v>
      </c>
    </row>
    <row r="1623" spans="1:6" s="51" customFormat="1" ht="12">
      <c r="A1623" s="41">
        <v>540818</v>
      </c>
      <c r="B1623" s="48" t="s">
        <v>1698</v>
      </c>
      <c r="C1623" s="57" t="s">
        <v>851</v>
      </c>
      <c r="D1623" s="44" t="s">
        <v>2388</v>
      </c>
      <c r="E1623" s="58">
        <v>0</v>
      </c>
      <c r="F1623" s="50">
        <v>61752</v>
      </c>
    </row>
    <row r="1624" spans="1:6" s="51" customFormat="1" ht="12">
      <c r="A1624" s="41">
        <v>540818</v>
      </c>
      <c r="B1624" s="48" t="s">
        <v>1698</v>
      </c>
      <c r="C1624" s="57">
        <v>213570235</v>
      </c>
      <c r="D1624" s="44" t="s">
        <v>2389</v>
      </c>
      <c r="E1624" s="58">
        <v>0</v>
      </c>
      <c r="F1624" s="50">
        <v>95588</v>
      </c>
    </row>
    <row r="1625" spans="1:6" s="51" customFormat="1" ht="12">
      <c r="A1625" s="41">
        <v>540818</v>
      </c>
      <c r="B1625" s="48" t="s">
        <v>1698</v>
      </c>
      <c r="C1625" s="57" t="s">
        <v>854</v>
      </c>
      <c r="D1625" s="44" t="s">
        <v>2390</v>
      </c>
      <c r="E1625" s="58">
        <v>0</v>
      </c>
      <c r="F1625" s="50">
        <v>19325</v>
      </c>
    </row>
    <row r="1626" spans="1:6" s="51" customFormat="1" ht="12">
      <c r="A1626" s="41">
        <v>540818</v>
      </c>
      <c r="B1626" s="48" t="s">
        <v>1698</v>
      </c>
      <c r="C1626" s="57" t="s">
        <v>856</v>
      </c>
      <c r="D1626" s="44" t="s">
        <v>2391</v>
      </c>
      <c r="E1626" s="58">
        <v>0</v>
      </c>
      <c r="F1626" s="50">
        <v>99560</v>
      </c>
    </row>
    <row r="1627" spans="1:6" s="51" customFormat="1" ht="12">
      <c r="A1627" s="41">
        <v>540818</v>
      </c>
      <c r="B1627" s="48" t="s">
        <v>1698</v>
      </c>
      <c r="C1627" s="57" t="s">
        <v>858</v>
      </c>
      <c r="D1627" s="44" t="s">
        <v>2392</v>
      </c>
      <c r="E1627" s="58">
        <v>0</v>
      </c>
      <c r="F1627" s="50">
        <v>87511</v>
      </c>
    </row>
    <row r="1628" spans="1:6" s="51" customFormat="1" ht="12">
      <c r="A1628" s="41">
        <v>540818</v>
      </c>
      <c r="B1628" s="48" t="s">
        <v>1698</v>
      </c>
      <c r="C1628" s="57" t="s">
        <v>860</v>
      </c>
      <c r="D1628" s="44" t="s">
        <v>2393</v>
      </c>
      <c r="E1628" s="58">
        <v>0</v>
      </c>
      <c r="F1628" s="50">
        <v>212060</v>
      </c>
    </row>
    <row r="1629" spans="1:6" s="51" customFormat="1" ht="12">
      <c r="A1629" s="41">
        <v>540818</v>
      </c>
      <c r="B1629" s="48" t="s">
        <v>1698</v>
      </c>
      <c r="C1629" s="57" t="s">
        <v>862</v>
      </c>
      <c r="D1629" s="44" t="s">
        <v>2394</v>
      </c>
      <c r="E1629" s="58">
        <v>0</v>
      </c>
      <c r="F1629" s="50">
        <v>7294</v>
      </c>
    </row>
    <row r="1630" spans="1:6" s="51" customFormat="1" ht="12">
      <c r="A1630" s="41">
        <v>540818</v>
      </c>
      <c r="B1630" s="48" t="s">
        <v>1698</v>
      </c>
      <c r="C1630" s="57" t="s">
        <v>864</v>
      </c>
      <c r="D1630" s="44" t="s">
        <v>2395</v>
      </c>
      <c r="E1630" s="58">
        <v>0</v>
      </c>
      <c r="F1630" s="50">
        <v>14739</v>
      </c>
    </row>
    <row r="1631" spans="1:6" s="51" customFormat="1" ht="12">
      <c r="A1631" s="41">
        <v>540818</v>
      </c>
      <c r="B1631" s="48" t="s">
        <v>1698</v>
      </c>
      <c r="C1631" s="57" t="s">
        <v>866</v>
      </c>
      <c r="D1631" s="44" t="s">
        <v>2396</v>
      </c>
      <c r="E1631" s="58">
        <v>0</v>
      </c>
      <c r="F1631" s="50">
        <v>34473</v>
      </c>
    </row>
    <row r="1632" spans="1:6" s="51" customFormat="1" ht="12">
      <c r="A1632" s="41">
        <v>540818</v>
      </c>
      <c r="B1632" s="48" t="s">
        <v>1698</v>
      </c>
      <c r="C1632" s="57">
        <v>213652036</v>
      </c>
      <c r="D1632" s="44" t="s">
        <v>2397</v>
      </c>
      <c r="E1632" s="58">
        <v>0</v>
      </c>
      <c r="F1632" s="50">
        <v>35168</v>
      </c>
    </row>
    <row r="1633" spans="1:6" s="51" customFormat="1" ht="12">
      <c r="A1633" s="41">
        <v>540818</v>
      </c>
      <c r="B1633" s="48" t="s">
        <v>1698</v>
      </c>
      <c r="C1633" s="57">
        <v>213673236</v>
      </c>
      <c r="D1633" s="44" t="s">
        <v>2398</v>
      </c>
      <c r="E1633" s="58">
        <v>0</v>
      </c>
      <c r="F1633" s="50">
        <v>32778</v>
      </c>
    </row>
    <row r="1634" spans="1:6" s="51" customFormat="1" ht="12">
      <c r="A1634" s="41">
        <v>540818</v>
      </c>
      <c r="B1634" s="48" t="s">
        <v>1698</v>
      </c>
      <c r="C1634" s="57">
        <v>213676036</v>
      </c>
      <c r="D1634" s="44" t="s">
        <v>2399</v>
      </c>
      <c r="E1634" s="58">
        <v>0</v>
      </c>
      <c r="F1634" s="50">
        <v>68946</v>
      </c>
    </row>
    <row r="1635" spans="1:6" s="51" customFormat="1" ht="12">
      <c r="A1635" s="41">
        <v>540818</v>
      </c>
      <c r="B1635" s="48" t="s">
        <v>1698</v>
      </c>
      <c r="C1635" s="57">
        <v>213676736</v>
      </c>
      <c r="D1635" s="44" t="s">
        <v>2400</v>
      </c>
      <c r="E1635" s="58">
        <v>0</v>
      </c>
      <c r="F1635" s="50">
        <v>162348</v>
      </c>
    </row>
    <row r="1636" spans="1:6" s="51" customFormat="1" ht="12">
      <c r="A1636" s="41">
        <v>540818</v>
      </c>
      <c r="B1636" s="48" t="s">
        <v>1698</v>
      </c>
      <c r="C1636" s="57">
        <v>213681736</v>
      </c>
      <c r="D1636" s="44" t="s">
        <v>2401</v>
      </c>
      <c r="E1636" s="58">
        <v>0</v>
      </c>
      <c r="F1636" s="50">
        <v>198728</v>
      </c>
    </row>
    <row r="1637" spans="1:6" s="51" customFormat="1" ht="12">
      <c r="A1637" s="41">
        <v>540818</v>
      </c>
      <c r="B1637" s="48" t="s">
        <v>1698</v>
      </c>
      <c r="C1637" s="57">
        <v>213685136</v>
      </c>
      <c r="D1637" s="44" t="s">
        <v>2402</v>
      </c>
      <c r="E1637" s="58">
        <v>0</v>
      </c>
      <c r="F1637" s="50">
        <v>7097</v>
      </c>
    </row>
    <row r="1638" spans="1:6" s="51" customFormat="1" ht="12">
      <c r="A1638" s="41">
        <v>540818</v>
      </c>
      <c r="B1638" s="48" t="s">
        <v>1698</v>
      </c>
      <c r="C1638" s="57" t="s">
        <v>874</v>
      </c>
      <c r="D1638" s="44" t="s">
        <v>2403</v>
      </c>
      <c r="E1638" s="58">
        <v>0</v>
      </c>
      <c r="F1638" s="50">
        <v>54691</v>
      </c>
    </row>
    <row r="1639" spans="1:6" s="51" customFormat="1" ht="12">
      <c r="A1639" s="41">
        <v>540818</v>
      </c>
      <c r="B1639" s="48" t="s">
        <v>1698</v>
      </c>
      <c r="C1639" s="57" t="s">
        <v>876</v>
      </c>
      <c r="D1639" s="44" t="s">
        <v>2404</v>
      </c>
      <c r="E1639" s="58">
        <v>0</v>
      </c>
      <c r="F1639" s="50">
        <v>8796114</v>
      </c>
    </row>
    <row r="1640" spans="1:6" s="51" customFormat="1" ht="12">
      <c r="A1640" s="41">
        <v>540818</v>
      </c>
      <c r="B1640" s="48" t="s">
        <v>1698</v>
      </c>
      <c r="C1640" s="57" t="s">
        <v>878</v>
      </c>
      <c r="D1640" s="44" t="s">
        <v>2405</v>
      </c>
      <c r="E1640" s="58">
        <v>0</v>
      </c>
      <c r="F1640" s="50">
        <v>91282</v>
      </c>
    </row>
    <row r="1641" spans="1:6" s="51" customFormat="1" ht="12">
      <c r="A1641" s="41">
        <v>540818</v>
      </c>
      <c r="B1641" s="48" t="s">
        <v>1698</v>
      </c>
      <c r="C1641" s="57" t="s">
        <v>880</v>
      </c>
      <c r="D1641" s="44" t="s">
        <v>2406</v>
      </c>
      <c r="E1641" s="58">
        <v>0</v>
      </c>
      <c r="F1641" s="50">
        <v>121279</v>
      </c>
    </row>
    <row r="1642" spans="1:6" s="51" customFormat="1" ht="12">
      <c r="A1642" s="41">
        <v>540818</v>
      </c>
      <c r="B1642" s="48" t="s">
        <v>1698</v>
      </c>
      <c r="C1642" s="57">
        <v>213715837</v>
      </c>
      <c r="D1642" s="44" t="s">
        <v>2407</v>
      </c>
      <c r="E1642" s="58">
        <v>0</v>
      </c>
      <c r="F1642" s="50">
        <v>34533</v>
      </c>
    </row>
    <row r="1643" spans="1:6" s="51" customFormat="1" ht="12">
      <c r="A1643" s="41">
        <v>540818</v>
      </c>
      <c r="B1643" s="48" t="s">
        <v>1698</v>
      </c>
      <c r="C1643" s="43">
        <v>213719137</v>
      </c>
      <c r="D1643" s="44" t="s">
        <v>2408</v>
      </c>
      <c r="E1643" s="58">
        <v>0</v>
      </c>
      <c r="F1643" s="50">
        <v>153609</v>
      </c>
    </row>
    <row r="1644" spans="1:6" s="51" customFormat="1" ht="12">
      <c r="A1644" s="41">
        <v>540818</v>
      </c>
      <c r="B1644" s="48" t="s">
        <v>1698</v>
      </c>
      <c r="C1644" s="57" t="s">
        <v>884</v>
      </c>
      <c r="D1644" s="44" t="s">
        <v>2409</v>
      </c>
      <c r="E1644" s="58">
        <v>0</v>
      </c>
      <c r="F1644" s="50">
        <v>39719</v>
      </c>
    </row>
    <row r="1645" spans="1:6" s="51" customFormat="1" ht="12">
      <c r="A1645" s="41">
        <v>540818</v>
      </c>
      <c r="B1645" s="48" t="s">
        <v>1698</v>
      </c>
      <c r="C1645" s="57" t="s">
        <v>886</v>
      </c>
      <c r="D1645" s="44" t="s">
        <v>2410</v>
      </c>
      <c r="E1645" s="58">
        <v>0</v>
      </c>
      <c r="F1645" s="50">
        <v>68528</v>
      </c>
    </row>
    <row r="1646" spans="1:6" s="51" customFormat="1" ht="12">
      <c r="A1646" s="41">
        <v>540818</v>
      </c>
      <c r="B1646" s="48" t="s">
        <v>1698</v>
      </c>
      <c r="C1646" s="57" t="s">
        <v>888</v>
      </c>
      <c r="D1646" s="44" t="s">
        <v>0</v>
      </c>
      <c r="E1646" s="58">
        <v>0</v>
      </c>
      <c r="F1646" s="50">
        <v>296518</v>
      </c>
    </row>
    <row r="1647" spans="1:6" s="51" customFormat="1" ht="12">
      <c r="A1647" s="41">
        <v>540818</v>
      </c>
      <c r="B1647" s="48" t="s">
        <v>1698</v>
      </c>
      <c r="C1647" s="57" t="s">
        <v>890</v>
      </c>
      <c r="D1647" s="44" t="s">
        <v>1</v>
      </c>
      <c r="E1647" s="58">
        <v>0</v>
      </c>
      <c r="F1647" s="50">
        <v>71655</v>
      </c>
    </row>
    <row r="1648" spans="1:6" s="51" customFormat="1" ht="12">
      <c r="A1648" s="41">
        <v>540818</v>
      </c>
      <c r="B1648" s="48" t="s">
        <v>1698</v>
      </c>
      <c r="C1648" s="57" t="s">
        <v>892</v>
      </c>
      <c r="D1648" s="44" t="s">
        <v>2</v>
      </c>
      <c r="E1648" s="58">
        <v>0</v>
      </c>
      <c r="F1648" s="50">
        <v>6621758</v>
      </c>
    </row>
    <row r="1649" spans="1:6" s="51" customFormat="1" ht="12">
      <c r="A1649" s="41">
        <v>540818</v>
      </c>
      <c r="B1649" s="48" t="s">
        <v>1698</v>
      </c>
      <c r="C1649" s="57" t="s">
        <v>894</v>
      </c>
      <c r="D1649" s="44" t="s">
        <v>3</v>
      </c>
      <c r="E1649" s="58">
        <v>0</v>
      </c>
      <c r="F1649" s="50">
        <v>13226</v>
      </c>
    </row>
    <row r="1650" spans="1:6" s="51" customFormat="1" ht="12">
      <c r="A1650" s="41">
        <v>540818</v>
      </c>
      <c r="B1650" s="48" t="s">
        <v>1698</v>
      </c>
      <c r="C1650" s="57" t="s">
        <v>896</v>
      </c>
      <c r="D1650" s="44" t="s">
        <v>4</v>
      </c>
      <c r="E1650" s="58">
        <v>0</v>
      </c>
      <c r="F1650" s="50">
        <v>115624</v>
      </c>
    </row>
    <row r="1651" spans="1:6" s="51" customFormat="1" ht="12">
      <c r="A1651" s="41">
        <v>540818</v>
      </c>
      <c r="B1651" s="48" t="s">
        <v>1698</v>
      </c>
      <c r="C1651" s="57" t="s">
        <v>898</v>
      </c>
      <c r="D1651" s="44" t="s">
        <v>5</v>
      </c>
      <c r="E1651" s="58">
        <v>0</v>
      </c>
      <c r="F1651" s="50">
        <v>36196</v>
      </c>
    </row>
    <row r="1652" spans="1:6" s="51" customFormat="1" ht="12">
      <c r="A1652" s="41">
        <v>540818</v>
      </c>
      <c r="B1652" s="48" t="s">
        <v>1698</v>
      </c>
      <c r="C1652" s="57">
        <v>213852838</v>
      </c>
      <c r="D1652" s="44" t="s">
        <v>6</v>
      </c>
      <c r="E1652" s="58">
        <v>0</v>
      </c>
      <c r="F1652" s="50">
        <v>160653</v>
      </c>
    </row>
    <row r="1653" spans="1:6" s="51" customFormat="1" ht="12">
      <c r="A1653" s="41">
        <v>540818</v>
      </c>
      <c r="B1653" s="48" t="s">
        <v>1698</v>
      </c>
      <c r="C1653" s="57">
        <v>213915839</v>
      </c>
      <c r="D1653" s="44" t="s">
        <v>7</v>
      </c>
      <c r="E1653" s="58">
        <v>0</v>
      </c>
      <c r="F1653" s="50">
        <v>9362</v>
      </c>
    </row>
    <row r="1654" spans="1:6" s="51" customFormat="1" ht="12">
      <c r="A1654" s="41">
        <v>540818</v>
      </c>
      <c r="B1654" s="48" t="s">
        <v>1698</v>
      </c>
      <c r="C1654" s="57" t="s">
        <v>902</v>
      </c>
      <c r="D1654" s="44" t="s">
        <v>8</v>
      </c>
      <c r="E1654" s="58">
        <v>0</v>
      </c>
      <c r="F1654" s="50">
        <v>16563</v>
      </c>
    </row>
    <row r="1655" spans="1:6" s="51" customFormat="1" ht="12">
      <c r="A1655" s="41">
        <v>540818</v>
      </c>
      <c r="B1655" s="48" t="s">
        <v>1698</v>
      </c>
      <c r="C1655" s="57" t="s">
        <v>904</v>
      </c>
      <c r="D1655" s="44" t="s">
        <v>9</v>
      </c>
      <c r="E1655" s="58">
        <v>0</v>
      </c>
      <c r="F1655" s="50">
        <v>42902</v>
      </c>
    </row>
    <row r="1656" spans="1:6" s="51" customFormat="1" ht="12">
      <c r="A1656" s="41">
        <v>540818</v>
      </c>
      <c r="B1656" s="48" t="s">
        <v>1698</v>
      </c>
      <c r="C1656" s="57">
        <v>213954239</v>
      </c>
      <c r="D1656" s="44" t="s">
        <v>10</v>
      </c>
      <c r="E1656" s="58">
        <v>0</v>
      </c>
      <c r="F1656" s="50">
        <v>15874</v>
      </c>
    </row>
    <row r="1657" spans="1:6" s="51" customFormat="1" ht="12">
      <c r="A1657" s="41">
        <v>540818</v>
      </c>
      <c r="B1657" s="48" t="s">
        <v>1698</v>
      </c>
      <c r="C1657" s="57">
        <v>213985139</v>
      </c>
      <c r="D1657" s="44" t="s">
        <v>11</v>
      </c>
      <c r="E1657" s="58">
        <v>0</v>
      </c>
      <c r="F1657" s="50">
        <v>46519</v>
      </c>
    </row>
    <row r="1658" spans="1:6" s="51" customFormat="1" ht="12">
      <c r="A1658" s="41">
        <v>540818</v>
      </c>
      <c r="B1658" s="48" t="s">
        <v>1698</v>
      </c>
      <c r="C1658" s="57" t="s">
        <v>908</v>
      </c>
      <c r="D1658" s="44" t="s">
        <v>12</v>
      </c>
      <c r="E1658" s="58">
        <v>0</v>
      </c>
      <c r="F1658" s="50">
        <v>50174</v>
      </c>
    </row>
    <row r="1659" spans="1:6" s="51" customFormat="1" ht="12">
      <c r="A1659" s="41">
        <v>540818</v>
      </c>
      <c r="B1659" s="48" t="s">
        <v>1698</v>
      </c>
      <c r="C1659" s="57">
        <v>214005240</v>
      </c>
      <c r="D1659" s="44" t="s">
        <v>13</v>
      </c>
      <c r="E1659" s="58">
        <v>0</v>
      </c>
      <c r="F1659" s="50">
        <v>43749</v>
      </c>
    </row>
    <row r="1660" spans="1:6" s="51" customFormat="1" ht="12">
      <c r="A1660" s="41">
        <v>540818</v>
      </c>
      <c r="B1660" s="48" t="s">
        <v>1698</v>
      </c>
      <c r="C1660" s="57" t="s">
        <v>911</v>
      </c>
      <c r="D1660" s="44" t="s">
        <v>14</v>
      </c>
      <c r="E1660" s="58">
        <v>0</v>
      </c>
      <c r="F1660" s="50">
        <v>160063</v>
      </c>
    </row>
    <row r="1661" spans="1:6" s="51" customFormat="1" ht="12">
      <c r="A1661" s="41">
        <v>540818</v>
      </c>
      <c r="B1661" s="48" t="s">
        <v>1698</v>
      </c>
      <c r="C1661" s="57">
        <v>214013140</v>
      </c>
      <c r="D1661" s="44" t="s">
        <v>15</v>
      </c>
      <c r="E1661" s="58">
        <v>0</v>
      </c>
      <c r="F1661" s="50">
        <v>114585</v>
      </c>
    </row>
    <row r="1662" spans="1:6" s="51" customFormat="1" ht="12">
      <c r="A1662" s="41">
        <v>540818</v>
      </c>
      <c r="B1662" s="48" t="s">
        <v>1698</v>
      </c>
      <c r="C1662" s="57" t="s">
        <v>914</v>
      </c>
      <c r="D1662" s="44" t="s">
        <v>16</v>
      </c>
      <c r="E1662" s="58">
        <v>0</v>
      </c>
      <c r="F1662" s="50">
        <v>67277</v>
      </c>
    </row>
    <row r="1663" spans="1:6" s="51" customFormat="1" ht="12">
      <c r="A1663" s="41">
        <v>540818</v>
      </c>
      <c r="B1663" s="48" t="s">
        <v>1698</v>
      </c>
      <c r="C1663" s="57">
        <v>214015740</v>
      </c>
      <c r="D1663" s="44" t="s">
        <v>17</v>
      </c>
      <c r="E1663" s="58">
        <v>0</v>
      </c>
      <c r="F1663" s="50">
        <v>34367</v>
      </c>
    </row>
    <row r="1664" spans="1:6" s="51" customFormat="1" ht="12">
      <c r="A1664" s="41">
        <v>540818</v>
      </c>
      <c r="B1664" s="48" t="s">
        <v>1698</v>
      </c>
      <c r="C1664" s="57" t="s">
        <v>917</v>
      </c>
      <c r="D1664" s="44" t="s">
        <v>18</v>
      </c>
      <c r="E1664" s="58">
        <v>0</v>
      </c>
      <c r="F1664" s="50">
        <v>57157</v>
      </c>
    </row>
    <row r="1665" spans="1:6" s="51" customFormat="1" ht="12">
      <c r="A1665" s="41">
        <v>540818</v>
      </c>
      <c r="B1665" s="48" t="s">
        <v>1698</v>
      </c>
      <c r="C1665" s="57" t="s">
        <v>919</v>
      </c>
      <c r="D1665" s="44" t="s">
        <v>19</v>
      </c>
      <c r="E1665" s="58">
        <v>0</v>
      </c>
      <c r="F1665" s="50">
        <v>92115</v>
      </c>
    </row>
    <row r="1666" spans="1:6" s="51" customFormat="1" ht="12">
      <c r="A1666" s="41">
        <v>540818</v>
      </c>
      <c r="B1666" s="48" t="s">
        <v>1698</v>
      </c>
      <c r="C1666" s="57">
        <v>214052240</v>
      </c>
      <c r="D1666" s="44" t="s">
        <v>20</v>
      </c>
      <c r="E1666" s="58">
        <v>0</v>
      </c>
      <c r="F1666" s="50">
        <v>42032</v>
      </c>
    </row>
    <row r="1667" spans="1:6" s="51" customFormat="1" ht="12">
      <c r="A1667" s="41">
        <v>540818</v>
      </c>
      <c r="B1667" s="48" t="s">
        <v>1698</v>
      </c>
      <c r="C1667" s="57">
        <v>214052540</v>
      </c>
      <c r="D1667" s="44" t="s">
        <v>21</v>
      </c>
      <c r="E1667" s="58">
        <v>0</v>
      </c>
      <c r="F1667" s="50">
        <v>52057</v>
      </c>
    </row>
    <row r="1668" spans="1:6" s="51" customFormat="1" ht="12">
      <c r="A1668" s="41">
        <v>540818</v>
      </c>
      <c r="B1668" s="48" t="s">
        <v>1698</v>
      </c>
      <c r="C1668" s="57">
        <v>214066440</v>
      </c>
      <c r="D1668" s="44" t="s">
        <v>22</v>
      </c>
      <c r="E1668" s="58">
        <v>0</v>
      </c>
      <c r="F1668" s="50">
        <v>71988</v>
      </c>
    </row>
    <row r="1669" spans="1:6" s="51" customFormat="1" ht="12">
      <c r="A1669" s="41">
        <v>540818</v>
      </c>
      <c r="B1669" s="48" t="s">
        <v>1698</v>
      </c>
      <c r="C1669" s="57">
        <v>214085440</v>
      </c>
      <c r="D1669" s="44" t="s">
        <v>23</v>
      </c>
      <c r="E1669" s="58">
        <v>0</v>
      </c>
      <c r="F1669" s="50">
        <v>19279</v>
      </c>
    </row>
    <row r="1670" spans="1:6" s="51" customFormat="1" ht="12">
      <c r="A1670" s="41">
        <v>540818</v>
      </c>
      <c r="B1670" s="48" t="s">
        <v>1698</v>
      </c>
      <c r="C1670" s="57">
        <v>214091540</v>
      </c>
      <c r="D1670" s="44" t="s">
        <v>24</v>
      </c>
      <c r="E1670" s="58">
        <v>0</v>
      </c>
      <c r="F1670" s="50">
        <v>46764</v>
      </c>
    </row>
    <row r="1671" spans="1:6" s="51" customFormat="1" ht="12">
      <c r="A1671" s="41">
        <v>540818</v>
      </c>
      <c r="B1671" s="48" t="s">
        <v>1698</v>
      </c>
      <c r="C1671" s="57" t="s">
        <v>926</v>
      </c>
      <c r="D1671" s="44" t="s">
        <v>25</v>
      </c>
      <c r="E1671" s="58">
        <v>0</v>
      </c>
      <c r="F1671" s="50">
        <v>89727</v>
      </c>
    </row>
    <row r="1672" spans="1:6" s="51" customFormat="1" ht="12">
      <c r="A1672" s="41">
        <v>540818</v>
      </c>
      <c r="B1672" s="48" t="s">
        <v>1698</v>
      </c>
      <c r="C1672" s="57" t="s">
        <v>928</v>
      </c>
      <c r="D1672" s="44" t="s">
        <v>26</v>
      </c>
      <c r="E1672" s="58">
        <v>0</v>
      </c>
      <c r="F1672" s="50">
        <v>56597</v>
      </c>
    </row>
    <row r="1673" spans="1:6" s="51" customFormat="1" ht="12">
      <c r="A1673" s="41">
        <v>540818</v>
      </c>
      <c r="B1673" s="48" t="s">
        <v>1698</v>
      </c>
      <c r="C1673" s="57">
        <v>214117541</v>
      </c>
      <c r="D1673" s="44" t="s">
        <v>27</v>
      </c>
      <c r="E1673" s="58">
        <v>0</v>
      </c>
      <c r="F1673" s="50">
        <v>57536</v>
      </c>
    </row>
    <row r="1674" spans="1:6" s="51" customFormat="1" ht="12">
      <c r="A1674" s="41">
        <v>540818</v>
      </c>
      <c r="B1674" s="48" t="s">
        <v>1698</v>
      </c>
      <c r="C1674" s="57" t="s">
        <v>931</v>
      </c>
      <c r="D1674" s="44" t="s">
        <v>28</v>
      </c>
      <c r="E1674" s="58">
        <v>0</v>
      </c>
      <c r="F1674" s="50">
        <v>22956</v>
      </c>
    </row>
    <row r="1675" spans="1:6" s="51" customFormat="1" ht="12">
      <c r="A1675" s="41">
        <v>540818</v>
      </c>
      <c r="B1675" s="48" t="s">
        <v>1698</v>
      </c>
      <c r="C1675" s="57">
        <v>214147541</v>
      </c>
      <c r="D1675" s="44" t="s">
        <v>29</v>
      </c>
      <c r="E1675" s="58">
        <v>0</v>
      </c>
      <c r="F1675" s="50">
        <v>18295</v>
      </c>
    </row>
    <row r="1676" spans="1:6" s="51" customFormat="1" ht="12">
      <c r="A1676" s="41">
        <v>540818</v>
      </c>
      <c r="B1676" s="48" t="s">
        <v>1698</v>
      </c>
      <c r="C1676" s="57">
        <v>214176041</v>
      </c>
      <c r="D1676" s="44" t="s">
        <v>30</v>
      </c>
      <c r="E1676" s="58">
        <v>0</v>
      </c>
      <c r="F1676" s="50">
        <v>62530</v>
      </c>
    </row>
    <row r="1677" spans="1:6" s="51" customFormat="1" ht="12">
      <c r="A1677" s="41">
        <v>540818</v>
      </c>
      <c r="B1677" s="48" t="s">
        <v>1698</v>
      </c>
      <c r="C1677" s="57" t="s">
        <v>31</v>
      </c>
      <c r="D1677" s="44" t="s">
        <v>3034</v>
      </c>
      <c r="E1677" s="58">
        <v>0</v>
      </c>
      <c r="F1677" s="50">
        <v>148007478</v>
      </c>
    </row>
    <row r="1678" spans="1:6" s="51" customFormat="1" ht="12">
      <c r="A1678" s="41">
        <v>540818</v>
      </c>
      <c r="B1678" s="48" t="s">
        <v>1698</v>
      </c>
      <c r="C1678" s="57" t="s">
        <v>935</v>
      </c>
      <c r="D1678" s="44" t="s">
        <v>32</v>
      </c>
      <c r="E1678" s="58">
        <v>0</v>
      </c>
      <c r="F1678" s="50">
        <v>18174</v>
      </c>
    </row>
    <row r="1679" spans="1:6" s="51" customFormat="1" ht="12">
      <c r="A1679" s="41">
        <v>540818</v>
      </c>
      <c r="B1679" s="48" t="s">
        <v>1698</v>
      </c>
      <c r="C1679" s="57" t="s">
        <v>937</v>
      </c>
      <c r="D1679" s="44" t="s">
        <v>33</v>
      </c>
      <c r="E1679" s="58">
        <v>0</v>
      </c>
      <c r="F1679" s="50">
        <v>50650</v>
      </c>
    </row>
    <row r="1680" spans="1:6" s="51" customFormat="1" ht="12">
      <c r="A1680" s="41">
        <v>540818</v>
      </c>
      <c r="B1680" s="48" t="s">
        <v>1698</v>
      </c>
      <c r="C1680" s="57" t="s">
        <v>939</v>
      </c>
      <c r="D1680" s="44" t="s">
        <v>34</v>
      </c>
      <c r="E1680" s="58">
        <v>0</v>
      </c>
      <c r="F1680" s="50">
        <v>30715</v>
      </c>
    </row>
    <row r="1681" spans="1:6" s="51" customFormat="1" ht="12">
      <c r="A1681" s="41">
        <v>540818</v>
      </c>
      <c r="B1681" s="48" t="s">
        <v>1698</v>
      </c>
      <c r="C1681" s="57" t="s">
        <v>941</v>
      </c>
      <c r="D1681" s="44" t="s">
        <v>35</v>
      </c>
      <c r="E1681" s="58">
        <v>0</v>
      </c>
      <c r="F1681" s="50">
        <v>19430</v>
      </c>
    </row>
    <row r="1682" spans="1:6" s="51" customFormat="1" ht="12">
      <c r="A1682" s="41">
        <v>540818</v>
      </c>
      <c r="B1682" s="48" t="s">
        <v>1698</v>
      </c>
      <c r="C1682" s="57" t="s">
        <v>943</v>
      </c>
      <c r="D1682" s="44" t="s">
        <v>36</v>
      </c>
      <c r="E1682" s="58">
        <v>0</v>
      </c>
      <c r="F1682" s="50">
        <v>281654</v>
      </c>
    </row>
    <row r="1683" spans="1:6" s="51" customFormat="1" ht="12">
      <c r="A1683" s="41">
        <v>540818</v>
      </c>
      <c r="B1683" s="48" t="s">
        <v>1698</v>
      </c>
      <c r="C1683" s="57" t="s">
        <v>945</v>
      </c>
      <c r="D1683" s="44" t="s">
        <v>37</v>
      </c>
      <c r="E1683" s="58">
        <v>0</v>
      </c>
      <c r="F1683" s="50">
        <v>35707</v>
      </c>
    </row>
    <row r="1684" spans="1:6" s="51" customFormat="1" ht="12">
      <c r="A1684" s="41">
        <v>540818</v>
      </c>
      <c r="B1684" s="48" t="s">
        <v>1698</v>
      </c>
      <c r="C1684" s="57" t="s">
        <v>947</v>
      </c>
      <c r="D1684" s="44" t="s">
        <v>38</v>
      </c>
      <c r="E1684" s="58">
        <v>0</v>
      </c>
      <c r="F1684" s="50">
        <v>8029876</v>
      </c>
    </row>
    <row r="1685" spans="1:6" s="51" customFormat="1" ht="12">
      <c r="A1685" s="41">
        <v>540818</v>
      </c>
      <c r="B1685" s="48" t="s">
        <v>1698</v>
      </c>
      <c r="C1685" s="57">
        <v>214215842</v>
      </c>
      <c r="D1685" s="44" t="s">
        <v>39</v>
      </c>
      <c r="E1685" s="58">
        <v>0</v>
      </c>
      <c r="F1685" s="50">
        <v>32215</v>
      </c>
    </row>
    <row r="1686" spans="1:6" s="51" customFormat="1" ht="12">
      <c r="A1686" s="41">
        <v>540818</v>
      </c>
      <c r="B1686" s="48" t="s">
        <v>1698</v>
      </c>
      <c r="C1686" s="57">
        <v>214217042</v>
      </c>
      <c r="D1686" s="44" t="s">
        <v>40</v>
      </c>
      <c r="E1686" s="58">
        <v>0</v>
      </c>
      <c r="F1686" s="50">
        <v>128419</v>
      </c>
    </row>
    <row r="1687" spans="1:6" s="51" customFormat="1" ht="12">
      <c r="A1687" s="41">
        <v>540818</v>
      </c>
      <c r="B1687" s="48" t="s">
        <v>1698</v>
      </c>
      <c r="C1687" s="57">
        <v>214217442</v>
      </c>
      <c r="D1687" s="44" t="s">
        <v>41</v>
      </c>
      <c r="E1687" s="58">
        <v>0</v>
      </c>
      <c r="F1687" s="50">
        <v>35562</v>
      </c>
    </row>
    <row r="1688" spans="1:6" s="51" customFormat="1" ht="12">
      <c r="A1688" s="41">
        <v>540818</v>
      </c>
      <c r="B1688" s="48" t="s">
        <v>1698</v>
      </c>
      <c r="C1688" s="57">
        <v>214219142</v>
      </c>
      <c r="D1688" s="44" t="s">
        <v>42</v>
      </c>
      <c r="E1688" s="58">
        <v>0</v>
      </c>
      <c r="F1688" s="50">
        <v>147941</v>
      </c>
    </row>
    <row r="1689" spans="1:6" s="51" customFormat="1" ht="12">
      <c r="A1689" s="41">
        <v>540818</v>
      </c>
      <c r="B1689" s="48" t="s">
        <v>1698</v>
      </c>
      <c r="C1689" s="57">
        <v>214270742</v>
      </c>
      <c r="D1689" s="44" t="s">
        <v>43</v>
      </c>
      <c r="E1689" s="58">
        <v>0</v>
      </c>
      <c r="F1689" s="50">
        <v>128299</v>
      </c>
    </row>
    <row r="1690" spans="1:6" s="51" customFormat="1" ht="12">
      <c r="A1690" s="41">
        <v>540818</v>
      </c>
      <c r="B1690" s="48" t="s">
        <v>1698</v>
      </c>
      <c r="C1690" s="57" t="s">
        <v>954</v>
      </c>
      <c r="D1690" s="44" t="s">
        <v>44</v>
      </c>
      <c r="E1690" s="58">
        <v>0</v>
      </c>
      <c r="F1690" s="50">
        <v>88786</v>
      </c>
    </row>
    <row r="1691" spans="1:6" s="51" customFormat="1" ht="12">
      <c r="A1691" s="41">
        <v>540818</v>
      </c>
      <c r="B1691" s="48" t="s">
        <v>1698</v>
      </c>
      <c r="C1691" s="57">
        <v>214319743</v>
      </c>
      <c r="D1691" s="44" t="s">
        <v>45</v>
      </c>
      <c r="E1691" s="58">
        <v>0</v>
      </c>
      <c r="F1691" s="50">
        <v>165752</v>
      </c>
    </row>
    <row r="1692" spans="1:6" s="51" customFormat="1" ht="12">
      <c r="A1692" s="41">
        <v>540818</v>
      </c>
      <c r="B1692" s="48" t="s">
        <v>1698</v>
      </c>
      <c r="C1692" s="57" t="s">
        <v>957</v>
      </c>
      <c r="D1692" s="44" t="s">
        <v>46</v>
      </c>
      <c r="E1692" s="58">
        <v>0</v>
      </c>
      <c r="F1692" s="50">
        <v>43767</v>
      </c>
    </row>
    <row r="1693" spans="1:6" s="51" customFormat="1" ht="12">
      <c r="A1693" s="41">
        <v>540818</v>
      </c>
      <c r="B1693" s="48" t="s">
        <v>1698</v>
      </c>
      <c r="C1693" s="57" t="s">
        <v>959</v>
      </c>
      <c r="D1693" s="44" t="s">
        <v>47</v>
      </c>
      <c r="E1693" s="58">
        <v>0</v>
      </c>
      <c r="F1693" s="50">
        <v>75529</v>
      </c>
    </row>
    <row r="1694" spans="1:6" s="51" customFormat="1" ht="12">
      <c r="A1694" s="41">
        <v>540818</v>
      </c>
      <c r="B1694" s="48" t="s">
        <v>1698</v>
      </c>
      <c r="C1694" s="57" t="s">
        <v>961</v>
      </c>
      <c r="D1694" s="44" t="s">
        <v>48</v>
      </c>
      <c r="E1694" s="58">
        <v>0</v>
      </c>
      <c r="F1694" s="50">
        <v>113377</v>
      </c>
    </row>
    <row r="1695" spans="1:6" s="51" customFormat="1" ht="12">
      <c r="A1695" s="41">
        <v>540818</v>
      </c>
      <c r="B1695" s="48" t="s">
        <v>1698</v>
      </c>
      <c r="C1695" s="57">
        <v>214354743</v>
      </c>
      <c r="D1695" s="44" t="s">
        <v>49</v>
      </c>
      <c r="E1695" s="58">
        <v>0</v>
      </c>
      <c r="F1695" s="50">
        <v>21427</v>
      </c>
    </row>
    <row r="1696" spans="1:6" s="51" customFormat="1" ht="12">
      <c r="A1696" s="41">
        <v>540818</v>
      </c>
      <c r="B1696" s="48" t="s">
        <v>1698</v>
      </c>
      <c r="C1696" s="57">
        <v>214373043</v>
      </c>
      <c r="D1696" s="44" t="s">
        <v>50</v>
      </c>
      <c r="E1696" s="58">
        <v>0</v>
      </c>
      <c r="F1696" s="50">
        <v>24933</v>
      </c>
    </row>
    <row r="1697" spans="1:6" s="51" customFormat="1" ht="12">
      <c r="A1697" s="41">
        <v>540818</v>
      </c>
      <c r="B1697" s="48" t="s">
        <v>1698</v>
      </c>
      <c r="C1697" s="57">
        <v>214373443</v>
      </c>
      <c r="D1697" s="44" t="s">
        <v>51</v>
      </c>
      <c r="E1697" s="58">
        <v>0</v>
      </c>
      <c r="F1697" s="50">
        <v>117160</v>
      </c>
    </row>
    <row r="1698" spans="1:6" s="51" customFormat="1" ht="12">
      <c r="A1698" s="41">
        <v>540818</v>
      </c>
      <c r="B1698" s="48" t="s">
        <v>1698</v>
      </c>
      <c r="C1698" s="57">
        <v>214376243</v>
      </c>
      <c r="D1698" s="44" t="s">
        <v>52</v>
      </c>
      <c r="E1698" s="58">
        <v>0</v>
      </c>
      <c r="F1698" s="50">
        <v>35018</v>
      </c>
    </row>
    <row r="1699" spans="1:6" s="51" customFormat="1" ht="12">
      <c r="A1699" s="41">
        <v>540818</v>
      </c>
      <c r="B1699" s="48" t="s">
        <v>1698</v>
      </c>
      <c r="C1699" s="57" t="s">
        <v>967</v>
      </c>
      <c r="D1699" s="44" t="s">
        <v>53</v>
      </c>
      <c r="E1699" s="58">
        <v>0</v>
      </c>
      <c r="F1699" s="50">
        <v>78919</v>
      </c>
    </row>
    <row r="1700" spans="1:6" s="51" customFormat="1" ht="12">
      <c r="A1700" s="41">
        <v>540818</v>
      </c>
      <c r="B1700" s="48" t="s">
        <v>1698</v>
      </c>
      <c r="C1700" s="57" t="s">
        <v>969</v>
      </c>
      <c r="D1700" s="44" t="s">
        <v>54</v>
      </c>
      <c r="E1700" s="58">
        <v>0</v>
      </c>
      <c r="F1700" s="50">
        <v>64956</v>
      </c>
    </row>
    <row r="1701" spans="1:6" s="51" customFormat="1" ht="12">
      <c r="A1701" s="41">
        <v>540818</v>
      </c>
      <c r="B1701" s="48" t="s">
        <v>1698</v>
      </c>
      <c r="C1701" s="57" t="s">
        <v>971</v>
      </c>
      <c r="D1701" s="44" t="s">
        <v>55</v>
      </c>
      <c r="E1701" s="58">
        <v>0</v>
      </c>
      <c r="F1701" s="50">
        <v>118200</v>
      </c>
    </row>
    <row r="1702" spans="1:6" s="51" customFormat="1" ht="12">
      <c r="A1702" s="41">
        <v>540818</v>
      </c>
      <c r="B1702" s="48" t="s">
        <v>1698</v>
      </c>
      <c r="C1702" s="57" t="s">
        <v>973</v>
      </c>
      <c r="D1702" s="44" t="s">
        <v>56</v>
      </c>
      <c r="E1702" s="58">
        <v>0</v>
      </c>
      <c r="F1702" s="50">
        <v>20441</v>
      </c>
    </row>
    <row r="1703" spans="1:6" s="51" customFormat="1" ht="12">
      <c r="A1703" s="41">
        <v>540818</v>
      </c>
      <c r="B1703" s="48" t="s">
        <v>1698</v>
      </c>
      <c r="C1703" s="57">
        <v>214417444</v>
      </c>
      <c r="D1703" s="44" t="s">
        <v>57</v>
      </c>
      <c r="E1703" s="58">
        <v>0</v>
      </c>
      <c r="F1703" s="50">
        <v>52088</v>
      </c>
    </row>
    <row r="1704" spans="1:6" s="51" customFormat="1" ht="12">
      <c r="A1704" s="41">
        <v>540818</v>
      </c>
      <c r="B1704" s="48" t="s">
        <v>1698</v>
      </c>
      <c r="C1704" s="57">
        <v>214441244</v>
      </c>
      <c r="D1704" s="44" t="s">
        <v>58</v>
      </c>
      <c r="E1704" s="58">
        <v>0</v>
      </c>
      <c r="F1704" s="50">
        <v>12938</v>
      </c>
    </row>
    <row r="1705" spans="1:6" s="51" customFormat="1" ht="12">
      <c r="A1705" s="41">
        <v>540818</v>
      </c>
      <c r="B1705" s="48" t="s">
        <v>1698</v>
      </c>
      <c r="C1705" s="57">
        <v>214454344</v>
      </c>
      <c r="D1705" s="44" t="s">
        <v>59</v>
      </c>
      <c r="E1705" s="58">
        <v>0</v>
      </c>
      <c r="F1705" s="50">
        <v>57285</v>
      </c>
    </row>
    <row r="1706" spans="1:6" s="51" customFormat="1" ht="12">
      <c r="A1706" s="41">
        <v>540818</v>
      </c>
      <c r="B1706" s="48" t="s">
        <v>1698</v>
      </c>
      <c r="C1706" s="57" t="s">
        <v>978</v>
      </c>
      <c r="D1706" s="44" t="s">
        <v>60</v>
      </c>
      <c r="E1706" s="58">
        <v>0</v>
      </c>
      <c r="F1706" s="50">
        <v>6637</v>
      </c>
    </row>
    <row r="1707" spans="1:6" s="51" customFormat="1" ht="12">
      <c r="A1707" s="41">
        <v>540818</v>
      </c>
      <c r="B1707" s="48" t="s">
        <v>1698</v>
      </c>
      <c r="C1707" s="57" t="s">
        <v>980</v>
      </c>
      <c r="D1707" s="44" t="s">
        <v>61</v>
      </c>
      <c r="E1707" s="58">
        <v>0</v>
      </c>
      <c r="F1707" s="50">
        <v>20762</v>
      </c>
    </row>
    <row r="1708" spans="1:6" s="51" customFormat="1" ht="12">
      <c r="A1708" s="41">
        <v>540818</v>
      </c>
      <c r="B1708" s="48" t="s">
        <v>1698</v>
      </c>
      <c r="C1708" s="57" t="s">
        <v>982</v>
      </c>
      <c r="D1708" s="44" t="s">
        <v>62</v>
      </c>
      <c r="E1708" s="58">
        <v>0</v>
      </c>
      <c r="F1708" s="50">
        <v>37636</v>
      </c>
    </row>
    <row r="1709" spans="1:6" s="51" customFormat="1" ht="12">
      <c r="A1709" s="41">
        <v>540818</v>
      </c>
      <c r="B1709" s="48" t="s">
        <v>1698</v>
      </c>
      <c r="C1709" s="57" t="s">
        <v>984</v>
      </c>
      <c r="D1709" s="44" t="s">
        <v>63</v>
      </c>
      <c r="E1709" s="58">
        <v>0</v>
      </c>
      <c r="F1709" s="50">
        <v>18492</v>
      </c>
    </row>
    <row r="1710" spans="1:6" s="51" customFormat="1" ht="12">
      <c r="A1710" s="41">
        <v>540818</v>
      </c>
      <c r="B1710" s="48" t="s">
        <v>1698</v>
      </c>
      <c r="C1710" s="57">
        <v>214519845</v>
      </c>
      <c r="D1710" s="44" t="s">
        <v>64</v>
      </c>
      <c r="E1710" s="58">
        <v>0</v>
      </c>
      <c r="F1710" s="50">
        <v>48652</v>
      </c>
    </row>
    <row r="1711" spans="1:6" s="51" customFormat="1" ht="12">
      <c r="A1711" s="41">
        <v>540818</v>
      </c>
      <c r="B1711" s="48" t="s">
        <v>1698</v>
      </c>
      <c r="C1711" s="57" t="s">
        <v>987</v>
      </c>
      <c r="D1711" s="44" t="s">
        <v>65</v>
      </c>
      <c r="E1711" s="58">
        <v>0</v>
      </c>
      <c r="F1711" s="50">
        <v>80662</v>
      </c>
    </row>
    <row r="1712" spans="1:6" s="51" customFormat="1" ht="12">
      <c r="A1712" s="41">
        <v>540818</v>
      </c>
      <c r="B1712" s="48" t="s">
        <v>1698</v>
      </c>
      <c r="C1712" s="57" t="s">
        <v>989</v>
      </c>
      <c r="D1712" s="44" t="s">
        <v>66</v>
      </c>
      <c r="E1712" s="58">
        <v>0</v>
      </c>
      <c r="F1712" s="50">
        <v>80810</v>
      </c>
    </row>
    <row r="1713" spans="1:6" s="51" customFormat="1" ht="18">
      <c r="A1713" s="41">
        <v>540818</v>
      </c>
      <c r="B1713" s="48" t="s">
        <v>1698</v>
      </c>
      <c r="C1713" s="57" t="s">
        <v>991</v>
      </c>
      <c r="D1713" s="61" t="s">
        <v>67</v>
      </c>
      <c r="E1713" s="58">
        <v>0</v>
      </c>
      <c r="F1713" s="50">
        <v>42342</v>
      </c>
    </row>
    <row r="1714" spans="1:6" s="51" customFormat="1" ht="12">
      <c r="A1714" s="41">
        <v>540818</v>
      </c>
      <c r="B1714" s="48" t="s">
        <v>1698</v>
      </c>
      <c r="C1714" s="57" t="s">
        <v>993</v>
      </c>
      <c r="D1714" s="44" t="s">
        <v>68</v>
      </c>
      <c r="E1714" s="58">
        <v>0</v>
      </c>
      <c r="F1714" s="50">
        <v>43553</v>
      </c>
    </row>
    <row r="1715" spans="1:6" s="51" customFormat="1" ht="12">
      <c r="A1715" s="41">
        <v>540818</v>
      </c>
      <c r="B1715" s="48" t="s">
        <v>1698</v>
      </c>
      <c r="C1715" s="57" t="s">
        <v>995</v>
      </c>
      <c r="D1715" s="44" t="s">
        <v>69</v>
      </c>
      <c r="E1715" s="58">
        <v>0</v>
      </c>
      <c r="F1715" s="50">
        <v>24591</v>
      </c>
    </row>
    <row r="1716" spans="1:6" s="51" customFormat="1" ht="12">
      <c r="A1716" s="41">
        <v>540818</v>
      </c>
      <c r="B1716" s="48" t="s">
        <v>1698</v>
      </c>
      <c r="C1716" s="57" t="s">
        <v>997</v>
      </c>
      <c r="D1716" s="44" t="s">
        <v>70</v>
      </c>
      <c r="E1716" s="58">
        <v>0</v>
      </c>
      <c r="F1716" s="50">
        <v>324723</v>
      </c>
    </row>
    <row r="1717" spans="1:6" s="51" customFormat="1" ht="12">
      <c r="A1717" s="41">
        <v>540818</v>
      </c>
      <c r="B1717" s="48" t="s">
        <v>1698</v>
      </c>
      <c r="C1717" s="57">
        <v>214547245</v>
      </c>
      <c r="D1717" s="44" t="s">
        <v>71</v>
      </c>
      <c r="E1717" s="58">
        <v>0</v>
      </c>
      <c r="F1717" s="50">
        <v>353585</v>
      </c>
    </row>
    <row r="1718" spans="1:6" s="51" customFormat="1" ht="12">
      <c r="A1718" s="41">
        <v>540818</v>
      </c>
      <c r="B1718" s="48" t="s">
        <v>1698</v>
      </c>
      <c r="C1718" s="57">
        <v>214547545</v>
      </c>
      <c r="D1718" s="44" t="s">
        <v>72</v>
      </c>
      <c r="E1718" s="58">
        <v>0</v>
      </c>
      <c r="F1718" s="50">
        <v>42448</v>
      </c>
    </row>
    <row r="1719" spans="1:6" s="51" customFormat="1" ht="12">
      <c r="A1719" s="41">
        <v>540818</v>
      </c>
      <c r="B1719" s="48" t="s">
        <v>1698</v>
      </c>
      <c r="C1719" s="57">
        <v>214547745</v>
      </c>
      <c r="D1719" s="44" t="s">
        <v>73</v>
      </c>
      <c r="E1719" s="58">
        <v>0</v>
      </c>
      <c r="F1719" s="50">
        <v>21576</v>
      </c>
    </row>
    <row r="1720" spans="1:6" s="51" customFormat="1" ht="12">
      <c r="A1720" s="41">
        <v>540818</v>
      </c>
      <c r="B1720" s="48" t="s">
        <v>1698</v>
      </c>
      <c r="C1720" s="57">
        <v>214550245</v>
      </c>
      <c r="D1720" s="44" t="s">
        <v>74</v>
      </c>
      <c r="E1720" s="58">
        <v>0</v>
      </c>
      <c r="F1720" s="50">
        <v>10986</v>
      </c>
    </row>
    <row r="1721" spans="1:6" s="51" customFormat="1" ht="12">
      <c r="A1721" s="41">
        <v>540818</v>
      </c>
      <c r="B1721" s="48" t="s">
        <v>1698</v>
      </c>
      <c r="C1721" s="57">
        <v>214554245</v>
      </c>
      <c r="D1721" s="44" t="s">
        <v>75</v>
      </c>
      <c r="E1721" s="58">
        <v>0</v>
      </c>
      <c r="F1721" s="50">
        <v>26543</v>
      </c>
    </row>
    <row r="1722" spans="1:6" s="51" customFormat="1" ht="12">
      <c r="A1722" s="41">
        <v>540818</v>
      </c>
      <c r="B1722" s="48" t="s">
        <v>1698</v>
      </c>
      <c r="C1722" s="57">
        <v>214566045</v>
      </c>
      <c r="D1722" s="44" t="s">
        <v>76</v>
      </c>
      <c r="E1722" s="58">
        <v>0</v>
      </c>
      <c r="F1722" s="50">
        <v>305129</v>
      </c>
    </row>
    <row r="1723" spans="1:6" s="51" customFormat="1" ht="12">
      <c r="A1723" s="41">
        <v>540818</v>
      </c>
      <c r="B1723" s="48" t="s">
        <v>1698</v>
      </c>
      <c r="C1723" s="57" t="s">
        <v>1006</v>
      </c>
      <c r="D1723" s="44" t="s">
        <v>77</v>
      </c>
      <c r="E1723" s="58">
        <v>0</v>
      </c>
      <c r="F1723" s="50">
        <v>8052</v>
      </c>
    </row>
    <row r="1724" spans="1:6" s="51" customFormat="1" ht="12">
      <c r="A1724" s="41">
        <v>540818</v>
      </c>
      <c r="B1724" s="48" t="s">
        <v>1698</v>
      </c>
      <c r="C1724" s="57" t="s">
        <v>1008</v>
      </c>
      <c r="D1724" s="44" t="s">
        <v>78</v>
      </c>
      <c r="E1724" s="58">
        <v>0</v>
      </c>
      <c r="F1724" s="50">
        <v>35403</v>
      </c>
    </row>
    <row r="1725" spans="1:6" s="51" customFormat="1" ht="12">
      <c r="A1725" s="41">
        <v>540818</v>
      </c>
      <c r="B1725" s="48" t="s">
        <v>1698</v>
      </c>
      <c r="C1725" s="57">
        <v>214576845</v>
      </c>
      <c r="D1725" s="44" t="s">
        <v>79</v>
      </c>
      <c r="E1725" s="58">
        <v>0</v>
      </c>
      <c r="F1725" s="50">
        <v>18477</v>
      </c>
    </row>
    <row r="1726" spans="1:6" s="51" customFormat="1" ht="12">
      <c r="A1726" s="41">
        <v>540818</v>
      </c>
      <c r="B1726" s="48" t="s">
        <v>1698</v>
      </c>
      <c r="C1726" s="57" t="s">
        <v>1011</v>
      </c>
      <c r="D1726" s="44" t="s">
        <v>80</v>
      </c>
      <c r="E1726" s="58">
        <v>0</v>
      </c>
      <c r="F1726" s="50">
        <v>61092</v>
      </c>
    </row>
    <row r="1727" spans="1:6" s="51" customFormat="1" ht="12">
      <c r="A1727" s="41">
        <v>540818</v>
      </c>
      <c r="B1727" s="48" t="s">
        <v>1698</v>
      </c>
      <c r="C1727" s="57">
        <v>214617446</v>
      </c>
      <c r="D1727" s="44" t="s">
        <v>81</v>
      </c>
      <c r="E1727" s="58">
        <v>0</v>
      </c>
      <c r="F1727" s="50">
        <v>9458</v>
      </c>
    </row>
    <row r="1728" spans="1:6" s="51" customFormat="1" ht="12">
      <c r="A1728" s="41">
        <v>540818</v>
      </c>
      <c r="B1728" s="48" t="s">
        <v>1698</v>
      </c>
      <c r="C1728" s="57">
        <v>214676246</v>
      </c>
      <c r="D1728" s="44" t="s">
        <v>82</v>
      </c>
      <c r="E1728" s="58">
        <v>0</v>
      </c>
      <c r="F1728" s="50">
        <v>29055</v>
      </c>
    </row>
    <row r="1729" spans="1:6" s="51" customFormat="1" ht="12">
      <c r="A1729" s="41">
        <v>540818</v>
      </c>
      <c r="B1729" s="48" t="s">
        <v>1698</v>
      </c>
      <c r="C1729" s="57" t="s">
        <v>1015</v>
      </c>
      <c r="D1729" s="44" t="s">
        <v>83</v>
      </c>
      <c r="E1729" s="58">
        <v>0</v>
      </c>
      <c r="F1729" s="50">
        <v>150491</v>
      </c>
    </row>
    <row r="1730" spans="1:6" s="51" customFormat="1" ht="12">
      <c r="A1730" s="41">
        <v>540818</v>
      </c>
      <c r="B1730" s="48" t="s">
        <v>1698</v>
      </c>
      <c r="C1730" s="57" t="s">
        <v>1017</v>
      </c>
      <c r="D1730" s="44" t="s">
        <v>84</v>
      </c>
      <c r="E1730" s="58">
        <v>0</v>
      </c>
      <c r="F1730" s="50">
        <v>11849</v>
      </c>
    </row>
    <row r="1731" spans="1:6" s="51" customFormat="1" ht="12">
      <c r="A1731" s="41">
        <v>540818</v>
      </c>
      <c r="B1731" s="48" t="s">
        <v>1698</v>
      </c>
      <c r="C1731" s="43" t="s">
        <v>1019</v>
      </c>
      <c r="D1731" s="61" t="s">
        <v>1020</v>
      </c>
      <c r="E1731" s="58">
        <v>0</v>
      </c>
      <c r="F1731" s="50">
        <v>37242</v>
      </c>
    </row>
    <row r="1732" spans="1:6" s="51" customFormat="1" ht="12">
      <c r="A1732" s="41">
        <v>540818</v>
      </c>
      <c r="B1732" s="48" t="s">
        <v>1698</v>
      </c>
      <c r="C1732" s="57" t="s">
        <v>1021</v>
      </c>
      <c r="D1732" s="44" t="s">
        <v>85</v>
      </c>
      <c r="E1732" s="58">
        <v>0</v>
      </c>
      <c r="F1732" s="50">
        <v>111914</v>
      </c>
    </row>
    <row r="1733" spans="1:6" s="51" customFormat="1" ht="12">
      <c r="A1733" s="41">
        <v>540818</v>
      </c>
      <c r="B1733" s="48" t="s">
        <v>1698</v>
      </c>
      <c r="C1733" s="57" t="s">
        <v>1023</v>
      </c>
      <c r="D1733" s="44" t="s">
        <v>86</v>
      </c>
      <c r="E1733" s="58">
        <v>0</v>
      </c>
      <c r="F1733" s="50">
        <v>69168</v>
      </c>
    </row>
    <row r="1734" spans="1:6" s="51" customFormat="1" ht="12">
      <c r="A1734" s="41">
        <v>540818</v>
      </c>
      <c r="B1734" s="48" t="s">
        <v>1698</v>
      </c>
      <c r="C1734" s="57" t="s">
        <v>1025</v>
      </c>
      <c r="D1734" s="44" t="s">
        <v>87</v>
      </c>
      <c r="E1734" s="58">
        <v>0</v>
      </c>
      <c r="F1734" s="50">
        <v>26346</v>
      </c>
    </row>
    <row r="1735" spans="1:6" s="51" customFormat="1" ht="12">
      <c r="A1735" s="41">
        <v>540818</v>
      </c>
      <c r="B1735" s="48" t="s">
        <v>1698</v>
      </c>
      <c r="C1735" s="57" t="s">
        <v>1027</v>
      </c>
      <c r="D1735" s="44" t="s">
        <v>88</v>
      </c>
      <c r="E1735" s="58">
        <v>0</v>
      </c>
      <c r="F1735" s="50">
        <v>93038</v>
      </c>
    </row>
    <row r="1736" spans="1:6" s="51" customFormat="1" ht="12">
      <c r="A1736" s="41">
        <v>540818</v>
      </c>
      <c r="B1736" s="48" t="s">
        <v>1698</v>
      </c>
      <c r="C1736" s="57" t="s">
        <v>1029</v>
      </c>
      <c r="D1736" s="44" t="s">
        <v>89</v>
      </c>
      <c r="E1736" s="58">
        <v>0</v>
      </c>
      <c r="F1736" s="50">
        <v>363659</v>
      </c>
    </row>
    <row r="1737" spans="1:6" s="51" customFormat="1" ht="12">
      <c r="A1737" s="41">
        <v>540818</v>
      </c>
      <c r="B1737" s="48" t="s">
        <v>1698</v>
      </c>
      <c r="C1737" s="57">
        <v>214754347</v>
      </c>
      <c r="D1737" s="44" t="s">
        <v>90</v>
      </c>
      <c r="E1737" s="58">
        <v>0</v>
      </c>
      <c r="F1737" s="50">
        <v>8883</v>
      </c>
    </row>
    <row r="1738" spans="1:6" s="51" customFormat="1" ht="12">
      <c r="A1738" s="41">
        <v>540818</v>
      </c>
      <c r="B1738" s="48" t="s">
        <v>1698</v>
      </c>
      <c r="C1738" s="57" t="s">
        <v>1032</v>
      </c>
      <c r="D1738" s="44" t="s">
        <v>91</v>
      </c>
      <c r="E1738" s="58">
        <v>0</v>
      </c>
      <c r="F1738" s="50">
        <v>23698</v>
      </c>
    </row>
    <row r="1739" spans="1:6" s="51" customFormat="1" ht="12">
      <c r="A1739" s="41">
        <v>540818</v>
      </c>
      <c r="B1739" s="48" t="s">
        <v>1698</v>
      </c>
      <c r="C1739" s="57" t="s">
        <v>1034</v>
      </c>
      <c r="D1739" s="44" t="s">
        <v>92</v>
      </c>
      <c r="E1739" s="58">
        <v>0</v>
      </c>
      <c r="F1739" s="50">
        <v>38035</v>
      </c>
    </row>
    <row r="1740" spans="1:6" s="51" customFormat="1" ht="12">
      <c r="A1740" s="41">
        <v>540818</v>
      </c>
      <c r="B1740" s="48" t="s">
        <v>1698</v>
      </c>
      <c r="C1740" s="57">
        <v>214773347</v>
      </c>
      <c r="D1740" s="44" t="s">
        <v>93</v>
      </c>
      <c r="E1740" s="58">
        <v>0</v>
      </c>
      <c r="F1740" s="50">
        <v>28601</v>
      </c>
    </row>
    <row r="1741" spans="1:6" s="51" customFormat="1" ht="12">
      <c r="A1741" s="41">
        <v>540818</v>
      </c>
      <c r="B1741" s="48" t="s">
        <v>1698</v>
      </c>
      <c r="C1741" s="57">
        <v>214773547</v>
      </c>
      <c r="D1741" s="44" t="s">
        <v>94</v>
      </c>
      <c r="E1741" s="58">
        <v>0</v>
      </c>
      <c r="F1741" s="50">
        <v>360803</v>
      </c>
    </row>
    <row r="1742" spans="1:6" s="51" customFormat="1" ht="12">
      <c r="A1742" s="41">
        <v>540818</v>
      </c>
      <c r="B1742" s="48" t="s">
        <v>1698</v>
      </c>
      <c r="C1742" s="57">
        <v>214776147</v>
      </c>
      <c r="D1742" s="44" t="s">
        <v>95</v>
      </c>
      <c r="E1742" s="58">
        <v>0</v>
      </c>
      <c r="F1742" s="50">
        <v>5704829</v>
      </c>
    </row>
    <row r="1743" spans="1:6" s="51" customFormat="1" ht="12">
      <c r="A1743" s="41">
        <v>540818</v>
      </c>
      <c r="B1743" s="48" t="s">
        <v>1698</v>
      </c>
      <c r="C1743" s="57" t="s">
        <v>1039</v>
      </c>
      <c r="D1743" s="44" t="s">
        <v>96</v>
      </c>
      <c r="E1743" s="58">
        <v>0</v>
      </c>
      <c r="F1743" s="50">
        <v>132611</v>
      </c>
    </row>
    <row r="1744" spans="1:6" s="51" customFormat="1" ht="12">
      <c r="A1744" s="41">
        <v>540818</v>
      </c>
      <c r="B1744" s="48" t="s">
        <v>1698</v>
      </c>
      <c r="C1744" s="57" t="s">
        <v>1041</v>
      </c>
      <c r="D1744" s="44" t="s">
        <v>97</v>
      </c>
      <c r="E1744" s="58">
        <v>0</v>
      </c>
      <c r="F1744" s="50">
        <v>36321</v>
      </c>
    </row>
    <row r="1745" spans="1:6" s="51" customFormat="1" ht="12">
      <c r="A1745" s="41">
        <v>540818</v>
      </c>
      <c r="B1745" s="48" t="s">
        <v>1698</v>
      </c>
      <c r="C1745" s="57" t="s">
        <v>1043</v>
      </c>
      <c r="D1745" s="44" t="s">
        <v>98</v>
      </c>
      <c r="E1745" s="58">
        <v>0</v>
      </c>
      <c r="F1745" s="50">
        <v>10608</v>
      </c>
    </row>
    <row r="1746" spans="1:6" s="51" customFormat="1" ht="12">
      <c r="A1746" s="41">
        <v>540818</v>
      </c>
      <c r="B1746" s="48" t="s">
        <v>1698</v>
      </c>
      <c r="C1746" s="57">
        <v>214819548</v>
      </c>
      <c r="D1746" s="44" t="s">
        <v>99</v>
      </c>
      <c r="E1746" s="58">
        <v>0</v>
      </c>
      <c r="F1746" s="50">
        <v>18961</v>
      </c>
    </row>
    <row r="1747" spans="1:6" s="51" customFormat="1" ht="12">
      <c r="A1747" s="41">
        <v>540818</v>
      </c>
      <c r="B1747" s="48" t="s">
        <v>1698</v>
      </c>
      <c r="C1747" s="57" t="s">
        <v>1046</v>
      </c>
      <c r="D1747" s="44" t="s">
        <v>100</v>
      </c>
      <c r="E1747" s="58">
        <v>0</v>
      </c>
      <c r="F1747" s="50">
        <v>53761</v>
      </c>
    </row>
    <row r="1748" spans="1:6" s="51" customFormat="1" ht="12">
      <c r="A1748" s="41">
        <v>540818</v>
      </c>
      <c r="B1748" s="48" t="s">
        <v>1698</v>
      </c>
      <c r="C1748" s="57">
        <v>214841548</v>
      </c>
      <c r="D1748" s="44" t="s">
        <v>101</v>
      </c>
      <c r="E1748" s="58">
        <v>0</v>
      </c>
      <c r="F1748" s="50">
        <v>49207</v>
      </c>
    </row>
    <row r="1749" spans="1:6" s="51" customFormat="1" ht="12">
      <c r="A1749" s="41">
        <v>540818</v>
      </c>
      <c r="B1749" s="48" t="s">
        <v>1698</v>
      </c>
      <c r="C1749" s="57">
        <v>214863548</v>
      </c>
      <c r="D1749" s="44" t="s">
        <v>102</v>
      </c>
      <c r="E1749" s="58">
        <v>0</v>
      </c>
      <c r="F1749" s="50">
        <v>123289</v>
      </c>
    </row>
    <row r="1750" spans="1:6" s="51" customFormat="1" ht="12">
      <c r="A1750" s="41">
        <v>540818</v>
      </c>
      <c r="B1750" s="48" t="s">
        <v>1698</v>
      </c>
      <c r="C1750" s="57">
        <v>214873148</v>
      </c>
      <c r="D1750" s="44" t="s">
        <v>103</v>
      </c>
      <c r="E1750" s="58">
        <v>0</v>
      </c>
      <c r="F1750" s="50">
        <v>28132</v>
      </c>
    </row>
    <row r="1751" spans="1:6" s="51" customFormat="1" ht="12">
      <c r="A1751" s="41">
        <v>540818</v>
      </c>
      <c r="B1751" s="48" t="s">
        <v>1698</v>
      </c>
      <c r="C1751" s="57">
        <v>214876248</v>
      </c>
      <c r="D1751" s="44" t="s">
        <v>104</v>
      </c>
      <c r="E1751" s="58">
        <v>0</v>
      </c>
      <c r="F1751" s="50">
        <v>151951</v>
      </c>
    </row>
    <row r="1752" spans="1:6" s="51" customFormat="1" ht="12">
      <c r="A1752" s="41">
        <v>540818</v>
      </c>
      <c r="B1752" s="48" t="s">
        <v>1698</v>
      </c>
      <c r="C1752" s="57" t="s">
        <v>3579</v>
      </c>
      <c r="D1752" s="44" t="s">
        <v>105</v>
      </c>
      <c r="E1752" s="58">
        <v>0</v>
      </c>
      <c r="F1752" s="50">
        <v>49470</v>
      </c>
    </row>
    <row r="1753" spans="1:6" s="51" customFormat="1" ht="12">
      <c r="A1753" s="41">
        <v>540818</v>
      </c>
      <c r="B1753" s="48" t="s">
        <v>1698</v>
      </c>
      <c r="C1753" s="57" t="s">
        <v>3581</v>
      </c>
      <c r="D1753" s="44" t="s">
        <v>106</v>
      </c>
      <c r="E1753" s="58">
        <v>0</v>
      </c>
      <c r="F1753" s="50">
        <f>19673+145135</f>
        <v>164808</v>
      </c>
    </row>
    <row r="1754" spans="1:6" s="51" customFormat="1" ht="12">
      <c r="A1754" s="41">
        <v>540818</v>
      </c>
      <c r="B1754" s="48" t="s">
        <v>1698</v>
      </c>
      <c r="C1754" s="57" t="s">
        <v>3583</v>
      </c>
      <c r="D1754" s="44" t="s">
        <v>107</v>
      </c>
      <c r="E1754" s="58">
        <v>0</v>
      </c>
      <c r="F1754" s="50">
        <v>27708</v>
      </c>
    </row>
    <row r="1755" spans="1:6" s="51" customFormat="1" ht="12">
      <c r="A1755" s="41">
        <v>540818</v>
      </c>
      <c r="B1755" s="48" t="s">
        <v>1698</v>
      </c>
      <c r="C1755" s="57" t="s">
        <v>3585</v>
      </c>
      <c r="D1755" s="44" t="s">
        <v>108</v>
      </c>
      <c r="E1755" s="58">
        <v>0</v>
      </c>
      <c r="F1755" s="50">
        <v>13483</v>
      </c>
    </row>
    <row r="1756" spans="1:6" s="51" customFormat="1" ht="12">
      <c r="A1756" s="41">
        <v>540818</v>
      </c>
      <c r="B1756" s="48" t="s">
        <v>1698</v>
      </c>
      <c r="C1756" s="57" t="s">
        <v>3587</v>
      </c>
      <c r="D1756" s="44" t="s">
        <v>109</v>
      </c>
      <c r="E1756" s="58">
        <v>0</v>
      </c>
      <c r="F1756" s="50">
        <v>40496</v>
      </c>
    </row>
    <row r="1757" spans="1:6" s="51" customFormat="1" ht="12">
      <c r="A1757" s="41">
        <v>540818</v>
      </c>
      <c r="B1757" s="48" t="s">
        <v>1698</v>
      </c>
      <c r="C1757" s="57" t="s">
        <v>3589</v>
      </c>
      <c r="D1757" s="44" t="s">
        <v>110</v>
      </c>
      <c r="E1757" s="58">
        <v>0</v>
      </c>
      <c r="F1757" s="50">
        <v>25030</v>
      </c>
    </row>
    <row r="1758" spans="1:6" s="51" customFormat="1" ht="12">
      <c r="A1758" s="41">
        <v>540818</v>
      </c>
      <c r="B1758" s="48" t="s">
        <v>1698</v>
      </c>
      <c r="C1758" s="57" t="s">
        <v>3591</v>
      </c>
      <c r="D1758" s="44" t="s">
        <v>111</v>
      </c>
      <c r="E1758" s="58">
        <v>0</v>
      </c>
      <c r="F1758" s="50">
        <v>93327</v>
      </c>
    </row>
    <row r="1759" spans="1:6" s="51" customFormat="1" ht="12">
      <c r="A1759" s="41">
        <v>540818</v>
      </c>
      <c r="B1759" s="48" t="s">
        <v>1698</v>
      </c>
      <c r="C1759" s="57">
        <v>214973349</v>
      </c>
      <c r="D1759" s="44" t="s">
        <v>112</v>
      </c>
      <c r="E1759" s="58">
        <v>0</v>
      </c>
      <c r="F1759" s="50">
        <v>94037</v>
      </c>
    </row>
    <row r="1760" spans="1:6" s="51" customFormat="1" ht="12">
      <c r="A1760" s="41">
        <v>540818</v>
      </c>
      <c r="B1760" s="48" t="s">
        <v>1698</v>
      </c>
      <c r="C1760" s="57">
        <v>214973449</v>
      </c>
      <c r="D1760" s="44" t="s">
        <v>113</v>
      </c>
      <c r="E1760" s="58">
        <v>0</v>
      </c>
      <c r="F1760" s="50">
        <v>123153</v>
      </c>
    </row>
    <row r="1761" spans="1:6" s="51" customFormat="1" ht="12">
      <c r="A1761" s="41">
        <v>540818</v>
      </c>
      <c r="B1761" s="48" t="s">
        <v>1698</v>
      </c>
      <c r="C1761" s="57">
        <v>214986749</v>
      </c>
      <c r="D1761" s="44" t="s">
        <v>114</v>
      </c>
      <c r="E1761" s="58">
        <v>0</v>
      </c>
      <c r="F1761" s="50">
        <v>62166</v>
      </c>
    </row>
    <row r="1762" spans="1:6" s="51" customFormat="1" ht="12">
      <c r="A1762" s="41">
        <v>540818</v>
      </c>
      <c r="B1762" s="48" t="s">
        <v>1698</v>
      </c>
      <c r="C1762" s="57">
        <v>215005150</v>
      </c>
      <c r="D1762" s="44" t="s">
        <v>115</v>
      </c>
      <c r="E1762" s="58">
        <v>0</v>
      </c>
      <c r="F1762" s="50">
        <v>17448</v>
      </c>
    </row>
    <row r="1763" spans="1:6" s="51" customFormat="1" ht="12">
      <c r="A1763" s="41">
        <v>540818</v>
      </c>
      <c r="B1763" s="48" t="s">
        <v>1698</v>
      </c>
      <c r="C1763" s="57" t="s">
        <v>3597</v>
      </c>
      <c r="D1763" s="44" t="s">
        <v>116</v>
      </c>
      <c r="E1763" s="58">
        <v>0</v>
      </c>
      <c r="F1763" s="50">
        <v>171188</v>
      </c>
    </row>
    <row r="1764" spans="1:6" s="51" customFormat="1" ht="12">
      <c r="A1764" s="41">
        <v>540818</v>
      </c>
      <c r="B1764" s="48" t="s">
        <v>1698</v>
      </c>
      <c r="C1764" s="57" t="s">
        <v>3599</v>
      </c>
      <c r="D1764" s="44" t="s">
        <v>117</v>
      </c>
      <c r="E1764" s="58">
        <v>0</v>
      </c>
      <c r="F1764" s="50">
        <v>61216</v>
      </c>
    </row>
    <row r="1765" spans="1:6" s="51" customFormat="1" ht="12">
      <c r="A1765" s="41">
        <v>540818</v>
      </c>
      <c r="B1765" s="48" t="s">
        <v>1698</v>
      </c>
      <c r="C1765" s="57">
        <v>215015550</v>
      </c>
      <c r="D1765" s="44" t="s">
        <v>118</v>
      </c>
      <c r="E1765" s="58">
        <v>0</v>
      </c>
      <c r="F1765" s="50">
        <v>7168</v>
      </c>
    </row>
    <row r="1766" spans="1:6" s="51" customFormat="1" ht="12">
      <c r="A1766" s="41">
        <v>540818</v>
      </c>
      <c r="B1766" s="48" t="s">
        <v>1698</v>
      </c>
      <c r="C1766" s="57">
        <v>215017050</v>
      </c>
      <c r="D1766" s="44" t="s">
        <v>119</v>
      </c>
      <c r="E1766" s="58">
        <v>0</v>
      </c>
      <c r="F1766" s="50">
        <v>152038</v>
      </c>
    </row>
    <row r="1767" spans="1:6" s="51" customFormat="1" ht="12">
      <c r="A1767" s="41">
        <v>540818</v>
      </c>
      <c r="B1767" s="48" t="s">
        <v>1698</v>
      </c>
      <c r="C1767" s="57">
        <v>215018150</v>
      </c>
      <c r="D1767" s="44" t="s">
        <v>120</v>
      </c>
      <c r="E1767" s="58">
        <v>0</v>
      </c>
      <c r="F1767" s="50">
        <v>141917</v>
      </c>
    </row>
    <row r="1768" spans="1:6" s="51" customFormat="1" ht="12">
      <c r="A1768" s="41">
        <v>540818</v>
      </c>
      <c r="B1768" s="48" t="s">
        <v>1698</v>
      </c>
      <c r="C1768" s="57" t="s">
        <v>3605</v>
      </c>
      <c r="D1768" s="44" t="s">
        <v>121</v>
      </c>
      <c r="E1768" s="58">
        <v>0</v>
      </c>
      <c r="F1768" s="50">
        <f>98280+38782</f>
        <v>137062</v>
      </c>
    </row>
    <row r="1769" spans="1:6" s="51" customFormat="1" ht="12">
      <c r="A1769" s="41">
        <v>540818</v>
      </c>
      <c r="B1769" s="48" t="s">
        <v>1698</v>
      </c>
      <c r="C1769" s="57">
        <v>215019450</v>
      </c>
      <c r="D1769" s="44" t="s">
        <v>122</v>
      </c>
      <c r="E1769" s="58">
        <v>0</v>
      </c>
      <c r="F1769" s="50">
        <v>63027</v>
      </c>
    </row>
    <row r="1770" spans="1:6" s="51" customFormat="1" ht="12">
      <c r="A1770" s="41">
        <v>540818</v>
      </c>
      <c r="B1770" s="48" t="s">
        <v>1698</v>
      </c>
      <c r="C1770" s="57" t="s">
        <v>3608</v>
      </c>
      <c r="D1770" s="44" t="s">
        <v>123</v>
      </c>
      <c r="E1770" s="58">
        <v>0</v>
      </c>
      <c r="F1770" s="50">
        <v>115605</v>
      </c>
    </row>
    <row r="1771" spans="1:6" s="51" customFormat="1" ht="12">
      <c r="A1771" s="41">
        <v>540818</v>
      </c>
      <c r="B1771" s="48" t="s">
        <v>1698</v>
      </c>
      <c r="C1771" s="57" t="s">
        <v>3610</v>
      </c>
      <c r="D1771" s="44" t="s">
        <v>124</v>
      </c>
      <c r="E1771" s="58">
        <v>0</v>
      </c>
      <c r="F1771" s="50">
        <v>50861</v>
      </c>
    </row>
    <row r="1772" spans="1:6" s="51" customFormat="1" ht="12">
      <c r="A1772" s="41">
        <v>540818</v>
      </c>
      <c r="B1772" s="48" t="s">
        <v>1698</v>
      </c>
      <c r="C1772" s="57" t="s">
        <v>3612</v>
      </c>
      <c r="D1772" s="44" t="s">
        <v>125</v>
      </c>
      <c r="E1772" s="58">
        <v>0</v>
      </c>
      <c r="F1772" s="50">
        <v>60821</v>
      </c>
    </row>
    <row r="1773" spans="1:6" s="51" customFormat="1" ht="12">
      <c r="A1773" s="41">
        <v>540818</v>
      </c>
      <c r="B1773" s="48" t="s">
        <v>1698</v>
      </c>
      <c r="C1773" s="57" t="s">
        <v>3614</v>
      </c>
      <c r="D1773" s="44" t="s">
        <v>126</v>
      </c>
      <c r="E1773" s="58">
        <v>0</v>
      </c>
      <c r="F1773" s="50">
        <v>63005</v>
      </c>
    </row>
    <row r="1774" spans="1:6" s="51" customFormat="1" ht="12">
      <c r="A1774" s="41">
        <v>540818</v>
      </c>
      <c r="B1774" s="48" t="s">
        <v>1698</v>
      </c>
      <c r="C1774" s="57">
        <v>215027050</v>
      </c>
      <c r="D1774" s="44" t="s">
        <v>127</v>
      </c>
      <c r="E1774" s="58">
        <v>0</v>
      </c>
      <c r="F1774" s="50">
        <v>42427</v>
      </c>
    </row>
    <row r="1775" spans="1:6" s="51" customFormat="1" ht="12">
      <c r="A1775" s="41">
        <v>540818</v>
      </c>
      <c r="B1775" s="48" t="s">
        <v>1698</v>
      </c>
      <c r="C1775" s="57" t="s">
        <v>3617</v>
      </c>
      <c r="D1775" s="44" t="s">
        <v>128</v>
      </c>
      <c r="E1775" s="58">
        <v>0</v>
      </c>
      <c r="F1775" s="50">
        <v>38607</v>
      </c>
    </row>
    <row r="1776" spans="1:6" s="51" customFormat="1" ht="12">
      <c r="A1776" s="41">
        <v>540818</v>
      </c>
      <c r="B1776" s="48" t="s">
        <v>1698</v>
      </c>
      <c r="C1776" s="57" t="s">
        <v>3619</v>
      </c>
      <c r="D1776" s="44" t="s">
        <v>129</v>
      </c>
      <c r="E1776" s="58">
        <v>0</v>
      </c>
      <c r="F1776" s="50">
        <v>70902</v>
      </c>
    </row>
    <row r="1777" spans="1:6" s="51" customFormat="1" ht="12">
      <c r="A1777" s="41">
        <v>540818</v>
      </c>
      <c r="B1777" s="48" t="s">
        <v>1698</v>
      </c>
      <c r="C1777" s="57">
        <v>215027450</v>
      </c>
      <c r="D1777" s="44" t="s">
        <v>130</v>
      </c>
      <c r="E1777" s="58">
        <v>0</v>
      </c>
      <c r="F1777" s="50">
        <v>53876</v>
      </c>
    </row>
    <row r="1778" spans="1:6" s="51" customFormat="1" ht="12">
      <c r="A1778" s="41">
        <v>540818</v>
      </c>
      <c r="B1778" s="48" t="s">
        <v>1698</v>
      </c>
      <c r="C1778" s="57" t="s">
        <v>3622</v>
      </c>
      <c r="D1778" s="44" t="s">
        <v>131</v>
      </c>
      <c r="E1778" s="58">
        <v>0</v>
      </c>
      <c r="F1778" s="50">
        <v>144702</v>
      </c>
    </row>
    <row r="1779" spans="1:6" s="51" customFormat="1" ht="12">
      <c r="A1779" s="41">
        <v>540818</v>
      </c>
      <c r="B1779" s="48" t="s">
        <v>1698</v>
      </c>
      <c r="C1779" s="57">
        <v>215050150</v>
      </c>
      <c r="D1779" s="44" t="s">
        <v>132</v>
      </c>
      <c r="E1779" s="58">
        <v>0</v>
      </c>
      <c r="F1779" s="50">
        <v>29025</v>
      </c>
    </row>
    <row r="1780" spans="1:6" s="51" customFormat="1" ht="12">
      <c r="A1780" s="41">
        <v>540818</v>
      </c>
      <c r="B1780" s="48" t="s">
        <v>1698</v>
      </c>
      <c r="C1780" s="57">
        <v>215050350</v>
      </c>
      <c r="D1780" s="44" t="s">
        <v>133</v>
      </c>
      <c r="E1780" s="58">
        <v>0</v>
      </c>
      <c r="F1780" s="50">
        <v>85054</v>
      </c>
    </row>
    <row r="1781" spans="1:6" s="51" customFormat="1" ht="12">
      <c r="A1781" s="41">
        <v>540818</v>
      </c>
      <c r="B1781" s="48" t="s">
        <v>1698</v>
      </c>
      <c r="C1781" s="57">
        <v>215050450</v>
      </c>
      <c r="D1781" s="44" t="s">
        <v>134</v>
      </c>
      <c r="E1781" s="58">
        <v>0</v>
      </c>
      <c r="F1781" s="50">
        <v>46340</v>
      </c>
    </row>
    <row r="1782" spans="1:6" s="51" customFormat="1" ht="12">
      <c r="A1782" s="41">
        <v>540818</v>
      </c>
      <c r="B1782" s="48" t="s">
        <v>1698</v>
      </c>
      <c r="C1782" s="57">
        <v>215052250</v>
      </c>
      <c r="D1782" s="44" t="s">
        <v>135</v>
      </c>
      <c r="E1782" s="58">
        <v>0</v>
      </c>
      <c r="F1782" s="50">
        <v>174081</v>
      </c>
    </row>
    <row r="1783" spans="1:6" s="51" customFormat="1" ht="12">
      <c r="A1783" s="41">
        <v>540818</v>
      </c>
      <c r="B1783" s="48" t="s">
        <v>1698</v>
      </c>
      <c r="C1783" s="57">
        <v>215054250</v>
      </c>
      <c r="D1783" s="44" t="s">
        <v>136</v>
      </c>
      <c r="E1783" s="58">
        <v>0</v>
      </c>
      <c r="F1783" s="50">
        <v>54463</v>
      </c>
    </row>
    <row r="1784" spans="1:6" s="51" customFormat="1" ht="12">
      <c r="A1784" s="41">
        <v>540818</v>
      </c>
      <c r="B1784" s="48" t="s">
        <v>1698</v>
      </c>
      <c r="C1784" s="57" t="s">
        <v>3629</v>
      </c>
      <c r="D1784" s="44" t="s">
        <v>137</v>
      </c>
      <c r="E1784" s="58">
        <v>0</v>
      </c>
      <c r="F1784" s="50">
        <v>21064</v>
      </c>
    </row>
    <row r="1785" spans="1:6" s="51" customFormat="1" ht="12">
      <c r="A1785" s="41">
        <v>540818</v>
      </c>
      <c r="B1785" s="48" t="s">
        <v>1698</v>
      </c>
      <c r="C1785" s="57">
        <v>215076250</v>
      </c>
      <c r="D1785" s="44" t="s">
        <v>138</v>
      </c>
      <c r="E1785" s="58">
        <v>0</v>
      </c>
      <c r="F1785" s="50">
        <v>55175</v>
      </c>
    </row>
    <row r="1786" spans="1:6" s="51" customFormat="1" ht="12">
      <c r="A1786" s="41">
        <v>540818</v>
      </c>
      <c r="B1786" s="48" t="s">
        <v>1698</v>
      </c>
      <c r="C1786" s="57">
        <v>215085250</v>
      </c>
      <c r="D1786" s="44" t="s">
        <v>139</v>
      </c>
      <c r="E1786" s="58">
        <v>0</v>
      </c>
      <c r="F1786" s="50">
        <v>11911</v>
      </c>
    </row>
    <row r="1787" spans="1:6" s="51" customFormat="1" ht="12">
      <c r="A1787" s="41">
        <v>540818</v>
      </c>
      <c r="B1787" s="48" t="s">
        <v>1698</v>
      </c>
      <c r="C1787" s="57">
        <v>215105051</v>
      </c>
      <c r="D1787" s="44" t="s">
        <v>140</v>
      </c>
      <c r="E1787" s="58">
        <v>0</v>
      </c>
      <c r="F1787" s="50">
        <v>38330</v>
      </c>
    </row>
    <row r="1788" spans="1:6" s="51" customFormat="1" ht="12">
      <c r="A1788" s="41">
        <v>540818</v>
      </c>
      <c r="B1788" s="48" t="s">
        <v>1698</v>
      </c>
      <c r="C1788" s="57" t="s">
        <v>3634</v>
      </c>
      <c r="D1788" s="44" t="s">
        <v>141</v>
      </c>
      <c r="E1788" s="58">
        <v>0</v>
      </c>
      <c r="F1788" s="50">
        <v>162214</v>
      </c>
    </row>
    <row r="1789" spans="1:6" s="51" customFormat="1" ht="12">
      <c r="A1789" s="41">
        <v>540818</v>
      </c>
      <c r="B1789" s="48" t="s">
        <v>1698</v>
      </c>
      <c r="C1789" s="43" t="s">
        <v>3636</v>
      </c>
      <c r="D1789" s="44" t="s">
        <v>142</v>
      </c>
      <c r="E1789" s="58">
        <v>0</v>
      </c>
      <c r="F1789" s="50">
        <v>59821</v>
      </c>
    </row>
    <row r="1790" spans="1:6" s="51" customFormat="1" ht="12">
      <c r="A1790" s="41">
        <v>540818</v>
      </c>
      <c r="B1790" s="48" t="s">
        <v>1698</v>
      </c>
      <c r="C1790" s="57" t="s">
        <v>3638</v>
      </c>
      <c r="D1790" s="44" t="s">
        <v>143</v>
      </c>
      <c r="E1790" s="58">
        <v>0</v>
      </c>
      <c r="F1790" s="50">
        <v>15522</v>
      </c>
    </row>
    <row r="1791" spans="1:6" s="51" customFormat="1" ht="12">
      <c r="A1791" s="41">
        <v>540818</v>
      </c>
      <c r="B1791" s="48" t="s">
        <v>1698</v>
      </c>
      <c r="C1791" s="57" t="s">
        <v>3640</v>
      </c>
      <c r="D1791" s="44" t="s">
        <v>144</v>
      </c>
      <c r="E1791" s="58">
        <v>0</v>
      </c>
      <c r="F1791" s="50">
        <v>378373</v>
      </c>
    </row>
    <row r="1792" spans="1:6" s="51" customFormat="1" ht="12">
      <c r="A1792" s="41">
        <v>540818</v>
      </c>
      <c r="B1792" s="48" t="s">
        <v>1698</v>
      </c>
      <c r="C1792" s="57">
        <v>215147551</v>
      </c>
      <c r="D1792" s="44" t="s">
        <v>145</v>
      </c>
      <c r="E1792" s="58">
        <v>0</v>
      </c>
      <c r="F1792" s="50">
        <v>196801</v>
      </c>
    </row>
    <row r="1793" spans="1:6" s="51" customFormat="1" ht="12">
      <c r="A1793" s="41">
        <v>540818</v>
      </c>
      <c r="B1793" s="48" t="s">
        <v>1698</v>
      </c>
      <c r="C1793" s="57">
        <v>215150251</v>
      </c>
      <c r="D1793" s="44" t="s">
        <v>146</v>
      </c>
      <c r="E1793" s="58">
        <v>0</v>
      </c>
      <c r="F1793" s="50">
        <v>22700</v>
      </c>
    </row>
    <row r="1794" spans="1:6" s="51" customFormat="1" ht="12">
      <c r="A1794" s="41">
        <v>540818</v>
      </c>
      <c r="B1794" s="48" t="s">
        <v>1698</v>
      </c>
      <c r="C1794" s="57">
        <v>215152051</v>
      </c>
      <c r="D1794" s="44" t="s">
        <v>147</v>
      </c>
      <c r="E1794" s="58">
        <v>0</v>
      </c>
      <c r="F1794" s="50">
        <v>44476</v>
      </c>
    </row>
    <row r="1795" spans="1:6" s="51" customFormat="1" ht="12">
      <c r="A1795" s="41">
        <v>540818</v>
      </c>
      <c r="B1795" s="48" t="s">
        <v>1698</v>
      </c>
      <c r="C1795" s="57">
        <v>215154051</v>
      </c>
      <c r="D1795" s="44" t="s">
        <v>148</v>
      </c>
      <c r="E1795" s="58">
        <v>0</v>
      </c>
      <c r="F1795" s="50">
        <v>33204</v>
      </c>
    </row>
    <row r="1796" spans="1:6" s="51" customFormat="1" ht="12">
      <c r="A1796" s="41">
        <v>540818</v>
      </c>
      <c r="B1796" s="48" t="s">
        <v>1698</v>
      </c>
      <c r="C1796" s="57" t="s">
        <v>3646</v>
      </c>
      <c r="D1796" s="44" t="s">
        <v>149</v>
      </c>
      <c r="E1796" s="58">
        <v>0</v>
      </c>
      <c r="F1796" s="50">
        <v>47639</v>
      </c>
    </row>
    <row r="1797" spans="1:6" s="51" customFormat="1" ht="12">
      <c r="A1797" s="41">
        <v>540818</v>
      </c>
      <c r="B1797" s="48" t="s">
        <v>1698</v>
      </c>
      <c r="C1797" s="57" t="s">
        <v>3648</v>
      </c>
      <c r="D1797" s="44" t="s">
        <v>150</v>
      </c>
      <c r="E1797" s="58">
        <v>0</v>
      </c>
      <c r="F1797" s="50">
        <v>22133</v>
      </c>
    </row>
    <row r="1798" spans="1:6" s="51" customFormat="1" ht="12">
      <c r="A1798" s="41">
        <v>540818</v>
      </c>
      <c r="B1798" s="48" t="s">
        <v>1698</v>
      </c>
      <c r="C1798" s="57" t="s">
        <v>3650</v>
      </c>
      <c r="D1798" s="44" t="s">
        <v>151</v>
      </c>
      <c r="E1798" s="58">
        <v>0</v>
      </c>
      <c r="F1798" s="50">
        <v>266199</v>
      </c>
    </row>
    <row r="1799" spans="1:6" s="51" customFormat="1" ht="12">
      <c r="A1799" s="41">
        <v>540818</v>
      </c>
      <c r="B1799" s="48" t="s">
        <v>1698</v>
      </c>
      <c r="C1799" s="57">
        <v>215252352</v>
      </c>
      <c r="D1799" s="44" t="s">
        <v>152</v>
      </c>
      <c r="E1799" s="58">
        <v>0</v>
      </c>
      <c r="F1799" s="50">
        <v>27708</v>
      </c>
    </row>
    <row r="1800" spans="1:6" s="51" customFormat="1" ht="12">
      <c r="A1800" s="41">
        <v>540818</v>
      </c>
      <c r="B1800" s="48" t="s">
        <v>1698</v>
      </c>
      <c r="C1800" s="57">
        <v>215268152</v>
      </c>
      <c r="D1800" s="44" t="s">
        <v>153</v>
      </c>
      <c r="E1800" s="58">
        <v>0</v>
      </c>
      <c r="F1800" s="50">
        <v>17434</v>
      </c>
    </row>
    <row r="1801" spans="1:6" s="51" customFormat="1" ht="12">
      <c r="A1801" s="41">
        <v>540818</v>
      </c>
      <c r="B1801" s="48" t="s">
        <v>1698</v>
      </c>
      <c r="C1801" s="57">
        <v>215273152</v>
      </c>
      <c r="D1801" s="44" t="s">
        <v>154</v>
      </c>
      <c r="E1801" s="58">
        <v>0</v>
      </c>
      <c r="F1801" s="50">
        <v>24152</v>
      </c>
    </row>
    <row r="1802" spans="1:6" s="51" customFormat="1" ht="12">
      <c r="A1802" s="41">
        <v>540818</v>
      </c>
      <c r="B1802" s="48" t="s">
        <v>1698</v>
      </c>
      <c r="C1802" s="57">
        <v>215273352</v>
      </c>
      <c r="D1802" s="44" t="s">
        <v>155</v>
      </c>
      <c r="E1802" s="58">
        <v>0</v>
      </c>
      <c r="F1802" s="50">
        <v>49485</v>
      </c>
    </row>
    <row r="1803" spans="1:6" s="51" customFormat="1" ht="12">
      <c r="A1803" s="41">
        <v>540818</v>
      </c>
      <c r="B1803" s="48" t="s">
        <v>1698</v>
      </c>
      <c r="C1803" s="57" t="s">
        <v>3656</v>
      </c>
      <c r="D1803" s="44" t="s">
        <v>156</v>
      </c>
      <c r="E1803" s="58">
        <v>0</v>
      </c>
      <c r="F1803" s="50">
        <v>18371</v>
      </c>
    </row>
    <row r="1804" spans="1:6" s="51" customFormat="1" ht="12">
      <c r="A1804" s="41">
        <v>540818</v>
      </c>
      <c r="B1804" s="48" t="s">
        <v>1698</v>
      </c>
      <c r="C1804" s="57">
        <v>215315753</v>
      </c>
      <c r="D1804" s="44" t="s">
        <v>157</v>
      </c>
      <c r="E1804" s="58">
        <v>0</v>
      </c>
      <c r="F1804" s="50">
        <v>15791543</v>
      </c>
    </row>
    <row r="1805" spans="1:6" s="51" customFormat="1" ht="12">
      <c r="A1805" s="41">
        <v>540818</v>
      </c>
      <c r="B1805" s="48" t="s">
        <v>1698</v>
      </c>
      <c r="C1805" s="57">
        <v>215317653</v>
      </c>
      <c r="D1805" s="44" t="s">
        <v>158</v>
      </c>
      <c r="E1805" s="58">
        <v>0</v>
      </c>
      <c r="F1805" s="50">
        <v>68522</v>
      </c>
    </row>
    <row r="1806" spans="1:6" s="51" customFormat="1" ht="12">
      <c r="A1806" s="41">
        <v>540818</v>
      </c>
      <c r="B1806" s="48" t="s">
        <v>1698</v>
      </c>
      <c r="C1806" s="57">
        <v>215318753</v>
      </c>
      <c r="D1806" s="44" t="s">
        <v>159</v>
      </c>
      <c r="E1806" s="58">
        <v>0</v>
      </c>
      <c r="F1806" s="50">
        <v>279714</v>
      </c>
    </row>
    <row r="1807" spans="1:6" s="51" customFormat="1" ht="12">
      <c r="A1807" s="41">
        <v>540818</v>
      </c>
      <c r="B1807" s="48" t="s">
        <v>1698</v>
      </c>
      <c r="C1807" s="57" t="s">
        <v>3661</v>
      </c>
      <c r="D1807" s="44" t="s">
        <v>160</v>
      </c>
      <c r="E1807" s="58">
        <v>0</v>
      </c>
      <c r="F1807" s="50">
        <v>175236</v>
      </c>
    </row>
    <row r="1808" spans="1:6" s="51" customFormat="1" ht="12">
      <c r="A1808" s="41">
        <v>540818</v>
      </c>
      <c r="B1808" s="48" t="s">
        <v>1698</v>
      </c>
      <c r="C1808" s="57" t="s">
        <v>3663</v>
      </c>
      <c r="D1808" s="44" t="s">
        <v>161</v>
      </c>
      <c r="E1808" s="58">
        <v>0</v>
      </c>
      <c r="F1808" s="50">
        <v>19173</v>
      </c>
    </row>
    <row r="1809" spans="1:6" s="51" customFormat="1" ht="12">
      <c r="A1809" s="41">
        <v>540818</v>
      </c>
      <c r="B1809" s="48" t="s">
        <v>1698</v>
      </c>
      <c r="C1809" s="57" t="s">
        <v>3665</v>
      </c>
      <c r="D1809" s="44" t="s">
        <v>162</v>
      </c>
      <c r="E1809" s="58">
        <v>0</v>
      </c>
      <c r="F1809" s="50">
        <v>58489</v>
      </c>
    </row>
    <row r="1810" spans="1:6" s="51" customFormat="1" ht="12">
      <c r="A1810" s="41">
        <v>540818</v>
      </c>
      <c r="B1810" s="48" t="s">
        <v>1698</v>
      </c>
      <c r="C1810" s="57">
        <v>215354553</v>
      </c>
      <c r="D1810" s="62" t="s">
        <v>163</v>
      </c>
      <c r="E1810" s="58">
        <v>0</v>
      </c>
      <c r="F1810" s="50">
        <v>21549</v>
      </c>
    </row>
    <row r="1811" spans="1:6" s="51" customFormat="1" ht="12">
      <c r="A1811" s="41">
        <v>540818</v>
      </c>
      <c r="B1811" s="48" t="s">
        <v>1698</v>
      </c>
      <c r="C1811" s="57" t="s">
        <v>3668</v>
      </c>
      <c r="D1811" s="44" t="s">
        <v>164</v>
      </c>
      <c r="E1811" s="58">
        <v>0</v>
      </c>
      <c r="F1811" s="50">
        <v>286061</v>
      </c>
    </row>
    <row r="1812" spans="1:6" s="51" customFormat="1" ht="12">
      <c r="A1812" s="41">
        <v>540818</v>
      </c>
      <c r="B1812" s="48" t="s">
        <v>1698</v>
      </c>
      <c r="C1812" s="57" t="s">
        <v>3670</v>
      </c>
      <c r="D1812" s="44" t="s">
        <v>165</v>
      </c>
      <c r="E1812" s="58">
        <v>0</v>
      </c>
      <c r="F1812" s="50">
        <v>55171</v>
      </c>
    </row>
    <row r="1813" spans="1:6" s="51" customFormat="1" ht="12">
      <c r="A1813" s="41">
        <v>540818</v>
      </c>
      <c r="B1813" s="48" t="s">
        <v>1698</v>
      </c>
      <c r="C1813" s="57" t="s">
        <v>3672</v>
      </c>
      <c r="D1813" s="44" t="s">
        <v>166</v>
      </c>
      <c r="E1813" s="58">
        <v>0</v>
      </c>
      <c r="F1813" s="50">
        <v>154609</v>
      </c>
    </row>
    <row r="1814" spans="1:6" s="51" customFormat="1" ht="12">
      <c r="A1814" s="41">
        <v>540818</v>
      </c>
      <c r="B1814" s="48" t="s">
        <v>1698</v>
      </c>
      <c r="C1814" s="57" t="s">
        <v>3674</v>
      </c>
      <c r="D1814" s="44" t="s">
        <v>167</v>
      </c>
      <c r="E1814" s="58">
        <v>0</v>
      </c>
      <c r="F1814" s="50">
        <v>23743</v>
      </c>
    </row>
    <row r="1815" spans="1:6" s="51" customFormat="1" ht="12">
      <c r="A1815" s="41">
        <v>540818</v>
      </c>
      <c r="B1815" s="48" t="s">
        <v>1698</v>
      </c>
      <c r="C1815" s="57" t="s">
        <v>3676</v>
      </c>
      <c r="D1815" s="44" t="s">
        <v>168</v>
      </c>
      <c r="E1815" s="58">
        <v>0</v>
      </c>
      <c r="F1815" s="50">
        <v>11213</v>
      </c>
    </row>
    <row r="1816" spans="1:6" s="51" customFormat="1" ht="12">
      <c r="A1816" s="41">
        <v>540818</v>
      </c>
      <c r="B1816" s="48" t="s">
        <v>1698</v>
      </c>
      <c r="C1816" s="57">
        <v>215452254</v>
      </c>
      <c r="D1816" s="44" t="s">
        <v>169</v>
      </c>
      <c r="E1816" s="58">
        <v>0</v>
      </c>
      <c r="F1816" s="50">
        <v>25795</v>
      </c>
    </row>
    <row r="1817" spans="1:6" s="51" customFormat="1" ht="12">
      <c r="A1817" s="41">
        <v>540818</v>
      </c>
      <c r="B1817" s="48" t="s">
        <v>1698</v>
      </c>
      <c r="C1817" s="57">
        <v>215452354</v>
      </c>
      <c r="D1817" s="44" t="s">
        <v>170</v>
      </c>
      <c r="E1817" s="58">
        <v>0</v>
      </c>
      <c r="F1817" s="50">
        <v>32783</v>
      </c>
    </row>
    <row r="1818" spans="1:6" s="51" customFormat="1" ht="12">
      <c r="A1818" s="41">
        <v>540818</v>
      </c>
      <c r="B1818" s="48" t="s">
        <v>1698</v>
      </c>
      <c r="C1818" s="57">
        <v>215473854</v>
      </c>
      <c r="D1818" s="44" t="s">
        <v>171</v>
      </c>
      <c r="E1818" s="58">
        <v>0</v>
      </c>
      <c r="F1818" s="50">
        <v>22019</v>
      </c>
    </row>
    <row r="1819" spans="1:6" s="51" customFormat="1" ht="12">
      <c r="A1819" s="41">
        <v>540818</v>
      </c>
      <c r="B1819" s="48" t="s">
        <v>1698</v>
      </c>
      <c r="C1819" s="57">
        <v>215476054</v>
      </c>
      <c r="D1819" s="44" t="s">
        <v>172</v>
      </c>
      <c r="E1819" s="58">
        <v>0</v>
      </c>
      <c r="F1819" s="50">
        <v>22442</v>
      </c>
    </row>
    <row r="1820" spans="1:6" s="51" customFormat="1" ht="12">
      <c r="A1820" s="41">
        <v>540818</v>
      </c>
      <c r="B1820" s="48" t="s">
        <v>1698</v>
      </c>
      <c r="C1820" s="57" t="s">
        <v>3682</v>
      </c>
      <c r="D1820" s="44" t="s">
        <v>173</v>
      </c>
      <c r="E1820" s="58">
        <v>0</v>
      </c>
      <c r="F1820" s="50">
        <v>47946</v>
      </c>
    </row>
    <row r="1821" spans="1:6" s="51" customFormat="1" ht="12">
      <c r="A1821" s="41">
        <v>540818</v>
      </c>
      <c r="B1821" s="48" t="s">
        <v>1698</v>
      </c>
      <c r="C1821" s="57">
        <v>215513655</v>
      </c>
      <c r="D1821" s="44" t="s">
        <v>174</v>
      </c>
      <c r="E1821" s="58">
        <v>0</v>
      </c>
      <c r="F1821" s="50">
        <v>72670</v>
      </c>
    </row>
    <row r="1822" spans="1:6" s="51" customFormat="1" ht="12">
      <c r="A1822" s="41">
        <v>540818</v>
      </c>
      <c r="B1822" s="48" t="s">
        <v>1698</v>
      </c>
      <c r="C1822" s="57" t="s">
        <v>3685</v>
      </c>
      <c r="D1822" s="44" t="s">
        <v>175</v>
      </c>
      <c r="E1822" s="58">
        <v>0</v>
      </c>
      <c r="F1822" s="50">
        <v>32505</v>
      </c>
    </row>
    <row r="1823" spans="1:6" s="51" customFormat="1" ht="12">
      <c r="A1823" s="41">
        <v>540818</v>
      </c>
      <c r="B1823" s="48" t="s">
        <v>1698</v>
      </c>
      <c r="C1823" s="57">
        <v>215515755</v>
      </c>
      <c r="D1823" s="44" t="s">
        <v>176</v>
      </c>
      <c r="E1823" s="58">
        <v>0</v>
      </c>
      <c r="F1823" s="50">
        <v>95580</v>
      </c>
    </row>
    <row r="1824" spans="1:6" s="51" customFormat="1" ht="12">
      <c r="A1824" s="41">
        <v>540818</v>
      </c>
      <c r="B1824" s="48" t="s">
        <v>1698</v>
      </c>
      <c r="C1824" s="57">
        <v>215519355</v>
      </c>
      <c r="D1824" s="44" t="s">
        <v>177</v>
      </c>
      <c r="E1824" s="58">
        <v>0</v>
      </c>
      <c r="F1824" s="50">
        <v>131529</v>
      </c>
    </row>
    <row r="1825" spans="1:6" s="51" customFormat="1" ht="12">
      <c r="A1825" s="41">
        <v>540818</v>
      </c>
      <c r="B1825" s="48" t="s">
        <v>1698</v>
      </c>
      <c r="C1825" s="57">
        <v>215519455</v>
      </c>
      <c r="D1825" s="44" t="s">
        <v>178</v>
      </c>
      <c r="E1825" s="58">
        <v>0</v>
      </c>
      <c r="F1825" s="50">
        <v>99091</v>
      </c>
    </row>
    <row r="1826" spans="1:6" s="51" customFormat="1" ht="12">
      <c r="A1826" s="41">
        <v>540818</v>
      </c>
      <c r="B1826" s="48" t="s">
        <v>1698</v>
      </c>
      <c r="C1826" s="57" t="s">
        <v>3690</v>
      </c>
      <c r="D1826" s="44" t="s">
        <v>179</v>
      </c>
      <c r="E1826" s="58">
        <v>0</v>
      </c>
      <c r="F1826" s="50">
        <v>286187</v>
      </c>
    </row>
    <row r="1827" spans="1:6" s="51" customFormat="1" ht="12">
      <c r="A1827" s="41">
        <v>540818</v>
      </c>
      <c r="B1827" s="48" t="s">
        <v>1698</v>
      </c>
      <c r="C1827" s="57" t="s">
        <v>3692</v>
      </c>
      <c r="D1827" s="44" t="s">
        <v>180</v>
      </c>
      <c r="E1827" s="58">
        <v>0</v>
      </c>
      <c r="F1827" s="50">
        <v>186895</v>
      </c>
    </row>
    <row r="1828" spans="1:6" s="51" customFormat="1" ht="12">
      <c r="A1828" s="41">
        <v>540818</v>
      </c>
      <c r="B1828" s="48" t="s">
        <v>1698</v>
      </c>
      <c r="C1828" s="57" t="s">
        <v>3694</v>
      </c>
      <c r="D1828" s="44" t="s">
        <v>181</v>
      </c>
      <c r="E1828" s="58">
        <v>0</v>
      </c>
      <c r="F1828" s="50">
        <v>34274</v>
      </c>
    </row>
    <row r="1829" spans="1:6" s="51" customFormat="1" ht="12">
      <c r="A1829" s="41">
        <v>540818</v>
      </c>
      <c r="B1829" s="48" t="s">
        <v>1698</v>
      </c>
      <c r="C1829" s="57">
        <v>215547555</v>
      </c>
      <c r="D1829" s="44" t="s">
        <v>182</v>
      </c>
      <c r="E1829" s="58">
        <v>0</v>
      </c>
      <c r="F1829" s="50">
        <v>270809</v>
      </c>
    </row>
    <row r="1830" spans="1:6" s="51" customFormat="1" ht="12">
      <c r="A1830" s="41">
        <v>540818</v>
      </c>
      <c r="B1830" s="48" t="s">
        <v>1698</v>
      </c>
      <c r="C1830" s="57" t="s">
        <v>3697</v>
      </c>
      <c r="D1830" s="44" t="s">
        <v>183</v>
      </c>
      <c r="E1830" s="58">
        <v>0</v>
      </c>
      <c r="F1830" s="50">
        <v>46891</v>
      </c>
    </row>
    <row r="1831" spans="1:6" s="51" customFormat="1" ht="12">
      <c r="A1831" s="41">
        <v>540818</v>
      </c>
      <c r="B1831" s="48" t="s">
        <v>1698</v>
      </c>
      <c r="C1831" s="57" t="s">
        <v>3699</v>
      </c>
      <c r="D1831" s="44" t="s">
        <v>184</v>
      </c>
      <c r="E1831" s="58">
        <v>0</v>
      </c>
      <c r="F1831" s="50">
        <v>80175</v>
      </c>
    </row>
    <row r="1832" spans="1:6" s="51" customFormat="1" ht="12">
      <c r="A1832" s="41">
        <v>540818</v>
      </c>
      <c r="B1832" s="48" t="s">
        <v>1698</v>
      </c>
      <c r="C1832" s="57" t="s">
        <v>3701</v>
      </c>
      <c r="D1832" s="44" t="s">
        <v>185</v>
      </c>
      <c r="E1832" s="58">
        <v>0</v>
      </c>
      <c r="F1832" s="50">
        <v>27829</v>
      </c>
    </row>
    <row r="1833" spans="1:6" s="51" customFormat="1" ht="12">
      <c r="A1833" s="41">
        <v>540818</v>
      </c>
      <c r="B1833" s="48" t="s">
        <v>1698</v>
      </c>
      <c r="C1833" s="57">
        <v>215568855</v>
      </c>
      <c r="D1833" s="44" t="s">
        <v>186</v>
      </c>
      <c r="E1833" s="58">
        <v>0</v>
      </c>
      <c r="F1833" s="50">
        <v>15859</v>
      </c>
    </row>
    <row r="1834" spans="1:6" s="51" customFormat="1" ht="12">
      <c r="A1834" s="41">
        <v>540818</v>
      </c>
      <c r="B1834" s="48" t="s">
        <v>1698</v>
      </c>
      <c r="C1834" s="57">
        <v>215573055</v>
      </c>
      <c r="D1834" s="44" t="s">
        <v>187</v>
      </c>
      <c r="E1834" s="58">
        <v>0</v>
      </c>
      <c r="F1834" s="50">
        <v>52572</v>
      </c>
    </row>
    <row r="1835" spans="1:6" s="51" customFormat="1" ht="12">
      <c r="A1835" s="41">
        <v>540818</v>
      </c>
      <c r="B1835" s="48" t="s">
        <v>1698</v>
      </c>
      <c r="C1835" s="57">
        <v>215573555</v>
      </c>
      <c r="D1835" s="44" t="s">
        <v>188</v>
      </c>
      <c r="E1835" s="58">
        <v>0</v>
      </c>
      <c r="F1835" s="50">
        <v>137767</v>
      </c>
    </row>
    <row r="1836" spans="1:6" s="51" customFormat="1" ht="12">
      <c r="A1836" s="41">
        <v>540818</v>
      </c>
      <c r="B1836" s="48" t="s">
        <v>1698</v>
      </c>
      <c r="C1836" s="57">
        <v>215586755</v>
      </c>
      <c r="D1836" s="44" t="s">
        <v>189</v>
      </c>
      <c r="E1836" s="58">
        <v>0</v>
      </c>
      <c r="F1836" s="50">
        <v>22206</v>
      </c>
    </row>
    <row r="1837" spans="1:6" s="51" customFormat="1" ht="12">
      <c r="A1837" s="41">
        <v>540818</v>
      </c>
      <c r="B1837" s="48" t="s">
        <v>1698</v>
      </c>
      <c r="C1837" s="57" t="s">
        <v>3707</v>
      </c>
      <c r="D1837" s="44" t="s">
        <v>190</v>
      </c>
      <c r="E1837" s="58">
        <v>0</v>
      </c>
      <c r="F1837" s="50">
        <v>43265</v>
      </c>
    </row>
    <row r="1838" spans="1:6" s="51" customFormat="1" ht="12">
      <c r="A1838" s="41">
        <v>540818</v>
      </c>
      <c r="B1838" s="48" t="s">
        <v>1698</v>
      </c>
      <c r="C1838" s="57" t="s">
        <v>3709</v>
      </c>
      <c r="D1838" s="44" t="s">
        <v>191</v>
      </c>
      <c r="E1838" s="58">
        <v>0</v>
      </c>
      <c r="F1838" s="50">
        <v>14028</v>
      </c>
    </row>
    <row r="1839" spans="1:6" s="51" customFormat="1" ht="12">
      <c r="A1839" s="41">
        <v>540818</v>
      </c>
      <c r="B1839" s="48" t="s">
        <v>1698</v>
      </c>
      <c r="C1839" s="57" t="s">
        <v>3711</v>
      </c>
      <c r="D1839" s="44" t="s">
        <v>192</v>
      </c>
      <c r="E1839" s="58">
        <v>0</v>
      </c>
      <c r="F1839" s="50">
        <v>21231</v>
      </c>
    </row>
    <row r="1840" spans="1:6" s="51" customFormat="1" ht="12">
      <c r="A1840" s="41">
        <v>540818</v>
      </c>
      <c r="B1840" s="48" t="s">
        <v>1698</v>
      </c>
      <c r="C1840" s="57" t="s">
        <v>3713</v>
      </c>
      <c r="D1840" s="44" t="s">
        <v>193</v>
      </c>
      <c r="E1840" s="58">
        <v>0</v>
      </c>
      <c r="F1840" s="50">
        <v>59367</v>
      </c>
    </row>
    <row r="1841" spans="1:6" s="51" customFormat="1" ht="12">
      <c r="A1841" s="41">
        <v>540818</v>
      </c>
      <c r="B1841" s="48" t="s">
        <v>1698</v>
      </c>
      <c r="C1841" s="57">
        <v>215618756</v>
      </c>
      <c r="D1841" s="44" t="s">
        <v>194</v>
      </c>
      <c r="E1841" s="58">
        <v>0</v>
      </c>
      <c r="F1841" s="50">
        <v>8485908</v>
      </c>
    </row>
    <row r="1842" spans="1:6" s="51" customFormat="1" ht="12">
      <c r="A1842" s="41">
        <v>540818</v>
      </c>
      <c r="B1842" s="48" t="s">
        <v>1698</v>
      </c>
      <c r="C1842" s="57">
        <v>215619256</v>
      </c>
      <c r="D1842" s="44" t="s">
        <v>195</v>
      </c>
      <c r="E1842" s="58">
        <v>0</v>
      </c>
      <c r="F1842" s="50">
        <v>173547</v>
      </c>
    </row>
    <row r="1843" spans="1:6" s="51" customFormat="1" ht="12">
      <c r="A1843" s="41">
        <v>540818</v>
      </c>
      <c r="B1843" s="48" t="s">
        <v>1698</v>
      </c>
      <c r="C1843" s="57">
        <v>215652256</v>
      </c>
      <c r="D1843" s="44" t="s">
        <v>196</v>
      </c>
      <c r="E1843" s="58">
        <v>0</v>
      </c>
      <c r="F1843" s="50">
        <v>50164</v>
      </c>
    </row>
    <row r="1844" spans="1:6" s="51" customFormat="1" ht="12">
      <c r="A1844" s="41">
        <v>540818</v>
      </c>
      <c r="B1844" s="48" t="s">
        <v>1698</v>
      </c>
      <c r="C1844" s="57">
        <v>215652356</v>
      </c>
      <c r="D1844" s="44" t="s">
        <v>197</v>
      </c>
      <c r="E1844" s="58">
        <v>0</v>
      </c>
      <c r="F1844" s="50">
        <v>339935</v>
      </c>
    </row>
    <row r="1845" spans="1:6" s="51" customFormat="1" ht="12">
      <c r="A1845" s="41">
        <v>540818</v>
      </c>
      <c r="B1845" s="48" t="s">
        <v>1698</v>
      </c>
      <c r="C1845" s="57">
        <v>215666456</v>
      </c>
      <c r="D1845" s="44" t="s">
        <v>198</v>
      </c>
      <c r="E1845" s="58">
        <v>0</v>
      </c>
      <c r="F1845" s="50">
        <v>64693</v>
      </c>
    </row>
    <row r="1846" spans="1:6" s="51" customFormat="1" ht="12">
      <c r="A1846" s="41">
        <v>540818</v>
      </c>
      <c r="B1846" s="48" t="s">
        <v>1698</v>
      </c>
      <c r="C1846" s="57">
        <v>215713657</v>
      </c>
      <c r="D1846" s="44" t="s">
        <v>199</v>
      </c>
      <c r="E1846" s="58">
        <v>0</v>
      </c>
      <c r="F1846" s="50">
        <v>178537</v>
      </c>
    </row>
    <row r="1847" spans="1:6" s="51" customFormat="1" ht="12">
      <c r="A1847" s="41">
        <v>540818</v>
      </c>
      <c r="B1847" s="48" t="s">
        <v>1698</v>
      </c>
      <c r="C1847" s="57">
        <v>215715757</v>
      </c>
      <c r="D1847" s="44" t="s">
        <v>200</v>
      </c>
      <c r="E1847" s="58">
        <v>0</v>
      </c>
      <c r="F1847" s="50">
        <v>37696</v>
      </c>
    </row>
    <row r="1848" spans="1:6" s="51" customFormat="1" ht="12">
      <c r="A1848" s="41">
        <v>540818</v>
      </c>
      <c r="B1848" s="48" t="s">
        <v>1698</v>
      </c>
      <c r="C1848" s="57" t="s">
        <v>3722</v>
      </c>
      <c r="D1848" s="44" t="s">
        <v>201</v>
      </c>
      <c r="E1848" s="58">
        <v>0</v>
      </c>
      <c r="F1848" s="50">
        <v>46034</v>
      </c>
    </row>
    <row r="1849" spans="1:6" s="51" customFormat="1" ht="12">
      <c r="A1849" s="41">
        <v>540818</v>
      </c>
      <c r="B1849" s="48" t="s">
        <v>1698</v>
      </c>
      <c r="C1849" s="57">
        <v>215786757</v>
      </c>
      <c r="D1849" s="44" t="s">
        <v>202</v>
      </c>
      <c r="E1849" s="58">
        <v>0</v>
      </c>
      <c r="F1849" s="50">
        <v>11452</v>
      </c>
    </row>
    <row r="1850" spans="1:6" s="51" customFormat="1" ht="12">
      <c r="A1850" s="41">
        <v>540818</v>
      </c>
      <c r="B1850" s="48" t="s">
        <v>1698</v>
      </c>
      <c r="C1850" s="57" t="s">
        <v>3725</v>
      </c>
      <c r="D1850" s="44" t="s">
        <v>203</v>
      </c>
      <c r="E1850" s="58">
        <v>0</v>
      </c>
      <c r="F1850" s="50">
        <v>129751</v>
      </c>
    </row>
    <row r="1851" spans="1:6" s="51" customFormat="1" ht="12">
      <c r="A1851" s="41">
        <v>540818</v>
      </c>
      <c r="B1851" s="48" t="s">
        <v>1698</v>
      </c>
      <c r="C1851" s="57" t="s">
        <v>3727</v>
      </c>
      <c r="D1851" s="44" t="s">
        <v>204</v>
      </c>
      <c r="E1851" s="58">
        <v>0</v>
      </c>
      <c r="F1851" s="50">
        <v>34634</v>
      </c>
    </row>
    <row r="1852" spans="1:6" s="51" customFormat="1" ht="12">
      <c r="A1852" s="41">
        <v>540818</v>
      </c>
      <c r="B1852" s="48" t="s">
        <v>1698</v>
      </c>
      <c r="C1852" s="57" t="s">
        <v>3729</v>
      </c>
      <c r="D1852" s="44" t="s">
        <v>205</v>
      </c>
      <c r="E1852" s="58">
        <v>0</v>
      </c>
      <c r="F1852" s="50">
        <v>46897</v>
      </c>
    </row>
    <row r="1853" spans="1:6" s="51" customFormat="1" ht="12">
      <c r="A1853" s="41">
        <v>540818</v>
      </c>
      <c r="B1853" s="48" t="s">
        <v>1698</v>
      </c>
      <c r="C1853" s="57" t="s">
        <v>3731</v>
      </c>
      <c r="D1853" s="44" t="s">
        <v>206</v>
      </c>
      <c r="E1853" s="58">
        <v>0</v>
      </c>
      <c r="F1853" s="50">
        <v>61461</v>
      </c>
    </row>
    <row r="1854" spans="1:6" s="51" customFormat="1" ht="12">
      <c r="A1854" s="41">
        <v>540818</v>
      </c>
      <c r="B1854" s="48" t="s">
        <v>1698</v>
      </c>
      <c r="C1854" s="57">
        <v>215813458</v>
      </c>
      <c r="D1854" s="44" t="s">
        <v>207</v>
      </c>
      <c r="E1854" s="58">
        <v>0</v>
      </c>
      <c r="F1854" s="50">
        <v>80636</v>
      </c>
    </row>
    <row r="1855" spans="1:6" s="51" customFormat="1" ht="12">
      <c r="A1855" s="41">
        <v>540818</v>
      </c>
      <c r="B1855" s="48" t="s">
        <v>1698</v>
      </c>
      <c r="C1855" s="57">
        <v>215825258</v>
      </c>
      <c r="D1855" s="44" t="s">
        <v>208</v>
      </c>
      <c r="E1855" s="58">
        <v>0</v>
      </c>
      <c r="F1855" s="50">
        <v>21713</v>
      </c>
    </row>
    <row r="1856" spans="1:6" s="51" customFormat="1" ht="12">
      <c r="A1856" s="41">
        <v>540818</v>
      </c>
      <c r="B1856" s="48" t="s">
        <v>1698</v>
      </c>
      <c r="C1856" s="57" t="s">
        <v>3735</v>
      </c>
      <c r="D1856" s="44" t="s">
        <v>209</v>
      </c>
      <c r="E1856" s="58">
        <v>0</v>
      </c>
      <c r="F1856" s="50">
        <v>27935</v>
      </c>
    </row>
    <row r="1857" spans="1:6" s="51" customFormat="1" ht="12">
      <c r="A1857" s="41">
        <v>540818</v>
      </c>
      <c r="B1857" s="48" t="s">
        <v>1698</v>
      </c>
      <c r="C1857" s="57" t="s">
        <v>3737</v>
      </c>
      <c r="D1857" s="44" t="s">
        <v>210</v>
      </c>
      <c r="E1857" s="58">
        <v>0</v>
      </c>
      <c r="F1857" s="50">
        <f>63059+39164</f>
        <v>102223</v>
      </c>
    </row>
    <row r="1858" spans="1:6" s="51" customFormat="1" ht="12">
      <c r="A1858" s="41">
        <v>540818</v>
      </c>
      <c r="B1858" s="48" t="s">
        <v>1698</v>
      </c>
      <c r="C1858" s="57" t="s">
        <v>3739</v>
      </c>
      <c r="D1858" s="44" t="s">
        <v>211</v>
      </c>
      <c r="E1858" s="58">
        <v>0</v>
      </c>
      <c r="F1858" s="50">
        <v>163013</v>
      </c>
    </row>
    <row r="1859" spans="1:6" s="51" customFormat="1" ht="12">
      <c r="A1859" s="41">
        <v>540818</v>
      </c>
      <c r="B1859" s="48" t="s">
        <v>1698</v>
      </c>
      <c r="C1859" s="57">
        <v>215847258</v>
      </c>
      <c r="D1859" s="44" t="s">
        <v>212</v>
      </c>
      <c r="E1859" s="58">
        <v>0</v>
      </c>
      <c r="F1859" s="50">
        <v>72515</v>
      </c>
    </row>
    <row r="1860" spans="1:6" s="51" customFormat="1" ht="12">
      <c r="A1860" s="41">
        <v>540818</v>
      </c>
      <c r="B1860" s="48" t="s">
        <v>1698</v>
      </c>
      <c r="C1860" s="57">
        <v>215852258</v>
      </c>
      <c r="D1860" s="44" t="s">
        <v>213</v>
      </c>
      <c r="E1860" s="58">
        <v>0</v>
      </c>
      <c r="F1860" s="50">
        <v>65149</v>
      </c>
    </row>
    <row r="1861" spans="1:6" s="51" customFormat="1" ht="12">
      <c r="A1861" s="41">
        <v>540818</v>
      </c>
      <c r="B1861" s="48" t="s">
        <v>1698</v>
      </c>
      <c r="C1861" s="57" t="s">
        <v>3743</v>
      </c>
      <c r="D1861" s="44" t="s">
        <v>214</v>
      </c>
      <c r="E1861" s="58">
        <v>0</v>
      </c>
      <c r="F1861" s="50">
        <v>14003495</v>
      </c>
    </row>
    <row r="1862" spans="1:6" s="51" customFormat="1" ht="12">
      <c r="A1862" s="41">
        <v>540818</v>
      </c>
      <c r="B1862" s="48" t="s">
        <v>1698</v>
      </c>
      <c r="C1862" s="57" t="s">
        <v>3745</v>
      </c>
      <c r="D1862" s="44" t="s">
        <v>215</v>
      </c>
      <c r="E1862" s="58">
        <v>0</v>
      </c>
      <c r="F1862" s="50">
        <v>130570</v>
      </c>
    </row>
    <row r="1863" spans="1:6" s="51" customFormat="1" ht="12">
      <c r="A1863" s="41">
        <v>540818</v>
      </c>
      <c r="B1863" s="48" t="s">
        <v>1698</v>
      </c>
      <c r="C1863" s="57">
        <v>215915759</v>
      </c>
      <c r="D1863" s="44" t="s">
        <v>216</v>
      </c>
      <c r="E1863" s="58">
        <v>0</v>
      </c>
      <c r="F1863" s="50">
        <v>32874</v>
      </c>
    </row>
    <row r="1864" spans="1:6" s="51" customFormat="1" ht="12">
      <c r="A1864" s="41">
        <v>540818</v>
      </c>
      <c r="B1864" s="48" t="s">
        <v>1698</v>
      </c>
      <c r="C1864" s="57" t="s">
        <v>3748</v>
      </c>
      <c r="D1864" s="44" t="s">
        <v>217</v>
      </c>
      <c r="E1864" s="58">
        <v>0</v>
      </c>
      <c r="F1864" s="50">
        <v>80072</v>
      </c>
    </row>
    <row r="1865" spans="1:6" s="51" customFormat="1" ht="12">
      <c r="A1865" s="41">
        <v>540818</v>
      </c>
      <c r="B1865" s="48" t="s">
        <v>1698</v>
      </c>
      <c r="C1865" s="57">
        <v>216005360</v>
      </c>
      <c r="D1865" s="44" t="s">
        <v>218</v>
      </c>
      <c r="E1865" s="58">
        <v>0</v>
      </c>
      <c r="F1865" s="50">
        <v>22202270</v>
      </c>
    </row>
    <row r="1866" spans="1:6" s="51" customFormat="1" ht="12">
      <c r="A1866" s="41">
        <v>540818</v>
      </c>
      <c r="B1866" s="48" t="s">
        <v>1698</v>
      </c>
      <c r="C1866" s="57" t="s">
        <v>3751</v>
      </c>
      <c r="D1866" s="44" t="s">
        <v>219</v>
      </c>
      <c r="E1866" s="58">
        <v>0</v>
      </c>
      <c r="F1866" s="50">
        <v>39548</v>
      </c>
    </row>
    <row r="1867" spans="1:6" s="51" customFormat="1" ht="12">
      <c r="A1867" s="41">
        <v>540818</v>
      </c>
      <c r="B1867" s="48" t="s">
        <v>1698</v>
      </c>
      <c r="C1867" s="57" t="s">
        <v>3753</v>
      </c>
      <c r="D1867" s="44" t="s">
        <v>220</v>
      </c>
      <c r="E1867" s="58">
        <v>0</v>
      </c>
      <c r="F1867" s="50">
        <v>76376</v>
      </c>
    </row>
    <row r="1868" spans="1:6" s="51" customFormat="1" ht="12">
      <c r="A1868" s="41">
        <v>540818</v>
      </c>
      <c r="B1868" s="48" t="s">
        <v>1698</v>
      </c>
      <c r="C1868" s="57" t="s">
        <v>3755</v>
      </c>
      <c r="D1868" s="44" t="s">
        <v>221</v>
      </c>
      <c r="E1868" s="58">
        <v>0</v>
      </c>
      <c r="F1868" s="50">
        <v>47554</v>
      </c>
    </row>
    <row r="1869" spans="1:6" s="51" customFormat="1" ht="12">
      <c r="A1869" s="41">
        <v>540818</v>
      </c>
      <c r="B1869" s="48" t="s">
        <v>1698</v>
      </c>
      <c r="C1869" s="57" t="s">
        <v>3757</v>
      </c>
      <c r="D1869" s="44" t="s">
        <v>222</v>
      </c>
      <c r="E1869" s="58">
        <v>0</v>
      </c>
      <c r="F1869" s="50">
        <v>54025</v>
      </c>
    </row>
    <row r="1870" spans="1:6" s="51" customFormat="1" ht="12">
      <c r="A1870" s="41">
        <v>540818</v>
      </c>
      <c r="B1870" s="48" t="s">
        <v>1698</v>
      </c>
      <c r="C1870" s="57" t="s">
        <v>3759</v>
      </c>
      <c r="D1870" s="44" t="s">
        <v>223</v>
      </c>
      <c r="E1870" s="58">
        <v>0</v>
      </c>
      <c r="F1870" s="50">
        <v>7944</v>
      </c>
    </row>
    <row r="1871" spans="1:6" s="51" customFormat="1" ht="12">
      <c r="A1871" s="41">
        <v>540818</v>
      </c>
      <c r="B1871" s="48" t="s">
        <v>1698</v>
      </c>
      <c r="C1871" s="57" t="s">
        <v>3761</v>
      </c>
      <c r="D1871" s="44" t="s">
        <v>224</v>
      </c>
      <c r="E1871" s="58">
        <v>0</v>
      </c>
      <c r="F1871" s="50">
        <v>75770</v>
      </c>
    </row>
    <row r="1872" spans="1:6" s="51" customFormat="1" ht="12">
      <c r="A1872" s="41">
        <v>540818</v>
      </c>
      <c r="B1872" s="48" t="s">
        <v>1698</v>
      </c>
      <c r="C1872" s="57">
        <v>216018860</v>
      </c>
      <c r="D1872" s="44" t="s">
        <v>225</v>
      </c>
      <c r="E1872" s="58">
        <v>0</v>
      </c>
      <c r="F1872" s="50">
        <v>47498</v>
      </c>
    </row>
    <row r="1873" spans="1:6" s="51" customFormat="1" ht="12">
      <c r="A1873" s="41">
        <v>540818</v>
      </c>
      <c r="B1873" s="48" t="s">
        <v>1698</v>
      </c>
      <c r="C1873" s="57">
        <v>216019760</v>
      </c>
      <c r="D1873" s="44" t="s">
        <v>226</v>
      </c>
      <c r="E1873" s="58">
        <v>0</v>
      </c>
      <c r="F1873" s="50">
        <v>45516</v>
      </c>
    </row>
    <row r="1874" spans="1:6" s="51" customFormat="1" ht="12">
      <c r="A1874" s="41">
        <v>540818</v>
      </c>
      <c r="B1874" s="48" t="s">
        <v>1698</v>
      </c>
      <c r="C1874" s="57" t="s">
        <v>3765</v>
      </c>
      <c r="D1874" s="44" t="s">
        <v>227</v>
      </c>
      <c r="E1874" s="58">
        <v>0</v>
      </c>
      <c r="F1874" s="50">
        <v>120424</v>
      </c>
    </row>
    <row r="1875" spans="1:6" s="51" customFormat="1" ht="12">
      <c r="A1875" s="41">
        <v>540818</v>
      </c>
      <c r="B1875" s="48" t="s">
        <v>1698</v>
      </c>
      <c r="C1875" s="57" t="s">
        <v>3767</v>
      </c>
      <c r="D1875" s="44" t="s">
        <v>228</v>
      </c>
      <c r="E1875" s="58">
        <v>0</v>
      </c>
      <c r="F1875" s="50">
        <v>5856749</v>
      </c>
    </row>
    <row r="1876" spans="1:6" s="51" customFormat="1" ht="12">
      <c r="A1876" s="41">
        <v>540818</v>
      </c>
      <c r="B1876" s="48" t="s">
        <v>1698</v>
      </c>
      <c r="C1876" s="57" t="s">
        <v>3769</v>
      </c>
      <c r="D1876" s="44" t="s">
        <v>229</v>
      </c>
      <c r="E1876" s="58">
        <v>0</v>
      </c>
      <c r="F1876" s="50">
        <v>37620</v>
      </c>
    </row>
    <row r="1877" spans="1:6" s="51" customFormat="1" ht="12">
      <c r="A1877" s="41">
        <v>540818</v>
      </c>
      <c r="B1877" s="48" t="s">
        <v>1698</v>
      </c>
      <c r="C1877" s="57" t="s">
        <v>3771</v>
      </c>
      <c r="D1877" s="44" t="s">
        <v>230</v>
      </c>
      <c r="E1877" s="58">
        <v>0</v>
      </c>
      <c r="F1877" s="50">
        <v>22810</v>
      </c>
    </row>
    <row r="1878" spans="1:6" s="51" customFormat="1" ht="12">
      <c r="A1878" s="41">
        <v>540818</v>
      </c>
      <c r="B1878" s="48" t="s">
        <v>1698</v>
      </c>
      <c r="C1878" s="57">
        <v>216027660</v>
      </c>
      <c r="D1878" s="44" t="s">
        <v>231</v>
      </c>
      <c r="E1878" s="58">
        <v>0</v>
      </c>
      <c r="F1878" s="50">
        <v>21422</v>
      </c>
    </row>
    <row r="1879" spans="1:6" s="51" customFormat="1" ht="12">
      <c r="A1879" s="41">
        <v>540818</v>
      </c>
      <c r="B1879" s="48" t="s">
        <v>1698</v>
      </c>
      <c r="C1879" s="57" t="s">
        <v>3774</v>
      </c>
      <c r="D1879" s="44" t="s">
        <v>232</v>
      </c>
      <c r="E1879" s="58">
        <v>0</v>
      </c>
      <c r="F1879" s="50">
        <v>34927</v>
      </c>
    </row>
    <row r="1880" spans="1:6" s="51" customFormat="1" ht="12">
      <c r="A1880" s="41">
        <v>540818</v>
      </c>
      <c r="B1880" s="48" t="s">
        <v>1698</v>
      </c>
      <c r="C1880" s="57" t="s">
        <v>3776</v>
      </c>
      <c r="D1880" s="44" t="s">
        <v>233</v>
      </c>
      <c r="E1880" s="58">
        <v>0</v>
      </c>
      <c r="F1880" s="50">
        <v>303944</v>
      </c>
    </row>
    <row r="1881" spans="1:6" s="51" customFormat="1" ht="12">
      <c r="A1881" s="41">
        <v>540818</v>
      </c>
      <c r="B1881" s="48" t="s">
        <v>1698</v>
      </c>
      <c r="C1881" s="57">
        <v>216047460</v>
      </c>
      <c r="D1881" s="44" t="s">
        <v>234</v>
      </c>
      <c r="E1881" s="58">
        <v>0</v>
      </c>
      <c r="F1881" s="50">
        <v>31430</v>
      </c>
    </row>
    <row r="1882" spans="1:6" s="51" customFormat="1" ht="12">
      <c r="A1882" s="41">
        <v>540818</v>
      </c>
      <c r="B1882" s="48" t="s">
        <v>1698</v>
      </c>
      <c r="C1882" s="57">
        <v>216047660</v>
      </c>
      <c r="D1882" s="61" t="s">
        <v>235</v>
      </c>
      <c r="E1882" s="58">
        <v>0</v>
      </c>
      <c r="F1882" s="50">
        <v>68297</v>
      </c>
    </row>
    <row r="1883" spans="1:6" s="51" customFormat="1" ht="12">
      <c r="A1883" s="41">
        <v>540818</v>
      </c>
      <c r="B1883" s="48" t="s">
        <v>1698</v>
      </c>
      <c r="C1883" s="43">
        <v>216047960</v>
      </c>
      <c r="D1883" s="44" t="s">
        <v>236</v>
      </c>
      <c r="E1883" s="58">
        <v>0</v>
      </c>
      <c r="F1883" s="50">
        <v>47404</v>
      </c>
    </row>
    <row r="1884" spans="1:6" s="51" customFormat="1" ht="12">
      <c r="A1884" s="41">
        <v>540818</v>
      </c>
      <c r="B1884" s="48" t="s">
        <v>1698</v>
      </c>
      <c r="C1884" s="57">
        <v>216052260</v>
      </c>
      <c r="D1884" s="44" t="s">
        <v>237</v>
      </c>
      <c r="E1884" s="58">
        <v>0</v>
      </c>
      <c r="F1884" s="50">
        <v>60229</v>
      </c>
    </row>
    <row r="1885" spans="1:6" s="51" customFormat="1" ht="12">
      <c r="A1885" s="41">
        <v>540818</v>
      </c>
      <c r="B1885" s="48" t="s">
        <v>1698</v>
      </c>
      <c r="C1885" s="57">
        <v>216052560</v>
      </c>
      <c r="D1885" s="44" t="s">
        <v>238</v>
      </c>
      <c r="E1885" s="58">
        <v>0</v>
      </c>
      <c r="F1885" s="50">
        <v>39825</v>
      </c>
    </row>
    <row r="1886" spans="1:6" s="51" customFormat="1" ht="12">
      <c r="A1886" s="41">
        <v>540818</v>
      </c>
      <c r="B1886" s="48" t="s">
        <v>1698</v>
      </c>
      <c r="C1886" s="57">
        <v>216054660</v>
      </c>
      <c r="D1886" s="44" t="s">
        <v>239</v>
      </c>
      <c r="E1886" s="58">
        <v>0</v>
      </c>
      <c r="F1886" s="50">
        <v>39073</v>
      </c>
    </row>
    <row r="1887" spans="1:6" s="51" customFormat="1" ht="12">
      <c r="A1887" s="41">
        <v>540818</v>
      </c>
      <c r="B1887" s="48" t="s">
        <v>1698</v>
      </c>
      <c r="C1887" s="57">
        <v>216068160</v>
      </c>
      <c r="D1887" s="44" t="s">
        <v>240</v>
      </c>
      <c r="E1887" s="58">
        <v>0</v>
      </c>
      <c r="F1887" s="50">
        <v>7602</v>
      </c>
    </row>
    <row r="1888" spans="1:6" s="51" customFormat="1" ht="12">
      <c r="A1888" s="41">
        <v>540818</v>
      </c>
      <c r="B1888" s="48" t="s">
        <v>1698</v>
      </c>
      <c r="C1888" s="57">
        <v>216086760</v>
      </c>
      <c r="D1888" s="44" t="s">
        <v>241</v>
      </c>
      <c r="E1888" s="58">
        <v>0</v>
      </c>
      <c r="F1888" s="50">
        <v>37222</v>
      </c>
    </row>
    <row r="1889" spans="1:6" s="51" customFormat="1" ht="12">
      <c r="A1889" s="41">
        <v>540818</v>
      </c>
      <c r="B1889" s="48" t="s">
        <v>1698</v>
      </c>
      <c r="C1889" s="57" t="s">
        <v>3786</v>
      </c>
      <c r="D1889" s="44" t="s">
        <v>242</v>
      </c>
      <c r="E1889" s="58">
        <v>0</v>
      </c>
      <c r="F1889" s="50">
        <v>107257</v>
      </c>
    </row>
    <row r="1890" spans="1:6" s="51" customFormat="1" ht="12">
      <c r="A1890" s="41">
        <v>540818</v>
      </c>
      <c r="B1890" s="48" t="s">
        <v>1698</v>
      </c>
      <c r="C1890" s="57" t="s">
        <v>3788</v>
      </c>
      <c r="D1890" s="44" t="s">
        <v>243</v>
      </c>
      <c r="E1890" s="58">
        <v>0</v>
      </c>
      <c r="F1890" s="50">
        <v>127632</v>
      </c>
    </row>
    <row r="1891" spans="1:6" s="51" customFormat="1" ht="12">
      <c r="A1891" s="41">
        <v>540818</v>
      </c>
      <c r="B1891" s="48" t="s">
        <v>1698</v>
      </c>
      <c r="C1891" s="57" t="s">
        <v>3790</v>
      </c>
      <c r="D1891" s="44" t="s">
        <v>244</v>
      </c>
      <c r="E1891" s="58">
        <v>0</v>
      </c>
      <c r="F1891" s="50">
        <v>45762</v>
      </c>
    </row>
    <row r="1892" spans="1:6" s="51" customFormat="1" ht="12">
      <c r="A1892" s="41">
        <v>540818</v>
      </c>
      <c r="B1892" s="48" t="s">
        <v>1698</v>
      </c>
      <c r="C1892" s="57">
        <v>216115761</v>
      </c>
      <c r="D1892" s="44" t="s">
        <v>245</v>
      </c>
      <c r="E1892" s="58">
        <v>0</v>
      </c>
      <c r="F1892" s="50">
        <v>40633</v>
      </c>
    </row>
    <row r="1893" spans="1:6" s="51" customFormat="1" ht="12">
      <c r="A1893" s="41">
        <v>540818</v>
      </c>
      <c r="B1893" s="48" t="s">
        <v>1698</v>
      </c>
      <c r="C1893" s="57">
        <v>216115861</v>
      </c>
      <c r="D1893" s="44" t="s">
        <v>246</v>
      </c>
      <c r="E1893" s="58">
        <v>0</v>
      </c>
      <c r="F1893" s="50">
        <v>54585</v>
      </c>
    </row>
    <row r="1894" spans="1:6" s="51" customFormat="1" ht="12">
      <c r="A1894" s="41">
        <v>540818</v>
      </c>
      <c r="B1894" s="48" t="s">
        <v>1698</v>
      </c>
      <c r="C1894" s="57">
        <v>216127361</v>
      </c>
      <c r="D1894" s="44" t="s">
        <v>247</v>
      </c>
      <c r="E1894" s="58">
        <v>0</v>
      </c>
      <c r="F1894" s="50">
        <v>177887</v>
      </c>
    </row>
    <row r="1895" spans="1:6" s="51" customFormat="1" ht="12">
      <c r="A1895" s="41">
        <v>540818</v>
      </c>
      <c r="B1895" s="48" t="s">
        <v>1698</v>
      </c>
      <c r="C1895" s="57" t="s">
        <v>3795</v>
      </c>
      <c r="D1895" s="44" t="s">
        <v>3796</v>
      </c>
      <c r="E1895" s="58">
        <v>0</v>
      </c>
      <c r="F1895" s="50">
        <v>42419</v>
      </c>
    </row>
    <row r="1896" spans="1:6" s="51" customFormat="1" ht="12">
      <c r="A1896" s="41">
        <v>540818</v>
      </c>
      <c r="B1896" s="48" t="s">
        <v>1698</v>
      </c>
      <c r="C1896" s="57">
        <v>216154261</v>
      </c>
      <c r="D1896" s="44" t="s">
        <v>248</v>
      </c>
      <c r="E1896" s="58">
        <v>0</v>
      </c>
      <c r="F1896" s="50">
        <v>79068</v>
      </c>
    </row>
    <row r="1897" spans="1:6" s="51" customFormat="1" ht="12">
      <c r="A1897" s="41">
        <v>540818</v>
      </c>
      <c r="B1897" s="48" t="s">
        <v>1698</v>
      </c>
      <c r="C1897" s="57" t="s">
        <v>3798</v>
      </c>
      <c r="D1897" s="44" t="s">
        <v>249</v>
      </c>
      <c r="E1897" s="58">
        <v>0</v>
      </c>
      <c r="F1897" s="50">
        <v>72850</v>
      </c>
    </row>
    <row r="1898" spans="1:6" s="51" customFormat="1" ht="12">
      <c r="A1898" s="41">
        <v>540818</v>
      </c>
      <c r="B1898" s="48" t="s">
        <v>1698</v>
      </c>
      <c r="C1898" s="57">
        <v>216173461</v>
      </c>
      <c r="D1898" s="44" t="s">
        <v>250</v>
      </c>
      <c r="E1898" s="58">
        <v>0</v>
      </c>
      <c r="F1898" s="50">
        <v>19037</v>
      </c>
    </row>
    <row r="1899" spans="1:6" s="51" customFormat="1" ht="12">
      <c r="A1899" s="41">
        <v>540818</v>
      </c>
      <c r="B1899" s="48" t="s">
        <v>1698</v>
      </c>
      <c r="C1899" s="57">
        <v>216173861</v>
      </c>
      <c r="D1899" s="44" t="s">
        <v>251</v>
      </c>
      <c r="E1899" s="58">
        <v>0</v>
      </c>
      <c r="F1899" s="50">
        <v>51422</v>
      </c>
    </row>
    <row r="1900" spans="1:6" s="51" customFormat="1" ht="12">
      <c r="A1900" s="41">
        <v>540818</v>
      </c>
      <c r="B1900" s="48" t="s">
        <v>1698</v>
      </c>
      <c r="C1900" s="57">
        <v>216197161</v>
      </c>
      <c r="D1900" s="44" t="s">
        <v>252</v>
      </c>
      <c r="E1900" s="58">
        <v>0</v>
      </c>
      <c r="F1900" s="50">
        <v>18701</v>
      </c>
    </row>
    <row r="1901" spans="1:6" s="51" customFormat="1" ht="12">
      <c r="A1901" s="41">
        <v>540818</v>
      </c>
      <c r="B1901" s="48" t="s">
        <v>1698</v>
      </c>
      <c r="C1901" s="57" t="s">
        <v>3803</v>
      </c>
      <c r="D1901" s="44" t="s">
        <v>253</v>
      </c>
      <c r="E1901" s="58">
        <v>0</v>
      </c>
      <c r="F1901" s="50">
        <v>32143</v>
      </c>
    </row>
    <row r="1902" spans="1:6" s="51" customFormat="1" ht="12">
      <c r="A1902" s="41">
        <v>540818</v>
      </c>
      <c r="B1902" s="48" t="s">
        <v>1698</v>
      </c>
      <c r="C1902" s="57" t="s">
        <v>3805</v>
      </c>
      <c r="D1902" s="44" t="s">
        <v>254</v>
      </c>
      <c r="E1902" s="58">
        <v>0</v>
      </c>
      <c r="F1902" s="50">
        <v>14603</v>
      </c>
    </row>
    <row r="1903" spans="1:6" s="51" customFormat="1" ht="12">
      <c r="A1903" s="41">
        <v>540818</v>
      </c>
      <c r="B1903" s="48" t="s">
        <v>1698</v>
      </c>
      <c r="C1903" s="57" t="s">
        <v>3807</v>
      </c>
      <c r="D1903" s="44" t="s">
        <v>255</v>
      </c>
      <c r="E1903" s="58">
        <v>0</v>
      </c>
      <c r="F1903" s="50">
        <v>7218</v>
      </c>
    </row>
    <row r="1904" spans="1:6" s="51" customFormat="1" ht="12">
      <c r="A1904" s="41">
        <v>540818</v>
      </c>
      <c r="B1904" s="48" t="s">
        <v>1698</v>
      </c>
      <c r="C1904" s="43">
        <v>216215762</v>
      </c>
      <c r="D1904" s="44" t="s">
        <v>3809</v>
      </c>
      <c r="E1904" s="58">
        <v>0</v>
      </c>
      <c r="F1904" s="50">
        <v>13362</v>
      </c>
    </row>
    <row r="1905" spans="1:6" s="51" customFormat="1" ht="12">
      <c r="A1905" s="41">
        <v>540818</v>
      </c>
      <c r="B1905" s="48" t="s">
        <v>1698</v>
      </c>
      <c r="C1905" s="57">
        <v>216217662</v>
      </c>
      <c r="D1905" s="44" t="s">
        <v>256</v>
      </c>
      <c r="E1905" s="58">
        <v>0</v>
      </c>
      <c r="F1905" s="50">
        <v>89029</v>
      </c>
    </row>
    <row r="1906" spans="1:6" s="51" customFormat="1" ht="12">
      <c r="A1906" s="41">
        <v>540818</v>
      </c>
      <c r="B1906" s="48" t="s">
        <v>1698</v>
      </c>
      <c r="C1906" s="57" t="s">
        <v>3811</v>
      </c>
      <c r="D1906" s="44" t="s">
        <v>257</v>
      </c>
      <c r="E1906" s="58">
        <v>0</v>
      </c>
      <c r="F1906" s="50">
        <v>310136</v>
      </c>
    </row>
    <row r="1907" spans="1:6" s="51" customFormat="1" ht="12">
      <c r="A1907" s="41">
        <v>540818</v>
      </c>
      <c r="B1907" s="48" t="s">
        <v>1698</v>
      </c>
      <c r="C1907" s="57" t="s">
        <v>3813</v>
      </c>
      <c r="D1907" s="61" t="s">
        <v>258</v>
      </c>
      <c r="E1907" s="58">
        <v>0</v>
      </c>
      <c r="F1907" s="50">
        <v>35699</v>
      </c>
    </row>
    <row r="1908" spans="1:6" s="51" customFormat="1" ht="12">
      <c r="A1908" s="41">
        <v>540818</v>
      </c>
      <c r="B1908" s="48" t="s">
        <v>1698</v>
      </c>
      <c r="C1908" s="57" t="s">
        <v>3815</v>
      </c>
      <c r="D1908" s="44" t="s">
        <v>259</v>
      </c>
      <c r="E1908" s="58">
        <v>0</v>
      </c>
      <c r="F1908" s="50">
        <v>27782</v>
      </c>
    </row>
    <row r="1909" spans="1:6" s="51" customFormat="1" ht="12">
      <c r="A1909" s="41">
        <v>540818</v>
      </c>
      <c r="B1909" s="48" t="s">
        <v>1698</v>
      </c>
      <c r="C1909" s="57">
        <v>216268162</v>
      </c>
      <c r="D1909" s="44" t="s">
        <v>260</v>
      </c>
      <c r="E1909" s="58">
        <v>0</v>
      </c>
      <c r="F1909" s="50">
        <v>21744</v>
      </c>
    </row>
    <row r="1910" spans="1:6" s="51" customFormat="1" ht="12">
      <c r="A1910" s="41">
        <v>540818</v>
      </c>
      <c r="B1910" s="48" t="s">
        <v>1698</v>
      </c>
      <c r="C1910" s="57">
        <v>216285162</v>
      </c>
      <c r="D1910" s="44" t="s">
        <v>261</v>
      </c>
      <c r="E1910" s="58">
        <v>0</v>
      </c>
      <c r="F1910" s="50">
        <v>55932</v>
      </c>
    </row>
    <row r="1911" spans="1:6" s="51" customFormat="1" ht="12">
      <c r="A1911" s="41">
        <v>540818</v>
      </c>
      <c r="B1911" s="48" t="s">
        <v>1698</v>
      </c>
      <c r="C1911" s="57">
        <v>216315763</v>
      </c>
      <c r="D1911" s="44" t="s">
        <v>262</v>
      </c>
      <c r="E1911" s="58">
        <v>0</v>
      </c>
      <c r="F1911" s="50">
        <v>28616</v>
      </c>
    </row>
    <row r="1912" spans="1:6" s="51" customFormat="1" ht="12">
      <c r="A1912" s="41">
        <v>540818</v>
      </c>
      <c r="B1912" s="48" t="s">
        <v>1698</v>
      </c>
      <c r="C1912" s="57">
        <v>216373563</v>
      </c>
      <c r="D1912" s="44" t="s">
        <v>263</v>
      </c>
      <c r="E1912" s="58">
        <v>0</v>
      </c>
      <c r="F1912" s="50">
        <v>36016</v>
      </c>
    </row>
    <row r="1913" spans="1:6" s="51" customFormat="1" ht="12">
      <c r="A1913" s="41">
        <v>540818</v>
      </c>
      <c r="B1913" s="48" t="s">
        <v>1698</v>
      </c>
      <c r="C1913" s="57">
        <v>216376563</v>
      </c>
      <c r="D1913" s="44" t="s">
        <v>264</v>
      </c>
      <c r="E1913" s="58">
        <v>0</v>
      </c>
      <c r="F1913" s="50">
        <v>178691</v>
      </c>
    </row>
    <row r="1914" spans="1:6" s="51" customFormat="1" ht="12">
      <c r="A1914" s="41">
        <v>540818</v>
      </c>
      <c r="B1914" s="48" t="s">
        <v>1698</v>
      </c>
      <c r="C1914" s="57">
        <v>216376863</v>
      </c>
      <c r="D1914" s="44" t="s">
        <v>265</v>
      </c>
      <c r="E1914" s="58">
        <v>0</v>
      </c>
      <c r="F1914" s="50">
        <v>28571</v>
      </c>
    </row>
    <row r="1915" spans="1:6" s="51" customFormat="1" ht="12">
      <c r="A1915" s="41">
        <v>540818</v>
      </c>
      <c r="B1915" s="48" t="s">
        <v>1698</v>
      </c>
      <c r="C1915" s="57">
        <v>216385263</v>
      </c>
      <c r="D1915" s="44" t="s">
        <v>266</v>
      </c>
      <c r="E1915" s="58">
        <v>0</v>
      </c>
      <c r="F1915" s="50">
        <v>32346</v>
      </c>
    </row>
    <row r="1916" spans="1:6" s="51" customFormat="1" ht="12">
      <c r="A1916" s="41">
        <v>540818</v>
      </c>
      <c r="B1916" s="48" t="s">
        <v>1698</v>
      </c>
      <c r="C1916" s="57" t="s">
        <v>3824</v>
      </c>
      <c r="D1916" s="44" t="s">
        <v>267</v>
      </c>
      <c r="E1916" s="58">
        <v>0</v>
      </c>
      <c r="F1916" s="50">
        <v>27602</v>
      </c>
    </row>
    <row r="1917" spans="1:6" s="51" customFormat="1" ht="12">
      <c r="A1917" s="41">
        <v>540818</v>
      </c>
      <c r="B1917" s="48" t="s">
        <v>1698</v>
      </c>
      <c r="C1917" s="57" t="s">
        <v>3826</v>
      </c>
      <c r="D1917" s="44" t="s">
        <v>268</v>
      </c>
      <c r="E1917" s="58">
        <v>0</v>
      </c>
      <c r="F1917" s="50">
        <v>43628</v>
      </c>
    </row>
    <row r="1918" spans="1:6" s="51" customFormat="1" ht="12">
      <c r="A1918" s="41">
        <v>540818</v>
      </c>
      <c r="B1918" s="48" t="s">
        <v>1698</v>
      </c>
      <c r="C1918" s="57" t="s">
        <v>3828</v>
      </c>
      <c r="D1918" s="44" t="s">
        <v>269</v>
      </c>
      <c r="E1918" s="58">
        <v>0</v>
      </c>
      <c r="F1918" s="50">
        <v>79342</v>
      </c>
    </row>
    <row r="1919" spans="1:6" s="51" customFormat="1" ht="12">
      <c r="A1919" s="41">
        <v>540818</v>
      </c>
      <c r="B1919" s="48" t="s">
        <v>1698</v>
      </c>
      <c r="C1919" s="57" t="s">
        <v>3830</v>
      </c>
      <c r="D1919" s="44" t="s">
        <v>270</v>
      </c>
      <c r="E1919" s="58">
        <v>0</v>
      </c>
      <c r="F1919" s="50">
        <v>18946</v>
      </c>
    </row>
    <row r="1920" spans="1:6" s="51" customFormat="1" ht="12">
      <c r="A1920" s="41">
        <v>540818</v>
      </c>
      <c r="B1920" s="48" t="s">
        <v>1698</v>
      </c>
      <c r="C1920" s="57" t="s">
        <v>3832</v>
      </c>
      <c r="D1920" s="44" t="s">
        <v>271</v>
      </c>
      <c r="E1920" s="58">
        <v>0</v>
      </c>
      <c r="F1920" s="50">
        <v>20777</v>
      </c>
    </row>
    <row r="1921" spans="1:6" s="51" customFormat="1" ht="12">
      <c r="A1921" s="41">
        <v>540818</v>
      </c>
      <c r="B1921" s="48" t="s">
        <v>1698</v>
      </c>
      <c r="C1921" s="57">
        <v>216415764</v>
      </c>
      <c r="D1921" s="44" t="s">
        <v>272</v>
      </c>
      <c r="E1921" s="58">
        <v>0</v>
      </c>
      <c r="F1921" s="50">
        <v>24016</v>
      </c>
    </row>
    <row r="1922" spans="1:6" s="51" customFormat="1" ht="12">
      <c r="A1922" s="41">
        <v>540818</v>
      </c>
      <c r="B1922" s="48" t="s">
        <v>1698</v>
      </c>
      <c r="C1922" s="57">
        <v>216419364</v>
      </c>
      <c r="D1922" s="44" t="s">
        <v>273</v>
      </c>
      <c r="E1922" s="58">
        <v>0</v>
      </c>
      <c r="F1922" s="50">
        <v>77100</v>
      </c>
    </row>
    <row r="1923" spans="1:6" s="51" customFormat="1" ht="12">
      <c r="A1923" s="41">
        <v>540818</v>
      </c>
      <c r="B1923" s="48" t="s">
        <v>1698</v>
      </c>
      <c r="C1923" s="57" t="s">
        <v>3836</v>
      </c>
      <c r="D1923" s="44" t="s">
        <v>274</v>
      </c>
      <c r="E1923" s="58">
        <v>0</v>
      </c>
      <c r="F1923" s="50">
        <v>76414</v>
      </c>
    </row>
    <row r="1924" spans="1:6" s="51" customFormat="1" ht="12">
      <c r="A1924" s="41">
        <v>540818</v>
      </c>
      <c r="B1924" s="48" t="s">
        <v>1698</v>
      </c>
      <c r="C1924" s="57" t="s">
        <v>3838</v>
      </c>
      <c r="D1924" s="44" t="s">
        <v>275</v>
      </c>
      <c r="E1924" s="58">
        <v>0</v>
      </c>
      <c r="F1924" s="50">
        <v>9866</v>
      </c>
    </row>
    <row r="1925" spans="1:6" s="51" customFormat="1" ht="12">
      <c r="A1925" s="41">
        <v>540818</v>
      </c>
      <c r="B1925" s="48" t="s">
        <v>1698</v>
      </c>
      <c r="C1925" s="57" t="s">
        <v>3840</v>
      </c>
      <c r="D1925" s="44" t="s">
        <v>276</v>
      </c>
      <c r="E1925" s="58">
        <v>0</v>
      </c>
      <c r="F1925" s="50">
        <v>39225</v>
      </c>
    </row>
    <row r="1926" spans="1:6" s="51" customFormat="1" ht="12">
      <c r="A1926" s="41">
        <v>540818</v>
      </c>
      <c r="B1926" s="48" t="s">
        <v>1698</v>
      </c>
      <c r="C1926" s="57">
        <v>216476364</v>
      </c>
      <c r="D1926" s="44" t="s">
        <v>277</v>
      </c>
      <c r="E1926" s="58">
        <v>0</v>
      </c>
      <c r="F1926" s="50">
        <v>232353</v>
      </c>
    </row>
    <row r="1927" spans="1:6" s="51" customFormat="1" ht="12">
      <c r="A1927" s="41">
        <v>540818</v>
      </c>
      <c r="B1927" s="48" t="s">
        <v>1698</v>
      </c>
      <c r="C1927" s="57">
        <v>216488564</v>
      </c>
      <c r="D1927" s="62" t="s">
        <v>278</v>
      </c>
      <c r="E1927" s="58">
        <v>0</v>
      </c>
      <c r="F1927" s="50">
        <v>16207</v>
      </c>
    </row>
    <row r="1928" spans="1:6" s="51" customFormat="1" ht="12">
      <c r="A1928" s="41">
        <v>540818</v>
      </c>
      <c r="B1928" s="48" t="s">
        <v>1698</v>
      </c>
      <c r="C1928" s="57" t="s">
        <v>3844</v>
      </c>
      <c r="D1928" s="44" t="s">
        <v>279</v>
      </c>
      <c r="E1928" s="58">
        <v>0</v>
      </c>
      <c r="F1928" s="50">
        <v>117866</v>
      </c>
    </row>
    <row r="1929" spans="1:6" s="51" customFormat="1" ht="12">
      <c r="A1929" s="41">
        <v>540818</v>
      </c>
      <c r="B1929" s="48" t="s">
        <v>1698</v>
      </c>
      <c r="C1929" s="57">
        <v>216517665</v>
      </c>
      <c r="D1929" s="44" t="s">
        <v>280</v>
      </c>
      <c r="E1929" s="58">
        <v>0</v>
      </c>
      <c r="F1929" s="50">
        <v>20913</v>
      </c>
    </row>
    <row r="1930" spans="1:6" s="51" customFormat="1" ht="12">
      <c r="A1930" s="41">
        <v>540818</v>
      </c>
      <c r="B1930" s="48" t="s">
        <v>1698</v>
      </c>
      <c r="C1930" s="57">
        <v>216552565</v>
      </c>
      <c r="D1930" s="44" t="s">
        <v>281</v>
      </c>
      <c r="E1930" s="58">
        <v>0</v>
      </c>
      <c r="F1930" s="50">
        <v>19203</v>
      </c>
    </row>
    <row r="1931" spans="1:6" s="51" customFormat="1" ht="12">
      <c r="A1931" s="41">
        <v>540818</v>
      </c>
      <c r="B1931" s="48" t="s">
        <v>1698</v>
      </c>
      <c r="C1931" s="57">
        <v>216570265</v>
      </c>
      <c r="D1931" s="44" t="s">
        <v>282</v>
      </c>
      <c r="E1931" s="58">
        <v>0</v>
      </c>
      <c r="F1931" s="50">
        <v>94469</v>
      </c>
    </row>
    <row r="1932" spans="1:6" s="51" customFormat="1" ht="12">
      <c r="A1932" s="41">
        <v>540818</v>
      </c>
      <c r="B1932" s="48" t="s">
        <v>1698</v>
      </c>
      <c r="C1932" s="57">
        <v>216581065</v>
      </c>
      <c r="D1932" s="44" t="s">
        <v>283</v>
      </c>
      <c r="E1932" s="58">
        <v>0</v>
      </c>
      <c r="F1932" s="50">
        <v>249741</v>
      </c>
    </row>
    <row r="1933" spans="1:6" s="51" customFormat="1" ht="12">
      <c r="A1933" s="41">
        <v>540818</v>
      </c>
      <c r="B1933" s="48" t="s">
        <v>1698</v>
      </c>
      <c r="C1933" s="57">
        <v>216586865</v>
      </c>
      <c r="D1933" s="44" t="s">
        <v>284</v>
      </c>
      <c r="E1933" s="58">
        <v>0</v>
      </c>
      <c r="F1933" s="50">
        <v>195010</v>
      </c>
    </row>
    <row r="1934" spans="1:6" s="51" customFormat="1" ht="12">
      <c r="A1934" s="41">
        <v>540818</v>
      </c>
      <c r="B1934" s="48" t="s">
        <v>1698</v>
      </c>
      <c r="C1934" s="57" t="s">
        <v>1056</v>
      </c>
      <c r="D1934" s="44" t="s">
        <v>285</v>
      </c>
      <c r="E1934" s="58">
        <v>0</v>
      </c>
      <c r="F1934" s="50">
        <v>5020521</v>
      </c>
    </row>
    <row r="1935" spans="1:6" s="51" customFormat="1" ht="12">
      <c r="A1935" s="41">
        <v>540818</v>
      </c>
      <c r="B1935" s="48" t="s">
        <v>1698</v>
      </c>
      <c r="C1935" s="57" t="s">
        <v>1058</v>
      </c>
      <c r="D1935" s="44" t="s">
        <v>286</v>
      </c>
      <c r="E1935" s="58">
        <v>0</v>
      </c>
      <c r="F1935" s="50">
        <v>20747</v>
      </c>
    </row>
    <row r="1936" spans="1:6" s="51" customFormat="1" ht="12">
      <c r="A1936" s="41">
        <v>540818</v>
      </c>
      <c r="B1936" s="48" t="s">
        <v>1698</v>
      </c>
      <c r="C1936" s="57" t="s">
        <v>1060</v>
      </c>
      <c r="D1936" s="44" t="s">
        <v>287</v>
      </c>
      <c r="E1936" s="58">
        <v>0</v>
      </c>
      <c r="F1936" s="50">
        <v>316245</v>
      </c>
    </row>
    <row r="1937" spans="1:6" s="51" customFormat="1" ht="12">
      <c r="A1937" s="41">
        <v>540818</v>
      </c>
      <c r="B1937" s="48" t="s">
        <v>1698</v>
      </c>
      <c r="C1937" s="57" t="s">
        <v>1062</v>
      </c>
      <c r="D1937" s="44" t="s">
        <v>288</v>
      </c>
      <c r="E1937" s="58">
        <v>0</v>
      </c>
      <c r="F1937" s="50">
        <v>15819</v>
      </c>
    </row>
    <row r="1938" spans="1:6" s="51" customFormat="1" ht="12">
      <c r="A1938" s="41">
        <v>540818</v>
      </c>
      <c r="B1938" s="48" t="s">
        <v>1698</v>
      </c>
      <c r="C1938" s="57">
        <v>216697666</v>
      </c>
      <c r="D1938" s="44" t="s">
        <v>289</v>
      </c>
      <c r="E1938" s="58">
        <v>0</v>
      </c>
      <c r="F1938" s="50">
        <v>7719</v>
      </c>
    </row>
    <row r="1939" spans="1:6" s="51" customFormat="1" ht="12">
      <c r="A1939" s="41">
        <v>540818</v>
      </c>
      <c r="B1939" s="48" t="s">
        <v>1698</v>
      </c>
      <c r="C1939" s="57" t="s">
        <v>1065</v>
      </c>
      <c r="D1939" s="44" t="s">
        <v>290</v>
      </c>
      <c r="E1939" s="58">
        <v>0</v>
      </c>
      <c r="F1939" s="50">
        <v>20005</v>
      </c>
    </row>
    <row r="1940" spans="1:6" s="51" customFormat="1" ht="12">
      <c r="A1940" s="41">
        <v>540818</v>
      </c>
      <c r="B1940" s="48" t="s">
        <v>1698</v>
      </c>
      <c r="C1940" s="57" t="s">
        <v>1067</v>
      </c>
      <c r="D1940" s="44" t="s">
        <v>291</v>
      </c>
      <c r="E1940" s="58">
        <v>0</v>
      </c>
      <c r="F1940" s="50">
        <v>44978</v>
      </c>
    </row>
    <row r="1941" spans="1:6" s="51" customFormat="1" ht="12">
      <c r="A1941" s="41">
        <v>540818</v>
      </c>
      <c r="B1941" s="48" t="s">
        <v>1698</v>
      </c>
      <c r="C1941" s="57">
        <v>216713667</v>
      </c>
      <c r="D1941" s="44" t="s">
        <v>292</v>
      </c>
      <c r="E1941" s="58">
        <v>0</v>
      </c>
      <c r="F1941" s="50">
        <v>112483</v>
      </c>
    </row>
    <row r="1942" spans="1:6" s="51" customFormat="1" ht="12">
      <c r="A1942" s="41">
        <v>540818</v>
      </c>
      <c r="B1942" s="48" t="s">
        <v>1698</v>
      </c>
      <c r="C1942" s="57" t="s">
        <v>1070</v>
      </c>
      <c r="D1942" s="44" t="s">
        <v>293</v>
      </c>
      <c r="E1942" s="58">
        <v>0</v>
      </c>
      <c r="F1942" s="50">
        <v>23214</v>
      </c>
    </row>
    <row r="1943" spans="1:6" s="51" customFormat="1" ht="12">
      <c r="A1943" s="41">
        <v>540818</v>
      </c>
      <c r="B1943" s="48" t="s">
        <v>1698</v>
      </c>
      <c r="C1943" s="57" t="s">
        <v>1072</v>
      </c>
      <c r="D1943" s="44" t="s">
        <v>294</v>
      </c>
      <c r="E1943" s="58">
        <v>0</v>
      </c>
      <c r="F1943" s="50">
        <v>21367</v>
      </c>
    </row>
    <row r="1944" spans="1:6" s="51" customFormat="1" ht="12">
      <c r="A1944" s="41">
        <v>540818</v>
      </c>
      <c r="B1944" s="48" t="s">
        <v>1698</v>
      </c>
      <c r="C1944" s="57">
        <v>216717867</v>
      </c>
      <c r="D1944" s="44" t="s">
        <v>295</v>
      </c>
      <c r="E1944" s="58">
        <v>0</v>
      </c>
      <c r="F1944" s="50">
        <v>33640</v>
      </c>
    </row>
    <row r="1945" spans="1:6" s="51" customFormat="1" ht="12">
      <c r="A1945" s="41">
        <v>540818</v>
      </c>
      <c r="B1945" s="48" t="s">
        <v>1698</v>
      </c>
      <c r="C1945" s="57" t="s">
        <v>1075</v>
      </c>
      <c r="D1945" s="44" t="s">
        <v>296</v>
      </c>
      <c r="E1945" s="58">
        <v>0</v>
      </c>
      <c r="F1945" s="50">
        <v>15723</v>
      </c>
    </row>
    <row r="1946" spans="1:6" s="51" customFormat="1" ht="12">
      <c r="A1946" s="41">
        <v>540818</v>
      </c>
      <c r="B1946" s="48" t="s">
        <v>1698</v>
      </c>
      <c r="C1946" s="57" t="s">
        <v>1077</v>
      </c>
      <c r="D1946" s="44" t="s">
        <v>297</v>
      </c>
      <c r="E1946" s="58">
        <v>0</v>
      </c>
      <c r="F1946" s="50">
        <v>49076</v>
      </c>
    </row>
    <row r="1947" spans="1:6" s="51" customFormat="1" ht="12">
      <c r="A1947" s="41">
        <v>540818</v>
      </c>
      <c r="B1947" s="48" t="s">
        <v>1698</v>
      </c>
      <c r="C1947" s="57" t="s">
        <v>1079</v>
      </c>
      <c r="D1947" s="44" t="s">
        <v>298</v>
      </c>
      <c r="E1947" s="58">
        <v>0</v>
      </c>
      <c r="F1947" s="50">
        <v>5084</v>
      </c>
    </row>
    <row r="1948" spans="1:6" s="51" customFormat="1" ht="12">
      <c r="A1948" s="41">
        <v>540818</v>
      </c>
      <c r="B1948" s="48" t="s">
        <v>1698</v>
      </c>
      <c r="C1948" s="57">
        <v>216773067</v>
      </c>
      <c r="D1948" s="44" t="s">
        <v>299</v>
      </c>
      <c r="E1948" s="58">
        <v>0</v>
      </c>
      <c r="F1948" s="50">
        <v>97087</v>
      </c>
    </row>
    <row r="1949" spans="1:6" s="51" customFormat="1" ht="12">
      <c r="A1949" s="41">
        <v>540818</v>
      </c>
      <c r="B1949" s="48" t="s">
        <v>1698</v>
      </c>
      <c r="C1949" s="57" t="s">
        <v>1082</v>
      </c>
      <c r="D1949" s="44" t="s">
        <v>300</v>
      </c>
      <c r="E1949" s="58">
        <v>0</v>
      </c>
      <c r="F1949" s="50">
        <v>50484</v>
      </c>
    </row>
    <row r="1950" spans="1:6" s="51" customFormat="1" ht="12">
      <c r="A1950" s="41">
        <v>540818</v>
      </c>
      <c r="B1950" s="48" t="s">
        <v>1698</v>
      </c>
      <c r="C1950" s="57" t="s">
        <v>1084</v>
      </c>
      <c r="D1950" s="44" t="s">
        <v>301</v>
      </c>
      <c r="E1950" s="58">
        <v>0</v>
      </c>
      <c r="F1950" s="50">
        <v>58524</v>
      </c>
    </row>
    <row r="1951" spans="1:6" s="51" customFormat="1" ht="12">
      <c r="A1951" s="41">
        <v>540818</v>
      </c>
      <c r="B1951" s="48" t="s">
        <v>1698</v>
      </c>
      <c r="C1951" s="57">
        <v>216813468</v>
      </c>
      <c r="D1951" s="44" t="s">
        <v>302</v>
      </c>
      <c r="E1951" s="58">
        <v>0</v>
      </c>
      <c r="F1951" s="50">
        <v>229130</v>
      </c>
    </row>
    <row r="1952" spans="1:6" s="51" customFormat="1" ht="12">
      <c r="A1952" s="41">
        <v>540818</v>
      </c>
      <c r="B1952" s="48" t="s">
        <v>1698</v>
      </c>
      <c r="C1952" s="57" t="s">
        <v>1087</v>
      </c>
      <c r="D1952" s="44" t="s">
        <v>303</v>
      </c>
      <c r="E1952" s="58">
        <v>0</v>
      </c>
      <c r="F1952" s="50">
        <v>18899</v>
      </c>
    </row>
    <row r="1953" spans="1:6" s="51" customFormat="1" ht="12">
      <c r="A1953" s="41">
        <v>540818</v>
      </c>
      <c r="B1953" s="48" t="s">
        <v>1698</v>
      </c>
      <c r="C1953" s="57" t="s">
        <v>1089</v>
      </c>
      <c r="D1953" s="44" t="s">
        <v>304</v>
      </c>
      <c r="E1953" s="58">
        <v>0</v>
      </c>
      <c r="F1953" s="50">
        <v>224995</v>
      </c>
    </row>
    <row r="1954" spans="1:6" s="51" customFormat="1" ht="12">
      <c r="A1954" s="41">
        <v>540818</v>
      </c>
      <c r="B1954" s="48" t="s">
        <v>1698</v>
      </c>
      <c r="C1954" s="57" t="s">
        <v>1091</v>
      </c>
      <c r="D1954" s="44" t="s">
        <v>305</v>
      </c>
      <c r="E1954" s="58">
        <v>0</v>
      </c>
      <c r="F1954" s="50">
        <v>59365</v>
      </c>
    </row>
    <row r="1955" spans="1:6" s="51" customFormat="1" ht="12">
      <c r="A1955" s="41">
        <v>540818</v>
      </c>
      <c r="B1955" s="48" t="s">
        <v>1698</v>
      </c>
      <c r="C1955" s="57" t="s">
        <v>1093</v>
      </c>
      <c r="D1955" s="44" t="s">
        <v>306</v>
      </c>
      <c r="E1955" s="58">
        <v>0</v>
      </c>
      <c r="F1955" s="50">
        <v>13650</v>
      </c>
    </row>
    <row r="1956" spans="1:6" s="51" customFormat="1" ht="12">
      <c r="A1956" s="41">
        <v>540818</v>
      </c>
      <c r="B1956" s="48" t="s">
        <v>1698</v>
      </c>
      <c r="C1956" s="57" t="s">
        <v>1095</v>
      </c>
      <c r="D1956" s="44" t="s">
        <v>307</v>
      </c>
      <c r="E1956" s="58">
        <v>0</v>
      </c>
      <c r="F1956" s="50">
        <v>11627</v>
      </c>
    </row>
    <row r="1957" spans="1:6" s="51" customFormat="1" ht="12">
      <c r="A1957" s="41">
        <v>540818</v>
      </c>
      <c r="B1957" s="48" t="s">
        <v>1698</v>
      </c>
      <c r="C1957" s="57" t="s">
        <v>1097</v>
      </c>
      <c r="D1957" s="44" t="s">
        <v>308</v>
      </c>
      <c r="E1957" s="58">
        <v>0</v>
      </c>
      <c r="F1957" s="50">
        <v>103082</v>
      </c>
    </row>
    <row r="1958" spans="1:6" s="51" customFormat="1" ht="12">
      <c r="A1958" s="41">
        <v>540818</v>
      </c>
      <c r="B1958" s="48" t="s">
        <v>1698</v>
      </c>
      <c r="C1958" s="57">
        <v>216847268</v>
      </c>
      <c r="D1958" s="44" t="s">
        <v>309</v>
      </c>
      <c r="E1958" s="58">
        <v>0</v>
      </c>
      <c r="F1958" s="50">
        <v>101523</v>
      </c>
    </row>
    <row r="1959" spans="1:6" s="51" customFormat="1" ht="12">
      <c r="A1959" s="41">
        <v>540818</v>
      </c>
      <c r="B1959" s="48" t="s">
        <v>1698</v>
      </c>
      <c r="C1959" s="57">
        <v>216850568</v>
      </c>
      <c r="D1959" s="44" t="s">
        <v>310</v>
      </c>
      <c r="E1959" s="58">
        <v>0</v>
      </c>
      <c r="F1959" s="50">
        <v>75954</v>
      </c>
    </row>
    <row r="1960" spans="1:6" s="51" customFormat="1" ht="12">
      <c r="A1960" s="41">
        <v>540818</v>
      </c>
      <c r="B1960" s="48" t="s">
        <v>1698</v>
      </c>
      <c r="C1960" s="57" t="s">
        <v>1101</v>
      </c>
      <c r="D1960" s="44" t="s">
        <v>311</v>
      </c>
      <c r="E1960" s="58">
        <v>0</v>
      </c>
      <c r="F1960" s="50">
        <v>14709</v>
      </c>
    </row>
    <row r="1961" spans="1:6" s="51" customFormat="1" ht="12">
      <c r="A1961" s="41">
        <v>540818</v>
      </c>
      <c r="B1961" s="48" t="s">
        <v>1698</v>
      </c>
      <c r="C1961" s="57" t="s">
        <v>1103</v>
      </c>
      <c r="D1961" s="44" t="s">
        <v>312</v>
      </c>
      <c r="E1961" s="58">
        <v>0</v>
      </c>
      <c r="F1961" s="50">
        <v>15112</v>
      </c>
    </row>
    <row r="1962" spans="1:6" s="51" customFormat="1" ht="12">
      <c r="A1962" s="41">
        <v>540818</v>
      </c>
      <c r="B1962" s="48" t="s">
        <v>1698</v>
      </c>
      <c r="C1962" s="57">
        <v>216873168</v>
      </c>
      <c r="D1962" s="44" t="s">
        <v>313</v>
      </c>
      <c r="E1962" s="58">
        <v>0</v>
      </c>
      <c r="F1962" s="50">
        <v>205921</v>
      </c>
    </row>
    <row r="1963" spans="1:6" s="51" customFormat="1" ht="12">
      <c r="A1963" s="41">
        <v>540818</v>
      </c>
      <c r="B1963" s="48" t="s">
        <v>1698</v>
      </c>
      <c r="C1963" s="57">
        <v>216873268</v>
      </c>
      <c r="D1963" s="44" t="s">
        <v>314</v>
      </c>
      <c r="E1963" s="58">
        <v>0</v>
      </c>
      <c r="F1963" s="50">
        <v>226225</v>
      </c>
    </row>
    <row r="1964" spans="1:6" s="51" customFormat="1" ht="12">
      <c r="A1964" s="41">
        <v>540818</v>
      </c>
      <c r="B1964" s="48" t="s">
        <v>1698</v>
      </c>
      <c r="C1964" s="57">
        <v>216886568</v>
      </c>
      <c r="D1964" s="44" t="s">
        <v>315</v>
      </c>
      <c r="E1964" s="58">
        <v>0</v>
      </c>
      <c r="F1964" s="50">
        <v>258430</v>
      </c>
    </row>
    <row r="1965" spans="1:6" s="51" customFormat="1" ht="12">
      <c r="A1965" s="41">
        <v>540818</v>
      </c>
      <c r="B1965" s="48" t="s">
        <v>1698</v>
      </c>
      <c r="C1965" s="57" t="s">
        <v>1108</v>
      </c>
      <c r="D1965" s="44" t="s">
        <v>316</v>
      </c>
      <c r="E1965" s="58">
        <v>0</v>
      </c>
      <c r="F1965" s="50">
        <v>83746</v>
      </c>
    </row>
    <row r="1966" spans="1:6" s="51" customFormat="1" ht="12">
      <c r="A1966" s="41">
        <v>540818</v>
      </c>
      <c r="B1966" s="48" t="s">
        <v>1698</v>
      </c>
      <c r="C1966" s="57" t="s">
        <v>1110</v>
      </c>
      <c r="D1966" s="44" t="s">
        <v>317</v>
      </c>
      <c r="E1966" s="58">
        <v>0</v>
      </c>
      <c r="F1966" s="50">
        <v>323077</v>
      </c>
    </row>
    <row r="1967" spans="1:6" s="51" customFormat="1" ht="12">
      <c r="A1967" s="41">
        <v>540818</v>
      </c>
      <c r="B1967" s="48" t="s">
        <v>1698</v>
      </c>
      <c r="C1967" s="57" t="s">
        <v>1112</v>
      </c>
      <c r="D1967" s="44" t="s">
        <v>318</v>
      </c>
      <c r="E1967" s="58">
        <v>0</v>
      </c>
      <c r="F1967" s="50">
        <v>42796</v>
      </c>
    </row>
    <row r="1968" spans="1:6" s="51" customFormat="1" ht="12">
      <c r="A1968" s="41">
        <v>540818</v>
      </c>
      <c r="B1968" s="48" t="s">
        <v>1698</v>
      </c>
      <c r="C1968" s="57" t="s">
        <v>1114</v>
      </c>
      <c r="D1968" s="44" t="s">
        <v>319</v>
      </c>
      <c r="E1968" s="58">
        <v>0</v>
      </c>
      <c r="F1968" s="50">
        <v>7854</v>
      </c>
    </row>
    <row r="1969" spans="1:6" s="51" customFormat="1" ht="12">
      <c r="A1969" s="41">
        <v>540818</v>
      </c>
      <c r="B1969" s="48" t="s">
        <v>1698</v>
      </c>
      <c r="C1969" s="43" t="s">
        <v>1116</v>
      </c>
      <c r="D1969" s="44" t="s">
        <v>320</v>
      </c>
      <c r="E1969" s="58">
        <v>0</v>
      </c>
      <c r="F1969" s="50">
        <v>171095</v>
      </c>
    </row>
    <row r="1970" spans="1:6" s="51" customFormat="1" ht="12">
      <c r="A1970" s="41">
        <v>540818</v>
      </c>
      <c r="B1970" s="48" t="s">
        <v>1698</v>
      </c>
      <c r="C1970" s="57">
        <v>216976869</v>
      </c>
      <c r="D1970" s="44" t="s">
        <v>321</v>
      </c>
      <c r="E1970" s="58">
        <v>0</v>
      </c>
      <c r="F1970" s="50">
        <v>27254</v>
      </c>
    </row>
    <row r="1971" spans="1:6" s="51" customFormat="1" ht="12">
      <c r="A1971" s="41">
        <v>540818</v>
      </c>
      <c r="B1971" s="48" t="s">
        <v>1698</v>
      </c>
      <c r="C1971" s="57">
        <v>216986569</v>
      </c>
      <c r="D1971" s="44" t="s">
        <v>322</v>
      </c>
      <c r="E1971" s="58">
        <v>0</v>
      </c>
      <c r="F1971" s="50">
        <v>61814</v>
      </c>
    </row>
    <row r="1972" spans="1:6" s="51" customFormat="1" ht="12">
      <c r="A1972" s="41">
        <v>540818</v>
      </c>
      <c r="B1972" s="48" t="s">
        <v>1698</v>
      </c>
      <c r="C1972" s="57" t="s">
        <v>1120</v>
      </c>
      <c r="D1972" s="44" t="s">
        <v>323</v>
      </c>
      <c r="E1972" s="58">
        <v>0</v>
      </c>
      <c r="F1972" s="50">
        <v>68840</v>
      </c>
    </row>
    <row r="1973" spans="1:6" s="51" customFormat="1" ht="12">
      <c r="A1973" s="41">
        <v>540818</v>
      </c>
      <c r="B1973" s="48" t="s">
        <v>1698</v>
      </c>
      <c r="C1973" s="57" t="s">
        <v>1122</v>
      </c>
      <c r="D1973" s="44" t="s">
        <v>324</v>
      </c>
      <c r="E1973" s="58">
        <v>0</v>
      </c>
      <c r="F1973" s="50">
        <v>42672</v>
      </c>
    </row>
    <row r="1974" spans="1:6" s="51" customFormat="1" ht="12">
      <c r="A1974" s="41">
        <v>540818</v>
      </c>
      <c r="B1974" s="48" t="s">
        <v>1698</v>
      </c>
      <c r="C1974" s="57" t="s">
        <v>1124</v>
      </c>
      <c r="D1974" s="44" t="s">
        <v>325</v>
      </c>
      <c r="E1974" s="58">
        <v>0</v>
      </c>
      <c r="F1974" s="50">
        <v>153792</v>
      </c>
    </row>
    <row r="1975" spans="1:6" s="51" customFormat="1" ht="12">
      <c r="A1975" s="41">
        <v>540818</v>
      </c>
      <c r="B1975" s="48" t="s">
        <v>1698</v>
      </c>
      <c r="C1975" s="57" t="s">
        <v>1126</v>
      </c>
      <c r="D1975" s="44" t="s">
        <v>326</v>
      </c>
      <c r="E1975" s="58">
        <v>0</v>
      </c>
      <c r="F1975" s="50">
        <v>101962</v>
      </c>
    </row>
    <row r="1976" spans="1:6" s="51" customFormat="1" ht="12">
      <c r="A1976" s="41">
        <v>540818</v>
      </c>
      <c r="B1976" s="48" t="s">
        <v>1698</v>
      </c>
      <c r="C1976" s="57" t="s">
        <v>1128</v>
      </c>
      <c r="D1976" s="44" t="s">
        <v>327</v>
      </c>
      <c r="E1976" s="58">
        <v>0</v>
      </c>
      <c r="F1976" s="50">
        <v>76658</v>
      </c>
    </row>
    <row r="1977" spans="1:6" s="51" customFormat="1" ht="12">
      <c r="A1977" s="41">
        <v>540818</v>
      </c>
      <c r="B1977" s="48" t="s">
        <v>1698</v>
      </c>
      <c r="C1977" s="57">
        <v>217023570</v>
      </c>
      <c r="D1977" s="44" t="s">
        <v>328</v>
      </c>
      <c r="E1977" s="58">
        <v>0</v>
      </c>
      <c r="F1977" s="50">
        <v>151461</v>
      </c>
    </row>
    <row r="1978" spans="1:6" s="51" customFormat="1" ht="12">
      <c r="A1978" s="41">
        <v>540818</v>
      </c>
      <c r="B1978" s="48" t="s">
        <v>1698</v>
      </c>
      <c r="C1978" s="57" t="s">
        <v>1131</v>
      </c>
      <c r="D1978" s="61" t="s">
        <v>1132</v>
      </c>
      <c r="E1978" s="58">
        <v>0</v>
      </c>
      <c r="F1978" s="50">
        <v>364906</v>
      </c>
    </row>
    <row r="1979" spans="1:6" s="51" customFormat="1" ht="12">
      <c r="A1979" s="41">
        <v>540818</v>
      </c>
      <c r="B1979" s="48" t="s">
        <v>1698</v>
      </c>
      <c r="C1979" s="57" t="s">
        <v>1133</v>
      </c>
      <c r="D1979" s="44" t="s">
        <v>329</v>
      </c>
      <c r="E1979" s="58">
        <v>0</v>
      </c>
      <c r="F1979" s="50">
        <v>55576</v>
      </c>
    </row>
    <row r="1980" spans="1:6" s="51" customFormat="1" ht="12">
      <c r="A1980" s="41">
        <v>540818</v>
      </c>
      <c r="B1980" s="48" t="s">
        <v>1698</v>
      </c>
      <c r="C1980" s="57" t="s">
        <v>1135</v>
      </c>
      <c r="D1980" s="44" t="s">
        <v>330</v>
      </c>
      <c r="E1980" s="58">
        <v>0</v>
      </c>
      <c r="F1980" s="50">
        <v>87694</v>
      </c>
    </row>
    <row r="1981" spans="1:6" s="51" customFormat="1" ht="12">
      <c r="A1981" s="41">
        <v>540818</v>
      </c>
      <c r="B1981" s="48" t="s">
        <v>1698</v>
      </c>
      <c r="C1981" s="57">
        <v>217047570</v>
      </c>
      <c r="D1981" s="44" t="s">
        <v>331</v>
      </c>
      <c r="E1981" s="58">
        <v>0</v>
      </c>
      <c r="F1981" s="50">
        <v>119336</v>
      </c>
    </row>
    <row r="1982" spans="1:6" s="51" customFormat="1" ht="12">
      <c r="A1982" s="41">
        <v>540818</v>
      </c>
      <c r="B1982" s="48" t="s">
        <v>1698</v>
      </c>
      <c r="C1982" s="57">
        <v>217050270</v>
      </c>
      <c r="D1982" s="44" t="s">
        <v>332</v>
      </c>
      <c r="E1982" s="58">
        <v>0</v>
      </c>
      <c r="F1982" s="50">
        <v>14437</v>
      </c>
    </row>
    <row r="1983" spans="1:6" s="51" customFormat="1" ht="12">
      <c r="A1983" s="41">
        <v>540818</v>
      </c>
      <c r="B1983" s="48" t="s">
        <v>1698</v>
      </c>
      <c r="C1983" s="57">
        <v>217050370</v>
      </c>
      <c r="D1983" s="44" t="s">
        <v>333</v>
      </c>
      <c r="E1983" s="58">
        <v>0</v>
      </c>
      <c r="F1983" s="50">
        <v>39359</v>
      </c>
    </row>
    <row r="1984" spans="1:6" s="51" customFormat="1" ht="12">
      <c r="A1984" s="41">
        <v>540818</v>
      </c>
      <c r="B1984" s="48" t="s">
        <v>1698</v>
      </c>
      <c r="C1984" s="57">
        <v>217054670</v>
      </c>
      <c r="D1984" s="44" t="s">
        <v>334</v>
      </c>
      <c r="E1984" s="58">
        <v>0</v>
      </c>
      <c r="F1984" s="50">
        <v>64401</v>
      </c>
    </row>
    <row r="1985" spans="1:6" s="51" customFormat="1" ht="12">
      <c r="A1985" s="41">
        <v>540818</v>
      </c>
      <c r="B1985" s="48" t="s">
        <v>1698</v>
      </c>
      <c r="C1985" s="57">
        <v>217063470</v>
      </c>
      <c r="D1985" s="44" t="s">
        <v>335</v>
      </c>
      <c r="E1985" s="58">
        <v>0</v>
      </c>
      <c r="F1985" s="50">
        <v>150665</v>
      </c>
    </row>
    <row r="1986" spans="1:6" s="51" customFormat="1" ht="12">
      <c r="A1986" s="41">
        <v>540818</v>
      </c>
      <c r="B1986" s="48" t="s">
        <v>1698</v>
      </c>
      <c r="C1986" s="57">
        <v>217066170</v>
      </c>
      <c r="D1986" s="44" t="s">
        <v>336</v>
      </c>
      <c r="E1986" s="58">
        <v>0</v>
      </c>
      <c r="F1986" s="50">
        <v>20708743</v>
      </c>
    </row>
    <row r="1987" spans="1:6" s="51" customFormat="1" ht="12">
      <c r="A1987" s="41">
        <v>540818</v>
      </c>
      <c r="B1987" s="48" t="s">
        <v>1698</v>
      </c>
      <c r="C1987" s="57" t="s">
        <v>1143</v>
      </c>
      <c r="D1987" s="44" t="s">
        <v>337</v>
      </c>
      <c r="E1987" s="58">
        <v>0</v>
      </c>
      <c r="F1987" s="50">
        <v>4858</v>
      </c>
    </row>
    <row r="1988" spans="1:6" s="51" customFormat="1" ht="12">
      <c r="A1988" s="41">
        <v>540818</v>
      </c>
      <c r="B1988" s="48" t="s">
        <v>1698</v>
      </c>
      <c r="C1988" s="57" t="s">
        <v>1145</v>
      </c>
      <c r="D1988" s="44" t="s">
        <v>338</v>
      </c>
      <c r="E1988" s="58">
        <v>0</v>
      </c>
      <c r="F1988" s="50">
        <v>36213</v>
      </c>
    </row>
    <row r="1989" spans="1:6" s="51" customFormat="1" ht="12">
      <c r="A1989" s="41">
        <v>540818</v>
      </c>
      <c r="B1989" s="48" t="s">
        <v>1698</v>
      </c>
      <c r="C1989" s="57">
        <v>217070670</v>
      </c>
      <c r="D1989" s="44" t="s">
        <v>339</v>
      </c>
      <c r="E1989" s="58">
        <v>0</v>
      </c>
      <c r="F1989" s="50">
        <v>212661</v>
      </c>
    </row>
    <row r="1990" spans="1:6" s="51" customFormat="1" ht="12">
      <c r="A1990" s="41">
        <v>540818</v>
      </c>
      <c r="B1990" s="48" t="s">
        <v>1698</v>
      </c>
      <c r="C1990" s="57">
        <v>217073270</v>
      </c>
      <c r="D1990" s="44" t="s">
        <v>340</v>
      </c>
      <c r="E1990" s="58">
        <v>0</v>
      </c>
      <c r="F1990" s="50">
        <v>32309</v>
      </c>
    </row>
    <row r="1991" spans="1:6" s="51" customFormat="1" ht="12">
      <c r="A1991" s="41">
        <v>540818</v>
      </c>
      <c r="B1991" s="48" t="s">
        <v>1698</v>
      </c>
      <c r="C1991" s="57">
        <v>217073770</v>
      </c>
      <c r="D1991" s="44" t="s">
        <v>1149</v>
      </c>
      <c r="E1991" s="58">
        <v>0</v>
      </c>
      <c r="F1991" s="50">
        <v>18192</v>
      </c>
    </row>
    <row r="1992" spans="1:6" s="51" customFormat="1" ht="12">
      <c r="A1992" s="41">
        <v>540818</v>
      </c>
      <c r="B1992" s="48" t="s">
        <v>1698</v>
      </c>
      <c r="C1992" s="57">
        <v>217073870</v>
      </c>
      <c r="D1992" s="44" t="s">
        <v>341</v>
      </c>
      <c r="E1992" s="58">
        <v>0</v>
      </c>
      <c r="F1992" s="50">
        <v>40632</v>
      </c>
    </row>
    <row r="1993" spans="1:6" s="51" customFormat="1" ht="12">
      <c r="A1993" s="41">
        <v>540818</v>
      </c>
      <c r="B1993" s="48" t="s">
        <v>1698</v>
      </c>
      <c r="C1993" s="57">
        <v>217076670</v>
      </c>
      <c r="D1993" s="44" t="s">
        <v>342</v>
      </c>
      <c r="E1993" s="58">
        <v>0</v>
      </c>
      <c r="F1993" s="50">
        <v>58126</v>
      </c>
    </row>
    <row r="1994" spans="1:6" s="51" customFormat="1" ht="12">
      <c r="A1994" s="41">
        <v>540818</v>
      </c>
      <c r="B1994" s="48" t="s">
        <v>1698</v>
      </c>
      <c r="C1994" s="57" t="s">
        <v>1152</v>
      </c>
      <c r="D1994" s="44" t="s">
        <v>343</v>
      </c>
      <c r="E1994" s="58">
        <v>0</v>
      </c>
      <c r="F1994" s="50">
        <v>8686</v>
      </c>
    </row>
    <row r="1995" spans="1:6" s="51" customFormat="1" ht="12">
      <c r="A1995" s="41">
        <v>540818</v>
      </c>
      <c r="B1995" s="48" t="s">
        <v>1698</v>
      </c>
      <c r="C1995" s="57">
        <v>217154871</v>
      </c>
      <c r="D1995" s="44" t="s">
        <v>344</v>
      </c>
      <c r="E1995" s="58">
        <v>0</v>
      </c>
      <c r="F1995" s="50">
        <v>20791</v>
      </c>
    </row>
    <row r="1996" spans="1:6" s="51" customFormat="1" ht="12">
      <c r="A1996" s="41">
        <v>540818</v>
      </c>
      <c r="B1996" s="48" t="s">
        <v>1698</v>
      </c>
      <c r="C1996" s="57" t="s">
        <v>1155</v>
      </c>
      <c r="D1996" s="44" t="s">
        <v>345</v>
      </c>
      <c r="E1996" s="58">
        <v>0</v>
      </c>
      <c r="F1996" s="50">
        <v>26713</v>
      </c>
    </row>
    <row r="1997" spans="1:6" s="51" customFormat="1" ht="12">
      <c r="A1997" s="41">
        <v>540818</v>
      </c>
      <c r="B1997" s="48" t="s">
        <v>1698</v>
      </c>
      <c r="C1997" s="57">
        <v>217170771</v>
      </c>
      <c r="D1997" s="44" t="s">
        <v>346</v>
      </c>
      <c r="E1997" s="58">
        <v>0</v>
      </c>
      <c r="F1997" s="50">
        <v>156795</v>
      </c>
    </row>
    <row r="1998" spans="1:6" s="51" customFormat="1" ht="12">
      <c r="A1998" s="41">
        <v>540818</v>
      </c>
      <c r="B1998" s="48" t="s">
        <v>1698</v>
      </c>
      <c r="C1998" s="57">
        <v>217173671</v>
      </c>
      <c r="D1998" s="44" t="s">
        <v>347</v>
      </c>
      <c r="E1998" s="58">
        <v>0</v>
      </c>
      <c r="F1998" s="50">
        <v>49772</v>
      </c>
    </row>
    <row r="1999" spans="1:6" s="51" customFormat="1" ht="12">
      <c r="A1999" s="41">
        <v>540818</v>
      </c>
      <c r="B1999" s="48" t="s">
        <v>1698</v>
      </c>
      <c r="C1999" s="57">
        <v>217186571</v>
      </c>
      <c r="D1999" s="44" t="s">
        <v>348</v>
      </c>
      <c r="E1999" s="58">
        <v>0</v>
      </c>
      <c r="F1999" s="50">
        <v>158756</v>
      </c>
    </row>
    <row r="2000" spans="1:6" s="51" customFormat="1" ht="12">
      <c r="A2000" s="41">
        <v>540818</v>
      </c>
      <c r="B2000" s="48" t="s">
        <v>1698</v>
      </c>
      <c r="C2000" s="57" t="s">
        <v>1159</v>
      </c>
      <c r="D2000" s="44" t="s">
        <v>349</v>
      </c>
      <c r="E2000" s="58">
        <v>0</v>
      </c>
      <c r="F2000" s="50">
        <v>187788</v>
      </c>
    </row>
    <row r="2001" spans="1:6" s="51" customFormat="1" ht="12">
      <c r="A2001" s="41">
        <v>540818</v>
      </c>
      <c r="B2001" s="48" t="s">
        <v>1698</v>
      </c>
      <c r="C2001" s="57" t="s">
        <v>1161</v>
      </c>
      <c r="D2001" s="44" t="s">
        <v>350</v>
      </c>
      <c r="E2001" s="58">
        <v>0</v>
      </c>
      <c r="F2001" s="50">
        <v>54963</v>
      </c>
    </row>
    <row r="2002" spans="1:6" s="51" customFormat="1" ht="12">
      <c r="A2002" s="41">
        <v>540818</v>
      </c>
      <c r="B2002" s="48" t="s">
        <v>1698</v>
      </c>
      <c r="C2002" s="57" t="s">
        <v>1163</v>
      </c>
      <c r="D2002" s="44" t="s">
        <v>351</v>
      </c>
      <c r="E2002" s="58">
        <v>0</v>
      </c>
      <c r="F2002" s="50">
        <v>12938</v>
      </c>
    </row>
    <row r="2003" spans="1:6" s="51" customFormat="1" ht="12">
      <c r="A2003" s="41">
        <v>540818</v>
      </c>
      <c r="B2003" s="48" t="s">
        <v>1698</v>
      </c>
      <c r="C2003" s="57" t="s">
        <v>1165</v>
      </c>
      <c r="D2003" s="44" t="s">
        <v>352</v>
      </c>
      <c r="E2003" s="58">
        <v>0</v>
      </c>
      <c r="F2003" s="50">
        <v>17947</v>
      </c>
    </row>
    <row r="2004" spans="1:6" s="51" customFormat="1" ht="12">
      <c r="A2004" s="41">
        <v>540818</v>
      </c>
      <c r="B2004" s="48" t="s">
        <v>1698</v>
      </c>
      <c r="C2004" s="57" t="s">
        <v>1167</v>
      </c>
      <c r="D2004" s="44" t="s">
        <v>353</v>
      </c>
      <c r="E2004" s="58">
        <v>0</v>
      </c>
      <c r="F2004" s="50">
        <v>169899</v>
      </c>
    </row>
    <row r="2005" spans="1:6" s="51" customFormat="1" ht="12">
      <c r="A2005" s="41">
        <v>540818</v>
      </c>
      <c r="B2005" s="48" t="s">
        <v>1698</v>
      </c>
      <c r="C2005" s="57">
        <v>217217272</v>
      </c>
      <c r="D2005" s="44" t="s">
        <v>354</v>
      </c>
      <c r="E2005" s="58">
        <v>0</v>
      </c>
      <c r="F2005" s="50">
        <v>39618</v>
      </c>
    </row>
    <row r="2006" spans="1:6" s="51" customFormat="1" ht="12">
      <c r="A2006" s="41">
        <v>540818</v>
      </c>
      <c r="B2006" s="48" t="s">
        <v>1698</v>
      </c>
      <c r="C2006" s="57" t="s">
        <v>1170</v>
      </c>
      <c r="D2006" s="44" t="s">
        <v>355</v>
      </c>
      <c r="E2006" s="58">
        <v>0</v>
      </c>
      <c r="F2006" s="50">
        <v>184231</v>
      </c>
    </row>
    <row r="2007" spans="1:6" s="51" customFormat="1" ht="12">
      <c r="A2007" s="41">
        <v>540818</v>
      </c>
      <c r="B2007" s="48" t="s">
        <v>1698</v>
      </c>
      <c r="C2007" s="57" t="s">
        <v>1172</v>
      </c>
      <c r="D2007" s="44" t="s">
        <v>356</v>
      </c>
      <c r="E2007" s="58">
        <v>0</v>
      </c>
      <c r="F2007" s="50">
        <v>30205</v>
      </c>
    </row>
    <row r="2008" spans="1:6" s="51" customFormat="1" ht="12">
      <c r="A2008" s="41">
        <v>540818</v>
      </c>
      <c r="B2008" s="48" t="s">
        <v>1698</v>
      </c>
      <c r="C2008" s="57" t="s">
        <v>1174</v>
      </c>
      <c r="D2008" s="44" t="s">
        <v>357</v>
      </c>
      <c r="E2008" s="58">
        <v>0</v>
      </c>
      <c r="F2008" s="50">
        <v>57294</v>
      </c>
    </row>
    <row r="2009" spans="1:6" s="51" customFormat="1" ht="12">
      <c r="A2009" s="41">
        <v>540818</v>
      </c>
      <c r="B2009" s="48" t="s">
        <v>1698</v>
      </c>
      <c r="C2009" s="57" t="s">
        <v>1176</v>
      </c>
      <c r="D2009" s="44" t="s">
        <v>358</v>
      </c>
      <c r="E2009" s="58">
        <v>0</v>
      </c>
      <c r="F2009" s="50">
        <v>50075</v>
      </c>
    </row>
    <row r="2010" spans="1:6" s="51" customFormat="1" ht="12">
      <c r="A2010" s="41">
        <v>540818</v>
      </c>
      <c r="B2010" s="48" t="s">
        <v>1698</v>
      </c>
      <c r="C2010" s="57">
        <v>217227372</v>
      </c>
      <c r="D2010" s="44" t="s">
        <v>1178</v>
      </c>
      <c r="E2010" s="58">
        <v>0</v>
      </c>
      <c r="F2010" s="50">
        <v>14491</v>
      </c>
    </row>
    <row r="2011" spans="1:6" s="51" customFormat="1" ht="12">
      <c r="A2011" s="41">
        <v>540818</v>
      </c>
      <c r="B2011" s="48" t="s">
        <v>1698</v>
      </c>
      <c r="C2011" s="57" t="s">
        <v>1179</v>
      </c>
      <c r="D2011" s="44" t="s">
        <v>1180</v>
      </c>
      <c r="E2011" s="58">
        <v>0</v>
      </c>
      <c r="F2011" s="50">
        <v>27920</v>
      </c>
    </row>
    <row r="2012" spans="1:6" s="51" customFormat="1" ht="12">
      <c r="A2012" s="41">
        <v>540818</v>
      </c>
      <c r="B2012" s="48" t="s">
        <v>1698</v>
      </c>
      <c r="C2012" s="57">
        <v>217254172</v>
      </c>
      <c r="D2012" s="44" t="s">
        <v>359</v>
      </c>
      <c r="E2012" s="58">
        <v>0</v>
      </c>
      <c r="F2012" s="50">
        <v>49651</v>
      </c>
    </row>
    <row r="2013" spans="1:6" s="51" customFormat="1" ht="12">
      <c r="A2013" s="41">
        <v>540818</v>
      </c>
      <c r="B2013" s="48" t="s">
        <v>1698</v>
      </c>
      <c r="C2013" s="57">
        <v>217263272</v>
      </c>
      <c r="D2013" s="44" t="s">
        <v>360</v>
      </c>
      <c r="E2013" s="58">
        <v>0</v>
      </c>
      <c r="F2013" s="50">
        <v>48244</v>
      </c>
    </row>
    <row r="2014" spans="1:6" s="51" customFormat="1" ht="12">
      <c r="A2014" s="41">
        <v>540818</v>
      </c>
      <c r="B2014" s="48" t="s">
        <v>1698</v>
      </c>
      <c r="C2014" s="57">
        <v>217266572</v>
      </c>
      <c r="D2014" s="44" t="s">
        <v>361</v>
      </c>
      <c r="E2014" s="58">
        <v>0</v>
      </c>
      <c r="F2014" s="50">
        <v>63422</v>
      </c>
    </row>
    <row r="2015" spans="1:6" s="51" customFormat="1" ht="12">
      <c r="A2015" s="41">
        <v>540818</v>
      </c>
      <c r="B2015" s="48" t="s">
        <v>1698</v>
      </c>
      <c r="C2015" s="57" t="s">
        <v>1184</v>
      </c>
      <c r="D2015" s="44" t="s">
        <v>362</v>
      </c>
      <c r="E2015" s="58">
        <v>0</v>
      </c>
      <c r="F2015" s="50">
        <v>66040</v>
      </c>
    </row>
    <row r="2016" spans="1:6" s="51" customFormat="1" ht="12">
      <c r="A2016" s="41">
        <v>540818</v>
      </c>
      <c r="B2016" s="48" t="s">
        <v>1698</v>
      </c>
      <c r="C2016" s="57" t="s">
        <v>1186</v>
      </c>
      <c r="D2016" s="44" t="s">
        <v>363</v>
      </c>
      <c r="E2016" s="58">
        <v>0</v>
      </c>
      <c r="F2016" s="50">
        <v>79403</v>
      </c>
    </row>
    <row r="2017" spans="1:6" s="51" customFormat="1" ht="12">
      <c r="A2017" s="41">
        <v>540818</v>
      </c>
      <c r="B2017" s="48" t="s">
        <v>1698</v>
      </c>
      <c r="C2017" s="57" t="s">
        <v>1188</v>
      </c>
      <c r="D2017" s="44" t="s">
        <v>364</v>
      </c>
      <c r="E2017" s="58">
        <v>0</v>
      </c>
      <c r="F2017" s="50">
        <v>75031</v>
      </c>
    </row>
    <row r="2018" spans="1:6" s="51" customFormat="1" ht="12">
      <c r="A2018" s="41">
        <v>540818</v>
      </c>
      <c r="B2018" s="48" t="s">
        <v>1698</v>
      </c>
      <c r="C2018" s="57" t="s">
        <v>1190</v>
      </c>
      <c r="D2018" s="44" t="s">
        <v>365</v>
      </c>
      <c r="E2018" s="58">
        <v>0</v>
      </c>
      <c r="F2018" s="50">
        <v>76679</v>
      </c>
    </row>
    <row r="2019" spans="1:6" s="51" customFormat="1" ht="12">
      <c r="A2019" s="41">
        <v>540818</v>
      </c>
      <c r="B2019" s="48" t="s">
        <v>1698</v>
      </c>
      <c r="C2019" s="57" t="s">
        <v>1192</v>
      </c>
      <c r="D2019" s="44" t="s">
        <v>1193</v>
      </c>
      <c r="E2019" s="58">
        <v>0</v>
      </c>
      <c r="F2019" s="50">
        <v>107948</v>
      </c>
    </row>
    <row r="2020" spans="1:6" s="51" customFormat="1" ht="12">
      <c r="A2020" s="41">
        <v>540818</v>
      </c>
      <c r="B2020" s="48" t="s">
        <v>1698</v>
      </c>
      <c r="C2020" s="57" t="s">
        <v>1194</v>
      </c>
      <c r="D2020" s="44" t="s">
        <v>366</v>
      </c>
      <c r="E2020" s="58">
        <v>0</v>
      </c>
      <c r="F2020" s="50">
        <v>66375</v>
      </c>
    </row>
    <row r="2021" spans="1:6" s="51" customFormat="1" ht="12">
      <c r="A2021" s="41">
        <v>540818</v>
      </c>
      <c r="B2021" s="48" t="s">
        <v>1698</v>
      </c>
      <c r="C2021" s="57" t="s">
        <v>1196</v>
      </c>
      <c r="D2021" s="44" t="s">
        <v>367</v>
      </c>
      <c r="E2021" s="58">
        <v>0</v>
      </c>
      <c r="F2021" s="50">
        <v>89766</v>
      </c>
    </row>
    <row r="2022" spans="1:6" s="51" customFormat="1" ht="12">
      <c r="A2022" s="41">
        <v>540818</v>
      </c>
      <c r="B2022" s="48" t="s">
        <v>1698</v>
      </c>
      <c r="C2022" s="57" t="s">
        <v>1198</v>
      </c>
      <c r="D2022" s="44" t="s">
        <v>368</v>
      </c>
      <c r="E2022" s="58">
        <v>0</v>
      </c>
      <c r="F2022" s="50">
        <v>19200</v>
      </c>
    </row>
    <row r="2023" spans="1:6" s="51" customFormat="1" ht="12">
      <c r="A2023" s="41">
        <v>540818</v>
      </c>
      <c r="B2023" s="48" t="s">
        <v>1698</v>
      </c>
      <c r="C2023" s="57">
        <v>217317873</v>
      </c>
      <c r="D2023" s="44" t="s">
        <v>369</v>
      </c>
      <c r="E2023" s="58">
        <v>0</v>
      </c>
      <c r="F2023" s="50">
        <v>133443</v>
      </c>
    </row>
    <row r="2024" spans="1:6" s="51" customFormat="1" ht="12">
      <c r="A2024" s="41">
        <v>540818</v>
      </c>
      <c r="B2024" s="48" t="s">
        <v>1698</v>
      </c>
      <c r="C2024" s="57">
        <v>217319473</v>
      </c>
      <c r="D2024" s="44" t="s">
        <v>370</v>
      </c>
      <c r="E2024" s="58">
        <v>0</v>
      </c>
      <c r="F2024" s="50">
        <v>105448</v>
      </c>
    </row>
    <row r="2025" spans="1:6" s="51" customFormat="1" ht="12">
      <c r="A2025" s="41">
        <v>540818</v>
      </c>
      <c r="B2025" s="48" t="s">
        <v>1698</v>
      </c>
      <c r="C2025" s="57">
        <v>217319573</v>
      </c>
      <c r="D2025" s="44" t="s">
        <v>371</v>
      </c>
      <c r="E2025" s="58">
        <v>0</v>
      </c>
      <c r="F2025" s="50">
        <v>162620</v>
      </c>
    </row>
    <row r="2026" spans="1:6" s="51" customFormat="1" ht="12">
      <c r="A2026" s="41">
        <v>540818</v>
      </c>
      <c r="B2026" s="48" t="s">
        <v>1698</v>
      </c>
      <c r="C2026" s="57" t="s">
        <v>1203</v>
      </c>
      <c r="D2026" s="44" t="s">
        <v>372</v>
      </c>
      <c r="E2026" s="58">
        <v>0</v>
      </c>
      <c r="F2026" s="50">
        <v>159699</v>
      </c>
    </row>
    <row r="2027" spans="1:6" s="51" customFormat="1" ht="12">
      <c r="A2027" s="41">
        <v>540818</v>
      </c>
      <c r="B2027" s="48" t="s">
        <v>1698</v>
      </c>
      <c r="C2027" s="57" t="s">
        <v>1205</v>
      </c>
      <c r="D2027" s="44" t="s">
        <v>373</v>
      </c>
      <c r="E2027" s="58">
        <v>0</v>
      </c>
      <c r="F2027" s="50">
        <v>64678</v>
      </c>
    </row>
    <row r="2028" spans="1:6" s="51" customFormat="1" ht="12">
      <c r="A2028" s="41">
        <v>540818</v>
      </c>
      <c r="B2028" s="48" t="s">
        <v>1698</v>
      </c>
      <c r="C2028" s="57">
        <v>217327073</v>
      </c>
      <c r="D2028" s="44" t="s">
        <v>374</v>
      </c>
      <c r="E2028" s="58">
        <v>0</v>
      </c>
      <c r="F2028" s="50">
        <v>61699</v>
      </c>
    </row>
    <row r="2029" spans="1:6" s="51" customFormat="1" ht="12">
      <c r="A2029" s="41">
        <v>540818</v>
      </c>
      <c r="B2029" s="48" t="s">
        <v>1698</v>
      </c>
      <c r="C2029" s="57">
        <v>217350573</v>
      </c>
      <c r="D2029" s="44" t="s">
        <v>375</v>
      </c>
      <c r="E2029" s="58">
        <v>0</v>
      </c>
      <c r="F2029" s="50">
        <v>104297</v>
      </c>
    </row>
    <row r="2030" spans="1:6" s="51" customFormat="1" ht="12">
      <c r="A2030" s="41">
        <v>540818</v>
      </c>
      <c r="B2030" s="48" t="s">
        <v>1698</v>
      </c>
      <c r="C2030" s="57">
        <v>217352473</v>
      </c>
      <c r="D2030" s="44" t="s">
        <v>376</v>
      </c>
      <c r="E2030" s="58">
        <v>0</v>
      </c>
      <c r="F2030" s="50">
        <v>63619</v>
      </c>
    </row>
    <row r="2031" spans="1:6" s="51" customFormat="1" ht="12">
      <c r="A2031" s="41">
        <v>540818</v>
      </c>
      <c r="B2031" s="48" t="s">
        <v>1698</v>
      </c>
      <c r="C2031" s="57">
        <v>217352573</v>
      </c>
      <c r="D2031" s="44" t="s">
        <v>377</v>
      </c>
      <c r="E2031" s="58">
        <v>0</v>
      </c>
      <c r="F2031" s="50">
        <v>34079</v>
      </c>
    </row>
    <row r="2032" spans="1:6" s="51" customFormat="1" ht="12">
      <c r="A2032" s="41">
        <v>540818</v>
      </c>
      <c r="B2032" s="48" t="s">
        <v>1698</v>
      </c>
      <c r="C2032" s="57">
        <v>217354673</v>
      </c>
      <c r="D2032" s="61" t="s">
        <v>378</v>
      </c>
      <c r="E2032" s="58">
        <v>0</v>
      </c>
      <c r="F2032" s="50">
        <v>15647</v>
      </c>
    </row>
    <row r="2033" spans="1:6" s="51" customFormat="1" ht="12">
      <c r="A2033" s="41">
        <v>540818</v>
      </c>
      <c r="B2033" s="48" t="s">
        <v>1698</v>
      </c>
      <c r="C2033" s="57" t="s">
        <v>1212</v>
      </c>
      <c r="D2033" s="44" t="s">
        <v>379</v>
      </c>
      <c r="E2033" s="58">
        <v>0</v>
      </c>
      <c r="F2033" s="50">
        <v>26164</v>
      </c>
    </row>
    <row r="2034" spans="1:6" s="51" customFormat="1" ht="12">
      <c r="A2034" s="41">
        <v>540818</v>
      </c>
      <c r="B2034" s="48" t="s">
        <v>1698</v>
      </c>
      <c r="C2034" s="57" t="s">
        <v>1214</v>
      </c>
      <c r="D2034" s="44" t="s">
        <v>380</v>
      </c>
      <c r="E2034" s="58">
        <v>0</v>
      </c>
      <c r="F2034" s="50">
        <v>10517</v>
      </c>
    </row>
    <row r="2035" spans="1:6" s="51" customFormat="1" ht="12">
      <c r="A2035" s="41">
        <v>540818</v>
      </c>
      <c r="B2035" s="48" t="s">
        <v>1698</v>
      </c>
      <c r="C2035" s="57" t="s">
        <v>1216</v>
      </c>
      <c r="D2035" s="44" t="s">
        <v>381</v>
      </c>
      <c r="E2035" s="58">
        <v>0</v>
      </c>
      <c r="F2035" s="50">
        <v>29812</v>
      </c>
    </row>
    <row r="2036" spans="1:6" s="51" customFormat="1" ht="12">
      <c r="A2036" s="41">
        <v>540818</v>
      </c>
      <c r="B2036" s="48" t="s">
        <v>1698</v>
      </c>
      <c r="C2036" s="57">
        <v>217370473</v>
      </c>
      <c r="D2036" s="44" t="s">
        <v>382</v>
      </c>
      <c r="E2036" s="58">
        <v>0</v>
      </c>
      <c r="F2036" s="50">
        <v>60883</v>
      </c>
    </row>
    <row r="2037" spans="1:6" s="51" customFormat="1" ht="12">
      <c r="A2037" s="41">
        <v>540818</v>
      </c>
      <c r="B2037" s="48" t="s">
        <v>1698</v>
      </c>
      <c r="C2037" s="57">
        <v>217373873</v>
      </c>
      <c r="D2037" s="44" t="s">
        <v>383</v>
      </c>
      <c r="E2037" s="58">
        <v>0</v>
      </c>
      <c r="F2037" s="50">
        <v>22185</v>
      </c>
    </row>
    <row r="2038" spans="1:6" s="51" customFormat="1" ht="12">
      <c r="A2038" s="41">
        <v>540818</v>
      </c>
      <c r="B2038" s="48" t="s">
        <v>1698</v>
      </c>
      <c r="C2038" s="57">
        <v>217386573</v>
      </c>
      <c r="D2038" s="44" t="s">
        <v>384</v>
      </c>
      <c r="E2038" s="58">
        <v>0</v>
      </c>
      <c r="F2038" s="50">
        <v>131781</v>
      </c>
    </row>
    <row r="2039" spans="1:6" s="51" customFormat="1" ht="12">
      <c r="A2039" s="41">
        <v>540818</v>
      </c>
      <c r="B2039" s="48" t="s">
        <v>1698</v>
      </c>
      <c r="C2039" s="57">
        <v>217399773</v>
      </c>
      <c r="D2039" s="44" t="s">
        <v>385</v>
      </c>
      <c r="E2039" s="58">
        <v>0</v>
      </c>
      <c r="F2039" s="50">
        <v>211248</v>
      </c>
    </row>
    <row r="2040" spans="1:6" s="51" customFormat="1" ht="12">
      <c r="A2040" s="41">
        <v>540818</v>
      </c>
      <c r="B2040" s="48" t="s">
        <v>1698</v>
      </c>
      <c r="C2040" s="57" t="s">
        <v>1222</v>
      </c>
      <c r="D2040" s="44" t="s">
        <v>386</v>
      </c>
      <c r="E2040" s="58">
        <v>0</v>
      </c>
      <c r="F2040" s="50">
        <v>62525</v>
      </c>
    </row>
    <row r="2041" spans="1:6" s="51" customFormat="1" ht="12">
      <c r="A2041" s="41">
        <v>540818</v>
      </c>
      <c r="B2041" s="48" t="s">
        <v>1698</v>
      </c>
      <c r="C2041" s="57">
        <v>217413074</v>
      </c>
      <c r="D2041" s="44" t="s">
        <v>387</v>
      </c>
      <c r="E2041" s="58">
        <v>0</v>
      </c>
      <c r="F2041" s="50">
        <v>113793</v>
      </c>
    </row>
    <row r="2042" spans="1:6" s="51" customFormat="1" ht="12">
      <c r="A2042" s="41">
        <v>540818</v>
      </c>
      <c r="B2042" s="48" t="s">
        <v>1698</v>
      </c>
      <c r="C2042" s="57">
        <v>217415774</v>
      </c>
      <c r="D2042" s="44" t="s">
        <v>388</v>
      </c>
      <c r="E2042" s="58">
        <v>0</v>
      </c>
      <c r="F2042" s="50">
        <v>11564</v>
      </c>
    </row>
    <row r="2043" spans="1:6" s="51" customFormat="1" ht="12">
      <c r="A2043" s="41">
        <v>540818</v>
      </c>
      <c r="B2043" s="48" t="s">
        <v>1698</v>
      </c>
      <c r="C2043" s="57">
        <v>217417174</v>
      </c>
      <c r="D2043" s="44" t="s">
        <v>389</v>
      </c>
      <c r="E2043" s="58">
        <v>0</v>
      </c>
      <c r="F2043" s="50">
        <v>168477</v>
      </c>
    </row>
    <row r="2044" spans="1:6" s="51" customFormat="1" ht="12">
      <c r="A2044" s="41">
        <v>540818</v>
      </c>
      <c r="B2044" s="48" t="s">
        <v>1698</v>
      </c>
      <c r="C2044" s="57">
        <v>217423574</v>
      </c>
      <c r="D2044" s="44" t="s">
        <v>390</v>
      </c>
      <c r="E2044" s="58">
        <v>0</v>
      </c>
      <c r="F2044" s="50">
        <v>129670</v>
      </c>
    </row>
    <row r="2045" spans="1:6" s="51" customFormat="1" ht="12">
      <c r="A2045" s="41">
        <v>540818</v>
      </c>
      <c r="B2045" s="48" t="s">
        <v>1698</v>
      </c>
      <c r="C2045" s="57" t="s">
        <v>1228</v>
      </c>
      <c r="D2045" s="44" t="s">
        <v>391</v>
      </c>
      <c r="E2045" s="58">
        <v>0</v>
      </c>
      <c r="F2045" s="50">
        <v>86939</v>
      </c>
    </row>
    <row r="2046" spans="1:6" s="51" customFormat="1" ht="12">
      <c r="A2046" s="41">
        <v>540818</v>
      </c>
      <c r="B2046" s="48" t="s">
        <v>1698</v>
      </c>
      <c r="C2046" s="57">
        <v>217454174</v>
      </c>
      <c r="D2046" s="44" t="s">
        <v>392</v>
      </c>
      <c r="E2046" s="58">
        <v>0</v>
      </c>
      <c r="F2046" s="50">
        <v>35950</v>
      </c>
    </row>
    <row r="2047" spans="1:6" s="51" customFormat="1" ht="12">
      <c r="A2047" s="41">
        <v>540818</v>
      </c>
      <c r="B2047" s="48" t="s">
        <v>1698</v>
      </c>
      <c r="C2047" s="57">
        <v>217454874</v>
      </c>
      <c r="D2047" s="61" t="s">
        <v>393</v>
      </c>
      <c r="E2047" s="58">
        <v>0</v>
      </c>
      <c r="F2047" s="50">
        <v>215359</v>
      </c>
    </row>
    <row r="2048" spans="1:6" s="51" customFormat="1" ht="12">
      <c r="A2048" s="41">
        <v>540818</v>
      </c>
      <c r="B2048" s="48" t="s">
        <v>1698</v>
      </c>
      <c r="C2048" s="57" t="s">
        <v>1232</v>
      </c>
      <c r="D2048" s="44" t="s">
        <v>394</v>
      </c>
      <c r="E2048" s="58">
        <v>0</v>
      </c>
      <c r="F2048" s="50">
        <v>27797</v>
      </c>
    </row>
    <row r="2049" spans="1:6" s="51" customFormat="1" ht="12">
      <c r="A2049" s="41">
        <v>540818</v>
      </c>
      <c r="B2049" s="48" t="s">
        <v>1698</v>
      </c>
      <c r="C2049" s="57" t="s">
        <v>1234</v>
      </c>
      <c r="D2049" s="44" t="s">
        <v>395</v>
      </c>
      <c r="E2049" s="58">
        <v>0</v>
      </c>
      <c r="F2049" s="50">
        <v>53719</v>
      </c>
    </row>
    <row r="2050" spans="1:6" s="51" customFormat="1" ht="12">
      <c r="A2050" s="41">
        <v>540818</v>
      </c>
      <c r="B2050" s="48" t="s">
        <v>1698</v>
      </c>
      <c r="C2050" s="57" t="s">
        <v>1236</v>
      </c>
      <c r="D2050" s="44" t="s">
        <v>396</v>
      </c>
      <c r="E2050" s="58">
        <v>0</v>
      </c>
      <c r="F2050" s="50">
        <v>71044</v>
      </c>
    </row>
    <row r="2051" spans="1:6" s="51" customFormat="1" ht="12">
      <c r="A2051" s="41">
        <v>540818</v>
      </c>
      <c r="B2051" s="48" t="s">
        <v>1698</v>
      </c>
      <c r="C2051" s="57" t="s">
        <v>1238</v>
      </c>
      <c r="D2051" s="44" t="s">
        <v>397</v>
      </c>
      <c r="E2051" s="58">
        <v>0</v>
      </c>
      <c r="F2051" s="50">
        <v>194936</v>
      </c>
    </row>
    <row r="2052" spans="1:6" s="51" customFormat="1" ht="12">
      <c r="A2052" s="41">
        <v>540818</v>
      </c>
      <c r="B2052" s="48" t="s">
        <v>1698</v>
      </c>
      <c r="C2052" s="57" t="s">
        <v>1240</v>
      </c>
      <c r="D2052" s="61" t="s">
        <v>398</v>
      </c>
      <c r="E2052" s="58">
        <v>0</v>
      </c>
      <c r="F2052" s="50">
        <v>173827</v>
      </c>
    </row>
    <row r="2053" spans="1:6" s="51" customFormat="1" ht="12">
      <c r="A2053" s="41">
        <v>540818</v>
      </c>
      <c r="B2053" s="48" t="s">
        <v>1698</v>
      </c>
      <c r="C2053" s="57" t="s">
        <v>1242</v>
      </c>
      <c r="D2053" s="44" t="s">
        <v>399</v>
      </c>
      <c r="E2053" s="58">
        <v>0</v>
      </c>
      <c r="F2053" s="50">
        <v>226315</v>
      </c>
    </row>
    <row r="2054" spans="1:6" s="51" customFormat="1" ht="12">
      <c r="A2054" s="41">
        <v>540818</v>
      </c>
      <c r="B2054" s="48" t="s">
        <v>1698</v>
      </c>
      <c r="C2054" s="57" t="s">
        <v>1244</v>
      </c>
      <c r="D2054" s="44" t="s">
        <v>400</v>
      </c>
      <c r="E2054" s="58">
        <v>0</v>
      </c>
      <c r="F2054" s="50">
        <v>83398</v>
      </c>
    </row>
    <row r="2055" spans="1:6" s="51" customFormat="1" ht="12">
      <c r="A2055" s="41">
        <v>540818</v>
      </c>
      <c r="B2055" s="48" t="s">
        <v>1698</v>
      </c>
      <c r="C2055" s="57" t="s">
        <v>1246</v>
      </c>
      <c r="D2055" s="44" t="s">
        <v>401</v>
      </c>
      <c r="E2055" s="58">
        <v>0</v>
      </c>
      <c r="F2055" s="50">
        <v>44521</v>
      </c>
    </row>
    <row r="2056" spans="1:6" s="51" customFormat="1" ht="12">
      <c r="A2056" s="41">
        <v>540818</v>
      </c>
      <c r="B2056" s="48" t="s">
        <v>1698</v>
      </c>
      <c r="C2056" s="57">
        <v>217547675</v>
      </c>
      <c r="D2056" s="44" t="s">
        <v>402</v>
      </c>
      <c r="E2056" s="58">
        <v>0</v>
      </c>
      <c r="F2056" s="50">
        <v>58614</v>
      </c>
    </row>
    <row r="2057" spans="1:6" s="51" customFormat="1" ht="12">
      <c r="A2057" s="41">
        <v>540818</v>
      </c>
      <c r="B2057" s="48" t="s">
        <v>1698</v>
      </c>
      <c r="C2057" s="57">
        <v>217566075</v>
      </c>
      <c r="D2057" s="44" t="s">
        <v>403</v>
      </c>
      <c r="E2057" s="58">
        <v>0</v>
      </c>
      <c r="F2057" s="50">
        <v>24273</v>
      </c>
    </row>
    <row r="2058" spans="1:6" s="51" customFormat="1" ht="12">
      <c r="A2058" s="41">
        <v>540818</v>
      </c>
      <c r="B2058" s="48" t="s">
        <v>1698</v>
      </c>
      <c r="C2058" s="57" t="s">
        <v>1250</v>
      </c>
      <c r="D2058" s="44" t="s">
        <v>404</v>
      </c>
      <c r="E2058" s="58">
        <v>0</v>
      </c>
      <c r="F2058" s="50">
        <v>149149</v>
      </c>
    </row>
    <row r="2059" spans="1:6" s="51" customFormat="1" ht="12">
      <c r="A2059" s="41">
        <v>540818</v>
      </c>
      <c r="B2059" s="48" t="s">
        <v>1698</v>
      </c>
      <c r="C2059" s="57">
        <v>217573275</v>
      </c>
      <c r="D2059" s="44" t="s">
        <v>405</v>
      </c>
      <c r="E2059" s="58">
        <v>0</v>
      </c>
      <c r="F2059" s="50">
        <v>84987</v>
      </c>
    </row>
    <row r="2060" spans="1:6" s="51" customFormat="1" ht="12">
      <c r="A2060" s="41">
        <v>540818</v>
      </c>
      <c r="B2060" s="48" t="s">
        <v>1698</v>
      </c>
      <c r="C2060" s="57">
        <v>217573675</v>
      </c>
      <c r="D2060" s="44" t="s">
        <v>406</v>
      </c>
      <c r="E2060" s="58">
        <v>0</v>
      </c>
      <c r="F2060" s="50">
        <v>62912</v>
      </c>
    </row>
    <row r="2061" spans="1:6" s="51" customFormat="1" ht="12">
      <c r="A2061" s="41">
        <v>540818</v>
      </c>
      <c r="B2061" s="48" t="s">
        <v>1698</v>
      </c>
      <c r="C2061" s="57">
        <v>217576275</v>
      </c>
      <c r="D2061" s="44" t="s">
        <v>407</v>
      </c>
      <c r="E2061" s="58">
        <v>0</v>
      </c>
      <c r="F2061" s="50">
        <v>185713</v>
      </c>
    </row>
    <row r="2062" spans="1:6" s="51" customFormat="1" ht="12">
      <c r="A2062" s="41">
        <v>540818</v>
      </c>
      <c r="B2062" s="48" t="s">
        <v>1698</v>
      </c>
      <c r="C2062" s="57">
        <v>217605376</v>
      </c>
      <c r="D2062" s="44" t="s">
        <v>408</v>
      </c>
      <c r="E2062" s="58">
        <v>0</v>
      </c>
      <c r="F2062" s="50">
        <v>137953</v>
      </c>
    </row>
    <row r="2063" spans="1:6" s="51" customFormat="1" ht="12">
      <c r="A2063" s="41">
        <v>540818</v>
      </c>
      <c r="B2063" s="48" t="s">
        <v>1698</v>
      </c>
      <c r="C2063" s="57" t="s">
        <v>1256</v>
      </c>
      <c r="D2063" s="44" t="s">
        <v>409</v>
      </c>
      <c r="E2063" s="58">
        <v>0</v>
      </c>
      <c r="F2063" s="50">
        <v>26997</v>
      </c>
    </row>
    <row r="2064" spans="1:6" s="51" customFormat="1" ht="12">
      <c r="A2064" s="41">
        <v>540818</v>
      </c>
      <c r="B2064" s="48" t="s">
        <v>1698</v>
      </c>
      <c r="C2064" s="57" t="s">
        <v>1258</v>
      </c>
      <c r="D2064" s="44" t="s">
        <v>410</v>
      </c>
      <c r="E2064" s="58">
        <v>0</v>
      </c>
      <c r="F2064" s="50">
        <v>200498</v>
      </c>
    </row>
    <row r="2065" spans="1:6" s="51" customFormat="1" ht="12">
      <c r="A2065" s="41">
        <v>540818</v>
      </c>
      <c r="B2065" s="48" t="s">
        <v>1698</v>
      </c>
      <c r="C2065" s="57" t="s">
        <v>1260</v>
      </c>
      <c r="D2065" s="44" t="s">
        <v>411</v>
      </c>
      <c r="E2065" s="58">
        <v>0</v>
      </c>
      <c r="F2065" s="50">
        <v>13438</v>
      </c>
    </row>
    <row r="2066" spans="1:6" s="51" customFormat="1" ht="12">
      <c r="A2066" s="41">
        <v>540818</v>
      </c>
      <c r="B2066" s="48" t="s">
        <v>1698</v>
      </c>
      <c r="C2066" s="57">
        <v>217615476</v>
      </c>
      <c r="D2066" s="44" t="s">
        <v>412</v>
      </c>
      <c r="E2066" s="58">
        <v>0</v>
      </c>
      <c r="F2066" s="50">
        <v>20157</v>
      </c>
    </row>
    <row r="2067" spans="1:6" s="51" customFormat="1" ht="12">
      <c r="A2067" s="41">
        <v>540818</v>
      </c>
      <c r="B2067" s="48" t="s">
        <v>1698</v>
      </c>
      <c r="C2067" s="57">
        <v>217615676</v>
      </c>
      <c r="D2067" s="44" t="s">
        <v>413</v>
      </c>
      <c r="E2067" s="58">
        <v>0</v>
      </c>
      <c r="F2067" s="50">
        <v>15466</v>
      </c>
    </row>
    <row r="2068" spans="1:6" s="51" customFormat="1" ht="12">
      <c r="A2068" s="41">
        <v>540818</v>
      </c>
      <c r="B2068" s="48" t="s">
        <v>1698</v>
      </c>
      <c r="C2068" s="57">
        <v>217615776</v>
      </c>
      <c r="D2068" s="44" t="s">
        <v>414</v>
      </c>
      <c r="E2068" s="58">
        <v>0</v>
      </c>
      <c r="F2068" s="50">
        <v>18371</v>
      </c>
    </row>
    <row r="2069" spans="1:6" s="51" customFormat="1" ht="12">
      <c r="A2069" s="41">
        <v>540818</v>
      </c>
      <c r="B2069" s="48" t="s">
        <v>1698</v>
      </c>
      <c r="C2069" s="57" t="s">
        <v>1265</v>
      </c>
      <c r="D2069" s="44" t="s">
        <v>415</v>
      </c>
      <c r="E2069" s="58">
        <v>0</v>
      </c>
      <c r="F2069" s="50">
        <v>37772</v>
      </c>
    </row>
    <row r="2070" spans="1:6" s="51" customFormat="1" ht="12">
      <c r="A2070" s="41">
        <v>540818</v>
      </c>
      <c r="B2070" s="48" t="s">
        <v>1698</v>
      </c>
      <c r="C2070" s="57" t="s">
        <v>1267</v>
      </c>
      <c r="D2070" s="44" t="s">
        <v>416</v>
      </c>
      <c r="E2070" s="58">
        <v>0</v>
      </c>
      <c r="F2070" s="50">
        <v>10532</v>
      </c>
    </row>
    <row r="2071" spans="1:6" s="51" customFormat="1" ht="12">
      <c r="A2071" s="41">
        <v>540818</v>
      </c>
      <c r="B2071" s="48" t="s">
        <v>1698</v>
      </c>
      <c r="C2071" s="57" t="s">
        <v>1269</v>
      </c>
      <c r="D2071" s="44" t="s">
        <v>417</v>
      </c>
      <c r="E2071" s="58">
        <v>0</v>
      </c>
      <c r="F2071" s="50">
        <v>8997007</v>
      </c>
    </row>
    <row r="2072" spans="1:6" s="51" customFormat="1" ht="12">
      <c r="A2072" s="41">
        <v>540818</v>
      </c>
      <c r="B2072" s="48" t="s">
        <v>1698</v>
      </c>
      <c r="C2072" s="57" t="s">
        <v>1271</v>
      </c>
      <c r="D2072" s="44" t="s">
        <v>418</v>
      </c>
      <c r="E2072" s="58">
        <v>0</v>
      </c>
      <c r="F2072" s="50">
        <v>18485</v>
      </c>
    </row>
    <row r="2073" spans="1:6" s="51" customFormat="1" ht="12">
      <c r="A2073" s="41">
        <v>540818</v>
      </c>
      <c r="B2073" s="48" t="s">
        <v>1698</v>
      </c>
      <c r="C2073" s="57">
        <v>217717777</v>
      </c>
      <c r="D2073" s="44" t="s">
        <v>419</v>
      </c>
      <c r="E2073" s="58">
        <v>0</v>
      </c>
      <c r="F2073" s="50">
        <v>95777</v>
      </c>
    </row>
    <row r="2074" spans="1:6" s="51" customFormat="1" ht="12">
      <c r="A2074" s="41">
        <v>540818</v>
      </c>
      <c r="B2074" s="48" t="s">
        <v>1698</v>
      </c>
      <c r="C2074" s="57">
        <v>217717877</v>
      </c>
      <c r="D2074" s="44" t="s">
        <v>420</v>
      </c>
      <c r="E2074" s="58">
        <v>0</v>
      </c>
      <c r="F2074" s="50">
        <v>56461</v>
      </c>
    </row>
    <row r="2075" spans="1:6" s="51" customFormat="1" ht="12">
      <c r="A2075" s="41">
        <v>540818</v>
      </c>
      <c r="B2075" s="48" t="s">
        <v>1698</v>
      </c>
      <c r="C2075" s="57" t="s">
        <v>1275</v>
      </c>
      <c r="D2075" s="44" t="s">
        <v>421</v>
      </c>
      <c r="E2075" s="58">
        <v>0</v>
      </c>
      <c r="F2075" s="50">
        <v>58655</v>
      </c>
    </row>
    <row r="2076" spans="1:6" s="51" customFormat="1" ht="12">
      <c r="A2076" s="41">
        <v>540818</v>
      </c>
      <c r="B2076" s="48" t="s">
        <v>1698</v>
      </c>
      <c r="C2076" s="57" t="s">
        <v>1277</v>
      </c>
      <c r="D2076" s="44" t="s">
        <v>422</v>
      </c>
      <c r="E2076" s="58">
        <v>0</v>
      </c>
      <c r="F2076" s="50">
        <v>19718</v>
      </c>
    </row>
    <row r="2077" spans="1:6" s="51" customFormat="1" ht="12">
      <c r="A2077" s="41">
        <v>540818</v>
      </c>
      <c r="B2077" s="48" t="s">
        <v>1698</v>
      </c>
      <c r="C2077" s="57" t="s">
        <v>1279</v>
      </c>
      <c r="D2077" s="44" t="s">
        <v>423</v>
      </c>
      <c r="E2077" s="58">
        <v>0</v>
      </c>
      <c r="F2077" s="50">
        <v>88570</v>
      </c>
    </row>
    <row r="2078" spans="1:6" s="51" customFormat="1" ht="12">
      <c r="A2078" s="41">
        <v>540818</v>
      </c>
      <c r="B2078" s="48" t="s">
        <v>1698</v>
      </c>
      <c r="C2078" s="57">
        <v>217750577</v>
      </c>
      <c r="D2078" s="44" t="s">
        <v>424</v>
      </c>
      <c r="E2078" s="58">
        <v>0</v>
      </c>
      <c r="F2078" s="50">
        <v>36312</v>
      </c>
    </row>
    <row r="2079" spans="1:6" s="51" customFormat="1" ht="12">
      <c r="A2079" s="41">
        <v>540818</v>
      </c>
      <c r="B2079" s="48" t="s">
        <v>1698</v>
      </c>
      <c r="C2079" s="57">
        <v>217754377</v>
      </c>
      <c r="D2079" s="44" t="s">
        <v>425</v>
      </c>
      <c r="E2079" s="58">
        <v>0</v>
      </c>
      <c r="F2079" s="50">
        <v>21897</v>
      </c>
    </row>
    <row r="2080" spans="1:6" s="51" customFormat="1" ht="12">
      <c r="A2080" s="41">
        <v>540818</v>
      </c>
      <c r="B2080" s="48" t="s">
        <v>1698</v>
      </c>
      <c r="C2080" s="57" t="s">
        <v>1283</v>
      </c>
      <c r="D2080" s="44" t="s">
        <v>426</v>
      </c>
      <c r="E2080" s="58">
        <v>0</v>
      </c>
      <c r="F2080" s="50">
        <v>75332</v>
      </c>
    </row>
    <row r="2081" spans="1:6" s="51" customFormat="1" ht="12">
      <c r="A2081" s="41">
        <v>540818</v>
      </c>
      <c r="B2081" s="48" t="s">
        <v>1698</v>
      </c>
      <c r="C2081" s="57" t="s">
        <v>1285</v>
      </c>
      <c r="D2081" s="44" t="s">
        <v>427</v>
      </c>
      <c r="E2081" s="58">
        <v>0</v>
      </c>
      <c r="F2081" s="50">
        <v>25469</v>
      </c>
    </row>
    <row r="2082" spans="1:6" s="51" customFormat="1" ht="12">
      <c r="A2082" s="41">
        <v>540818</v>
      </c>
      <c r="B2082" s="48" t="s">
        <v>1698</v>
      </c>
      <c r="C2082" s="57">
        <v>217776377</v>
      </c>
      <c r="D2082" s="44" t="s">
        <v>428</v>
      </c>
      <c r="E2082" s="58">
        <v>0</v>
      </c>
      <c r="F2082" s="50">
        <v>40919</v>
      </c>
    </row>
    <row r="2083" spans="1:6" s="51" customFormat="1" ht="12">
      <c r="A2083" s="41">
        <v>540818</v>
      </c>
      <c r="B2083" s="48" t="s">
        <v>1698</v>
      </c>
      <c r="C2083" s="57" t="s">
        <v>1288</v>
      </c>
      <c r="D2083" s="44" t="s">
        <v>429</v>
      </c>
      <c r="E2083" s="58">
        <v>0</v>
      </c>
      <c r="F2083" s="50">
        <v>198576</v>
      </c>
    </row>
    <row r="2084" spans="1:6" s="51" customFormat="1" ht="12">
      <c r="A2084" s="41">
        <v>540818</v>
      </c>
      <c r="B2084" s="48" t="s">
        <v>1698</v>
      </c>
      <c r="C2084" s="57">
        <v>217815778</v>
      </c>
      <c r="D2084" s="44" t="s">
        <v>430</v>
      </c>
      <c r="E2084" s="58">
        <v>0</v>
      </c>
      <c r="F2084" s="50">
        <v>15178</v>
      </c>
    </row>
    <row r="2085" spans="1:6" s="51" customFormat="1" ht="12">
      <c r="A2085" s="41">
        <v>540818</v>
      </c>
      <c r="B2085" s="48" t="s">
        <v>1698</v>
      </c>
      <c r="C2085" s="57">
        <v>217820178</v>
      </c>
      <c r="D2085" s="44" t="s">
        <v>431</v>
      </c>
      <c r="E2085" s="58">
        <v>0</v>
      </c>
      <c r="F2085" s="50">
        <v>125096</v>
      </c>
    </row>
    <row r="2086" spans="1:6" s="51" customFormat="1" ht="12">
      <c r="A2086" s="41">
        <v>540818</v>
      </c>
      <c r="B2086" s="48" t="s">
        <v>1698</v>
      </c>
      <c r="C2086" s="57" t="s">
        <v>1292</v>
      </c>
      <c r="D2086" s="44" t="s">
        <v>432</v>
      </c>
      <c r="E2086" s="58">
        <v>0</v>
      </c>
      <c r="F2086" s="50">
        <v>128986</v>
      </c>
    </row>
    <row r="2087" spans="1:6" s="51" customFormat="1" ht="12">
      <c r="A2087" s="41">
        <v>540818</v>
      </c>
      <c r="B2087" s="48" t="s">
        <v>1698</v>
      </c>
      <c r="C2087" s="57" t="s">
        <v>1294</v>
      </c>
      <c r="D2087" s="44" t="s">
        <v>433</v>
      </c>
      <c r="E2087" s="58">
        <v>0</v>
      </c>
      <c r="F2087" s="50">
        <v>29040</v>
      </c>
    </row>
    <row r="2088" spans="1:6" s="51" customFormat="1" ht="12">
      <c r="A2088" s="41">
        <v>540818</v>
      </c>
      <c r="B2088" s="48" t="s">
        <v>1698</v>
      </c>
      <c r="C2088" s="57" t="s">
        <v>1296</v>
      </c>
      <c r="D2088" s="44" t="s">
        <v>434</v>
      </c>
      <c r="E2088" s="58">
        <v>0</v>
      </c>
      <c r="F2088" s="50">
        <v>54267</v>
      </c>
    </row>
    <row r="2089" spans="1:6" s="51" customFormat="1" ht="12">
      <c r="A2089" s="41">
        <v>540818</v>
      </c>
      <c r="B2089" s="48" t="s">
        <v>1698</v>
      </c>
      <c r="C2089" s="57" t="s">
        <v>1298</v>
      </c>
      <c r="D2089" s="44" t="s">
        <v>435</v>
      </c>
      <c r="E2089" s="58">
        <v>0</v>
      </c>
      <c r="F2089" s="50">
        <v>31098</v>
      </c>
    </row>
    <row r="2090" spans="1:6" s="51" customFormat="1" ht="12">
      <c r="A2090" s="41">
        <v>540818</v>
      </c>
      <c r="B2090" s="48" t="s">
        <v>1698</v>
      </c>
      <c r="C2090" s="57" t="s">
        <v>1300</v>
      </c>
      <c r="D2090" s="44" t="s">
        <v>436</v>
      </c>
      <c r="E2090" s="58">
        <v>0</v>
      </c>
      <c r="F2090" s="50">
        <v>49511</v>
      </c>
    </row>
    <row r="2091" spans="1:6" s="51" customFormat="1" ht="12">
      <c r="A2091" s="41">
        <v>540818</v>
      </c>
      <c r="B2091" s="48" t="s">
        <v>1698</v>
      </c>
      <c r="C2091" s="57" t="s">
        <v>1302</v>
      </c>
      <c r="D2091" s="44" t="s">
        <v>437</v>
      </c>
      <c r="E2091" s="58">
        <v>0</v>
      </c>
      <c r="F2091" s="50">
        <v>97608</v>
      </c>
    </row>
    <row r="2092" spans="1:6" s="51" customFormat="1" ht="12">
      <c r="A2092" s="41">
        <v>540818</v>
      </c>
      <c r="B2092" s="48" t="s">
        <v>1698</v>
      </c>
      <c r="C2092" s="57" t="s">
        <v>1304</v>
      </c>
      <c r="D2092" s="44" t="s">
        <v>438</v>
      </c>
      <c r="E2092" s="58">
        <v>0</v>
      </c>
      <c r="F2092" s="50">
        <v>44536</v>
      </c>
    </row>
    <row r="2093" spans="1:6" s="51" customFormat="1" ht="12">
      <c r="A2093" s="41">
        <v>540818</v>
      </c>
      <c r="B2093" s="48" t="s">
        <v>1698</v>
      </c>
      <c r="C2093" s="57">
        <v>217852378</v>
      </c>
      <c r="D2093" s="44" t="s">
        <v>439</v>
      </c>
      <c r="E2093" s="58">
        <v>0</v>
      </c>
      <c r="F2093" s="50">
        <v>70263</v>
      </c>
    </row>
    <row r="2094" spans="1:6" s="51" customFormat="1" ht="12">
      <c r="A2094" s="41">
        <v>540818</v>
      </c>
      <c r="B2094" s="48" t="s">
        <v>1698</v>
      </c>
      <c r="C2094" s="57">
        <v>217852678</v>
      </c>
      <c r="D2094" s="44" t="s">
        <v>440</v>
      </c>
      <c r="E2094" s="58">
        <v>0</v>
      </c>
      <c r="F2094" s="50">
        <v>134047</v>
      </c>
    </row>
    <row r="2095" spans="1:6" s="51" customFormat="1" ht="12">
      <c r="A2095" s="41">
        <v>540818</v>
      </c>
      <c r="B2095" s="48" t="s">
        <v>1698</v>
      </c>
      <c r="C2095" s="57">
        <v>217870678</v>
      </c>
      <c r="D2095" s="44" t="s">
        <v>441</v>
      </c>
      <c r="E2095" s="58">
        <v>0</v>
      </c>
      <c r="F2095" s="50">
        <v>147543</v>
      </c>
    </row>
    <row r="2096" spans="1:6" s="51" customFormat="1" ht="12">
      <c r="A2096" s="41">
        <v>540818</v>
      </c>
      <c r="B2096" s="48" t="s">
        <v>1698</v>
      </c>
      <c r="C2096" s="57">
        <v>217873678</v>
      </c>
      <c r="D2096" s="44" t="s">
        <v>442</v>
      </c>
      <c r="E2096" s="58">
        <v>0</v>
      </c>
      <c r="F2096" s="50">
        <v>54161</v>
      </c>
    </row>
    <row r="2097" spans="1:6" s="51" customFormat="1" ht="12">
      <c r="A2097" s="41">
        <v>540818</v>
      </c>
      <c r="B2097" s="48" t="s">
        <v>1698</v>
      </c>
      <c r="C2097" s="57" t="s">
        <v>1310</v>
      </c>
      <c r="D2097" s="44" t="s">
        <v>443</v>
      </c>
      <c r="E2097" s="58">
        <v>0</v>
      </c>
      <c r="F2097" s="50">
        <v>131294</v>
      </c>
    </row>
    <row r="2098" spans="1:6" s="51" customFormat="1" ht="12">
      <c r="A2098" s="41">
        <v>540818</v>
      </c>
      <c r="B2098" s="48" t="s">
        <v>1698</v>
      </c>
      <c r="C2098" s="57" t="s">
        <v>1312</v>
      </c>
      <c r="D2098" s="44" t="s">
        <v>444</v>
      </c>
      <c r="E2098" s="58">
        <v>0</v>
      </c>
      <c r="F2098" s="50">
        <v>127284</v>
      </c>
    </row>
    <row r="2099" spans="1:6" s="51" customFormat="1" ht="12">
      <c r="A2099" s="41">
        <v>540818</v>
      </c>
      <c r="B2099" s="48" t="s">
        <v>1698</v>
      </c>
      <c r="C2099" s="57" t="s">
        <v>1314</v>
      </c>
      <c r="D2099" s="44" t="s">
        <v>1315</v>
      </c>
      <c r="E2099" s="58">
        <v>0</v>
      </c>
      <c r="F2099" s="50">
        <v>80810</v>
      </c>
    </row>
    <row r="2100" spans="1:6" s="51" customFormat="1" ht="12">
      <c r="A2100" s="41">
        <v>540818</v>
      </c>
      <c r="B2100" s="48" t="s">
        <v>1698</v>
      </c>
      <c r="C2100" s="57">
        <v>217915879</v>
      </c>
      <c r="D2100" s="44" t="s">
        <v>445</v>
      </c>
      <c r="E2100" s="58">
        <v>0</v>
      </c>
      <c r="F2100" s="50">
        <v>11803</v>
      </c>
    </row>
    <row r="2101" spans="1:6" s="51" customFormat="1" ht="12">
      <c r="A2101" s="41">
        <v>540818</v>
      </c>
      <c r="B2101" s="48" t="s">
        <v>1698</v>
      </c>
      <c r="C2101" s="57" t="s">
        <v>1317</v>
      </c>
      <c r="D2101" s="44" t="s">
        <v>446</v>
      </c>
      <c r="E2101" s="58">
        <v>0</v>
      </c>
      <c r="F2101" s="50">
        <v>15904</v>
      </c>
    </row>
    <row r="2102" spans="1:6" s="51" customFormat="1" ht="12">
      <c r="A2102" s="41">
        <v>540818</v>
      </c>
      <c r="B2102" s="48" t="s">
        <v>1698</v>
      </c>
      <c r="C2102" s="57">
        <v>217923079</v>
      </c>
      <c r="D2102" s="44" t="s">
        <v>447</v>
      </c>
      <c r="E2102" s="58">
        <v>0</v>
      </c>
      <c r="F2102" s="50">
        <v>99821</v>
      </c>
    </row>
    <row r="2103" spans="1:6" s="51" customFormat="1" ht="12">
      <c r="A2103" s="41">
        <v>540818</v>
      </c>
      <c r="B2103" s="48" t="s">
        <v>1698</v>
      </c>
      <c r="C2103" s="57" t="s">
        <v>1321</v>
      </c>
      <c r="D2103" s="44" t="s">
        <v>448</v>
      </c>
      <c r="E2103" s="58">
        <v>0</v>
      </c>
      <c r="F2103" s="50">
        <v>37363</v>
      </c>
    </row>
    <row r="2104" spans="1:6" s="51" customFormat="1" ht="12">
      <c r="A2104" s="41">
        <v>540818</v>
      </c>
      <c r="B2104" s="48" t="s">
        <v>1698</v>
      </c>
      <c r="C2104" s="57" t="s">
        <v>1323</v>
      </c>
      <c r="D2104" s="44" t="s">
        <v>449</v>
      </c>
      <c r="E2104" s="58">
        <v>0</v>
      </c>
      <c r="F2104" s="50">
        <v>20989</v>
      </c>
    </row>
    <row r="2105" spans="1:6" s="51" customFormat="1" ht="12">
      <c r="A2105" s="41">
        <v>540818</v>
      </c>
      <c r="B2105" s="48" t="s">
        <v>1698</v>
      </c>
      <c r="C2105" s="57" t="s">
        <v>1325</v>
      </c>
      <c r="D2105" s="44" t="s">
        <v>450</v>
      </c>
      <c r="E2105" s="58">
        <v>0</v>
      </c>
      <c r="F2105" s="50">
        <v>129418</v>
      </c>
    </row>
    <row r="2106" spans="1:6" s="51" customFormat="1" ht="12">
      <c r="A2106" s="41">
        <v>540818</v>
      </c>
      <c r="B2106" s="48" t="s">
        <v>1698</v>
      </c>
      <c r="C2106" s="57">
        <v>217952079</v>
      </c>
      <c r="D2106" s="44" t="s">
        <v>451</v>
      </c>
      <c r="E2106" s="58">
        <v>0</v>
      </c>
      <c r="F2106" s="50">
        <v>241057</v>
      </c>
    </row>
    <row r="2107" spans="1:6" s="51" customFormat="1" ht="12">
      <c r="A2107" s="41">
        <v>540818</v>
      </c>
      <c r="B2107" s="48" t="s">
        <v>1698</v>
      </c>
      <c r="C2107" s="57" t="s">
        <v>1328</v>
      </c>
      <c r="D2107" s="44" t="s">
        <v>452</v>
      </c>
      <c r="E2107" s="58">
        <v>0</v>
      </c>
      <c r="F2107" s="50">
        <v>23486</v>
      </c>
    </row>
    <row r="2108" spans="1:6" s="51" customFormat="1" ht="12">
      <c r="A2108" s="41">
        <v>540818</v>
      </c>
      <c r="B2108" s="48" t="s">
        <v>1698</v>
      </c>
      <c r="C2108" s="57" t="s">
        <v>1330</v>
      </c>
      <c r="D2108" s="44" t="s">
        <v>453</v>
      </c>
      <c r="E2108" s="58">
        <v>0</v>
      </c>
      <c r="F2108" s="50">
        <v>14450</v>
      </c>
    </row>
    <row r="2109" spans="1:6" s="51" customFormat="1" ht="12">
      <c r="A2109" s="41">
        <v>540818</v>
      </c>
      <c r="B2109" s="48" t="s">
        <v>1698</v>
      </c>
      <c r="C2109" s="57" t="s">
        <v>1332</v>
      </c>
      <c r="D2109" s="44" t="s">
        <v>454</v>
      </c>
      <c r="E2109" s="58">
        <v>0</v>
      </c>
      <c r="F2109" s="50">
        <v>145822</v>
      </c>
    </row>
    <row r="2110" spans="1:6" s="51" customFormat="1" ht="12">
      <c r="A2110" s="41">
        <v>540818</v>
      </c>
      <c r="B2110" s="48" t="s">
        <v>1698</v>
      </c>
      <c r="C2110" s="57">
        <v>217985279</v>
      </c>
      <c r="D2110" s="44" t="s">
        <v>455</v>
      </c>
      <c r="E2110" s="58">
        <v>0</v>
      </c>
      <c r="F2110" s="50">
        <v>6249</v>
      </c>
    </row>
    <row r="2111" spans="1:6" s="51" customFormat="1" ht="12">
      <c r="A2111" s="41">
        <v>540818</v>
      </c>
      <c r="B2111" s="48" t="s">
        <v>1698</v>
      </c>
      <c r="C2111" s="57" t="s">
        <v>1335</v>
      </c>
      <c r="D2111" s="44" t="s">
        <v>456</v>
      </c>
      <c r="E2111" s="58">
        <v>0</v>
      </c>
      <c r="F2111" s="50">
        <v>110713</v>
      </c>
    </row>
    <row r="2112" spans="1:6" s="51" customFormat="1" ht="12">
      <c r="A2112" s="41">
        <v>540818</v>
      </c>
      <c r="B2112" s="48" t="s">
        <v>1698</v>
      </c>
      <c r="C2112" s="57" t="s">
        <v>1337</v>
      </c>
      <c r="D2112" s="44" t="s">
        <v>457</v>
      </c>
      <c r="E2112" s="58">
        <v>0</v>
      </c>
      <c r="F2112" s="50">
        <v>73031</v>
      </c>
    </row>
    <row r="2113" spans="1:6" s="51" customFormat="1" ht="12">
      <c r="A2113" s="41">
        <v>540818</v>
      </c>
      <c r="B2113" s="48" t="s">
        <v>1698</v>
      </c>
      <c r="C2113" s="57" t="s">
        <v>1339</v>
      </c>
      <c r="D2113" s="44" t="s">
        <v>458</v>
      </c>
      <c r="E2113" s="58">
        <v>0</v>
      </c>
      <c r="F2113" s="50">
        <v>36387</v>
      </c>
    </row>
    <row r="2114" spans="1:6" s="51" customFormat="1" ht="12">
      <c r="A2114" s="41">
        <v>540818</v>
      </c>
      <c r="B2114" s="48" t="s">
        <v>1698</v>
      </c>
      <c r="C2114" s="57" t="s">
        <v>1341</v>
      </c>
      <c r="D2114" s="44" t="s">
        <v>459</v>
      </c>
      <c r="E2114" s="58">
        <v>0</v>
      </c>
      <c r="F2114" s="50">
        <v>73651</v>
      </c>
    </row>
    <row r="2115" spans="1:6" s="51" customFormat="1" ht="12">
      <c r="A2115" s="41">
        <v>540818</v>
      </c>
      <c r="B2115" s="48" t="s">
        <v>1698</v>
      </c>
      <c r="C2115" s="57" t="s">
        <v>1343</v>
      </c>
      <c r="D2115" s="44" t="s">
        <v>460</v>
      </c>
      <c r="E2115" s="58">
        <v>0</v>
      </c>
      <c r="F2115" s="50">
        <v>20652</v>
      </c>
    </row>
    <row r="2116" spans="1:6" s="51" customFormat="1" ht="12">
      <c r="A2116" s="41">
        <v>540818</v>
      </c>
      <c r="B2116" s="48" t="s">
        <v>1698</v>
      </c>
      <c r="C2116" s="57" t="s">
        <v>1345</v>
      </c>
      <c r="D2116" s="44" t="s">
        <v>461</v>
      </c>
      <c r="E2116" s="58">
        <v>0</v>
      </c>
      <c r="F2116" s="50">
        <v>8580</v>
      </c>
    </row>
    <row r="2117" spans="1:6" s="51" customFormat="1" ht="12">
      <c r="A2117" s="41">
        <v>540818</v>
      </c>
      <c r="B2117" s="48" t="s">
        <v>1698</v>
      </c>
      <c r="C2117" s="57" t="s">
        <v>1347</v>
      </c>
      <c r="D2117" s="44" t="s">
        <v>462</v>
      </c>
      <c r="E2117" s="58">
        <v>0</v>
      </c>
      <c r="F2117" s="50">
        <v>40995</v>
      </c>
    </row>
    <row r="2118" spans="1:6" s="51" customFormat="1" ht="12">
      <c r="A2118" s="41">
        <v>540818</v>
      </c>
      <c r="B2118" s="48" t="s">
        <v>1698</v>
      </c>
      <c r="C2118" s="57">
        <v>218015580</v>
      </c>
      <c r="D2118" s="44" t="s">
        <v>463</v>
      </c>
      <c r="E2118" s="58">
        <v>0</v>
      </c>
      <c r="F2118" s="50">
        <v>28627</v>
      </c>
    </row>
    <row r="2119" spans="1:6" s="51" customFormat="1" ht="12">
      <c r="A2119" s="41">
        <v>540818</v>
      </c>
      <c r="B2119" s="48" t="s">
        <v>1698</v>
      </c>
      <c r="C2119" s="57">
        <v>218017380</v>
      </c>
      <c r="D2119" s="44" t="s">
        <v>464</v>
      </c>
      <c r="E2119" s="58">
        <v>0</v>
      </c>
      <c r="F2119" s="50">
        <v>241615</v>
      </c>
    </row>
    <row r="2120" spans="1:6" s="51" customFormat="1" ht="12">
      <c r="A2120" s="41">
        <v>540818</v>
      </c>
      <c r="B2120" s="48" t="s">
        <v>1698</v>
      </c>
      <c r="C2120" s="57">
        <v>218019780</v>
      </c>
      <c r="D2120" s="44" t="s">
        <v>465</v>
      </c>
      <c r="E2120" s="58">
        <v>0</v>
      </c>
      <c r="F2120" s="50">
        <v>91437</v>
      </c>
    </row>
    <row r="2121" spans="1:6" s="51" customFormat="1" ht="12">
      <c r="A2121" s="41">
        <v>540818</v>
      </c>
      <c r="B2121" s="48" t="s">
        <v>1698</v>
      </c>
      <c r="C2121" s="57">
        <v>218023580</v>
      </c>
      <c r="D2121" s="44" t="s">
        <v>466</v>
      </c>
      <c r="E2121" s="58">
        <v>0</v>
      </c>
      <c r="F2121" s="50">
        <v>181089</v>
      </c>
    </row>
    <row r="2122" spans="1:6" s="51" customFormat="1" ht="12">
      <c r="A2122" s="41">
        <v>540818</v>
      </c>
      <c r="B2122" s="48" t="s">
        <v>1698</v>
      </c>
      <c r="C2122" s="57" t="s">
        <v>1353</v>
      </c>
      <c r="D2122" s="44" t="s">
        <v>467</v>
      </c>
      <c r="E2122" s="58">
        <v>0</v>
      </c>
      <c r="F2122" s="50">
        <v>12323</v>
      </c>
    </row>
    <row r="2123" spans="1:6" s="51" customFormat="1" ht="12">
      <c r="A2123" s="41">
        <v>540818</v>
      </c>
      <c r="B2123" s="48" t="s">
        <v>1698</v>
      </c>
      <c r="C2123" s="57">
        <v>218027580</v>
      </c>
      <c r="D2123" s="44" t="s">
        <v>468</v>
      </c>
      <c r="E2123" s="58">
        <v>0</v>
      </c>
      <c r="F2123" s="50">
        <v>31043</v>
      </c>
    </row>
    <row r="2124" spans="1:6" s="51" customFormat="1" ht="12">
      <c r="A2124" s="41">
        <v>540818</v>
      </c>
      <c r="B2124" s="48" t="s">
        <v>1698</v>
      </c>
      <c r="C2124" s="43">
        <v>218047980</v>
      </c>
      <c r="D2124" s="44" t="s">
        <v>469</v>
      </c>
      <c r="E2124" s="58">
        <v>0</v>
      </c>
      <c r="F2124" s="50">
        <v>300728</v>
      </c>
    </row>
    <row r="2125" spans="1:6" s="51" customFormat="1" ht="12">
      <c r="A2125" s="41">
        <v>540818</v>
      </c>
      <c r="B2125" s="48" t="s">
        <v>1698</v>
      </c>
      <c r="C2125" s="57">
        <v>218050680</v>
      </c>
      <c r="D2125" s="44" t="s">
        <v>470</v>
      </c>
      <c r="E2125" s="58">
        <v>0</v>
      </c>
      <c r="F2125" s="50">
        <v>33988</v>
      </c>
    </row>
    <row r="2126" spans="1:6" s="51" customFormat="1" ht="12">
      <c r="A2126" s="41">
        <v>540818</v>
      </c>
      <c r="B2126" s="48" t="s">
        <v>1698</v>
      </c>
      <c r="C2126" s="57">
        <v>218052480</v>
      </c>
      <c r="D2126" s="44" t="s">
        <v>1703</v>
      </c>
      <c r="E2126" s="58">
        <v>0</v>
      </c>
      <c r="F2126" s="50">
        <v>10290</v>
      </c>
    </row>
    <row r="2127" spans="1:6" s="51" customFormat="1" ht="12">
      <c r="A2127" s="41">
        <v>540818</v>
      </c>
      <c r="B2127" s="48" t="s">
        <v>1698</v>
      </c>
      <c r="C2127" s="57">
        <v>218054480</v>
      </c>
      <c r="D2127" s="44" t="s">
        <v>471</v>
      </c>
      <c r="E2127" s="58">
        <v>0</v>
      </c>
      <c r="F2127" s="50">
        <v>13892</v>
      </c>
    </row>
    <row r="2128" spans="1:6" s="51" customFormat="1" ht="12">
      <c r="A2128" s="41">
        <v>540818</v>
      </c>
      <c r="B2128" s="48" t="s">
        <v>1698</v>
      </c>
      <c r="C2128" s="57">
        <v>218054680</v>
      </c>
      <c r="D2128" s="44" t="s">
        <v>472</v>
      </c>
      <c r="E2128" s="58">
        <v>0</v>
      </c>
      <c r="F2128" s="50">
        <v>12776</v>
      </c>
    </row>
    <row r="2129" spans="1:6" s="51" customFormat="1" ht="12">
      <c r="A2129" s="41">
        <v>540818</v>
      </c>
      <c r="B2129" s="48" t="s">
        <v>1698</v>
      </c>
      <c r="C2129" s="57" t="s">
        <v>1360</v>
      </c>
      <c r="D2129" s="44" t="s">
        <v>473</v>
      </c>
      <c r="E2129" s="58">
        <v>0</v>
      </c>
      <c r="F2129" s="50">
        <v>12984</v>
      </c>
    </row>
    <row r="2130" spans="1:6" s="51" customFormat="1" ht="12">
      <c r="A2130" s="41">
        <v>540818</v>
      </c>
      <c r="B2130" s="48" t="s">
        <v>1698</v>
      </c>
      <c r="C2130" s="57">
        <v>218115681</v>
      </c>
      <c r="D2130" s="44" t="s">
        <v>474</v>
      </c>
      <c r="E2130" s="58">
        <v>0</v>
      </c>
      <c r="F2130" s="50">
        <v>38786</v>
      </c>
    </row>
    <row r="2131" spans="1:6" s="51" customFormat="1" ht="12">
      <c r="A2131" s="41">
        <v>540818</v>
      </c>
      <c r="B2131" s="48" t="s">
        <v>1698</v>
      </c>
      <c r="C2131" s="57" t="s">
        <v>1363</v>
      </c>
      <c r="D2131" s="44" t="s">
        <v>475</v>
      </c>
      <c r="E2131" s="58">
        <v>0</v>
      </c>
      <c r="F2131" s="50">
        <v>42039</v>
      </c>
    </row>
    <row r="2132" spans="1:6" s="51" customFormat="1" ht="12">
      <c r="A2132" s="41">
        <v>540818</v>
      </c>
      <c r="B2132" s="48" t="s">
        <v>1698</v>
      </c>
      <c r="C2132" s="57">
        <v>218125281</v>
      </c>
      <c r="D2132" s="44" t="s">
        <v>476</v>
      </c>
      <c r="E2132" s="58">
        <v>0</v>
      </c>
      <c r="F2132" s="50">
        <v>22033</v>
      </c>
    </row>
    <row r="2133" spans="1:6" s="51" customFormat="1" ht="12">
      <c r="A2133" s="41">
        <v>540818</v>
      </c>
      <c r="B2133" s="48" t="s">
        <v>1698</v>
      </c>
      <c r="C2133" s="57" t="s">
        <v>1366</v>
      </c>
      <c r="D2133" s="44" t="s">
        <v>477</v>
      </c>
      <c r="E2133" s="58">
        <v>0</v>
      </c>
      <c r="F2133" s="50">
        <v>17312</v>
      </c>
    </row>
    <row r="2134" spans="1:6" s="51" customFormat="1" ht="12">
      <c r="A2134" s="41">
        <v>540818</v>
      </c>
      <c r="B2134" s="48" t="s">
        <v>1698</v>
      </c>
      <c r="C2134" s="57">
        <v>218152381</v>
      </c>
      <c r="D2134" s="44" t="s">
        <v>478</v>
      </c>
      <c r="E2134" s="58">
        <v>0</v>
      </c>
      <c r="F2134" s="50">
        <v>49101</v>
      </c>
    </row>
    <row r="2135" spans="1:6" s="51" customFormat="1" ht="12">
      <c r="A2135" s="41">
        <v>540818</v>
      </c>
      <c r="B2135" s="48" t="s">
        <v>1698</v>
      </c>
      <c r="C2135" s="57" t="s">
        <v>1369</v>
      </c>
      <c r="D2135" s="44" t="s">
        <v>479</v>
      </c>
      <c r="E2135" s="58">
        <v>0</v>
      </c>
      <c r="F2135" s="50">
        <v>25424549</v>
      </c>
    </row>
    <row r="2136" spans="1:6" s="51" customFormat="1" ht="12">
      <c r="A2136" s="41">
        <v>540818</v>
      </c>
      <c r="B2136" s="48" t="s">
        <v>1698</v>
      </c>
      <c r="C2136" s="57" t="s">
        <v>1371</v>
      </c>
      <c r="D2136" s="44" t="s">
        <v>480</v>
      </c>
      <c r="E2136" s="58">
        <v>0</v>
      </c>
      <c r="F2136" s="50">
        <v>78873</v>
      </c>
    </row>
    <row r="2137" spans="1:6" s="51" customFormat="1" ht="12">
      <c r="A2137" s="41">
        <v>540818</v>
      </c>
      <c r="B2137" s="48" t="s">
        <v>1698</v>
      </c>
      <c r="C2137" s="57" t="s">
        <v>1373</v>
      </c>
      <c r="D2137" s="44" t="s">
        <v>481</v>
      </c>
      <c r="E2137" s="58">
        <v>0</v>
      </c>
      <c r="F2137" s="50">
        <v>202978</v>
      </c>
    </row>
    <row r="2138" spans="1:6" s="51" customFormat="1" ht="12">
      <c r="A2138" s="41">
        <v>540818</v>
      </c>
      <c r="B2138" s="48" t="s">
        <v>1698</v>
      </c>
      <c r="C2138" s="57">
        <v>218266682</v>
      </c>
      <c r="D2138" s="44" t="s">
        <v>482</v>
      </c>
      <c r="E2138" s="58">
        <v>0</v>
      </c>
      <c r="F2138" s="50">
        <v>236243</v>
      </c>
    </row>
    <row r="2139" spans="1:6" s="51" customFormat="1" ht="12">
      <c r="A2139" s="41">
        <v>540818</v>
      </c>
      <c r="B2139" s="48" t="s">
        <v>1698</v>
      </c>
      <c r="C2139" s="57" t="s">
        <v>1376</v>
      </c>
      <c r="D2139" s="44" t="s">
        <v>483</v>
      </c>
      <c r="E2139" s="58">
        <v>0</v>
      </c>
      <c r="F2139" s="50">
        <v>9443</v>
      </c>
    </row>
    <row r="2140" spans="1:6" s="51" customFormat="1" ht="12">
      <c r="A2140" s="41">
        <v>540818</v>
      </c>
      <c r="B2140" s="48" t="s">
        <v>1698</v>
      </c>
      <c r="C2140" s="57" t="s">
        <v>1378</v>
      </c>
      <c r="D2140" s="44" t="s">
        <v>484</v>
      </c>
      <c r="E2140" s="58">
        <v>0</v>
      </c>
      <c r="F2140" s="50">
        <v>35139</v>
      </c>
    </row>
    <row r="2141" spans="1:6" s="51" customFormat="1" ht="12">
      <c r="A2141" s="41">
        <v>540818</v>
      </c>
      <c r="B2141" s="48" t="s">
        <v>1698</v>
      </c>
      <c r="C2141" s="43">
        <v>218313683</v>
      </c>
      <c r="D2141" s="44" t="s">
        <v>485</v>
      </c>
      <c r="E2141" s="58">
        <v>0</v>
      </c>
      <c r="F2141" s="50">
        <v>92918</v>
      </c>
    </row>
    <row r="2142" spans="1:6" s="51" customFormat="1" ht="12">
      <c r="A2142" s="41">
        <v>540818</v>
      </c>
      <c r="B2142" s="48" t="s">
        <v>1698</v>
      </c>
      <c r="C2142" s="57" t="s">
        <v>1381</v>
      </c>
      <c r="D2142" s="44" t="s">
        <v>486</v>
      </c>
      <c r="E2142" s="58">
        <v>0</v>
      </c>
      <c r="F2142" s="50">
        <v>49746</v>
      </c>
    </row>
    <row r="2143" spans="1:6" s="51" customFormat="1" ht="12">
      <c r="A2143" s="41">
        <v>540818</v>
      </c>
      <c r="B2143" s="48" t="s">
        <v>1698</v>
      </c>
      <c r="C2143" s="57" t="s">
        <v>1383</v>
      </c>
      <c r="D2143" s="44" t="s">
        <v>487</v>
      </c>
      <c r="E2143" s="58">
        <v>0</v>
      </c>
      <c r="F2143" s="50">
        <v>67727</v>
      </c>
    </row>
    <row r="2144" spans="1:6" s="51" customFormat="1" ht="12">
      <c r="A2144" s="41">
        <v>540818</v>
      </c>
      <c r="B2144" s="48" t="s">
        <v>1698</v>
      </c>
      <c r="C2144" s="57" t="s">
        <v>1385</v>
      </c>
      <c r="D2144" s="44" t="s">
        <v>488</v>
      </c>
      <c r="E2144" s="58">
        <v>0</v>
      </c>
      <c r="F2144" s="50">
        <v>70444</v>
      </c>
    </row>
    <row r="2145" spans="1:6" s="51" customFormat="1" ht="12">
      <c r="A2145" s="41">
        <v>540818</v>
      </c>
      <c r="B2145" s="48" t="s">
        <v>1698</v>
      </c>
      <c r="C2145" s="57">
        <v>218325483</v>
      </c>
      <c r="D2145" s="44" t="s">
        <v>489</v>
      </c>
      <c r="E2145" s="58">
        <v>0</v>
      </c>
      <c r="F2145" s="50">
        <v>9745</v>
      </c>
    </row>
    <row r="2146" spans="1:6" s="51" customFormat="1" ht="12">
      <c r="A2146" s="41">
        <v>540818</v>
      </c>
      <c r="B2146" s="48" t="s">
        <v>1698</v>
      </c>
      <c r="C2146" s="57">
        <v>218341483</v>
      </c>
      <c r="D2146" s="44" t="s">
        <v>490</v>
      </c>
      <c r="E2146" s="58">
        <v>0</v>
      </c>
      <c r="F2146" s="50">
        <v>28402</v>
      </c>
    </row>
    <row r="2147" spans="1:6" s="51" customFormat="1" ht="12">
      <c r="A2147" s="41">
        <v>540818</v>
      </c>
      <c r="B2147" s="48" t="s">
        <v>1698</v>
      </c>
      <c r="C2147" s="57">
        <v>218350683</v>
      </c>
      <c r="D2147" s="44" t="s">
        <v>491</v>
      </c>
      <c r="E2147" s="58">
        <v>0</v>
      </c>
      <c r="F2147" s="50">
        <v>30910</v>
      </c>
    </row>
    <row r="2148" spans="1:6" s="51" customFormat="1" ht="12">
      <c r="A2148" s="41">
        <v>540818</v>
      </c>
      <c r="B2148" s="48" t="s">
        <v>1698</v>
      </c>
      <c r="C2148" s="57">
        <v>218352083</v>
      </c>
      <c r="D2148" s="44" t="s">
        <v>492</v>
      </c>
      <c r="E2148" s="58">
        <v>0</v>
      </c>
      <c r="F2148" s="50">
        <v>29297</v>
      </c>
    </row>
    <row r="2149" spans="1:6" s="51" customFormat="1" ht="12">
      <c r="A2149" s="41">
        <v>540818</v>
      </c>
      <c r="B2149" s="48" t="s">
        <v>1698</v>
      </c>
      <c r="C2149" s="57">
        <v>218352683</v>
      </c>
      <c r="D2149" s="44" t="s">
        <v>493</v>
      </c>
      <c r="E2149" s="58">
        <v>0</v>
      </c>
      <c r="F2149" s="50">
        <v>70201</v>
      </c>
    </row>
    <row r="2150" spans="1:6" s="51" customFormat="1" ht="12">
      <c r="A2150" s="41">
        <v>540818</v>
      </c>
      <c r="B2150" s="48" t="s">
        <v>1698</v>
      </c>
      <c r="C2150" s="57">
        <v>218366383</v>
      </c>
      <c r="D2150" s="44" t="s">
        <v>494</v>
      </c>
      <c r="E2150" s="58">
        <v>0</v>
      </c>
      <c r="F2150" s="50">
        <v>30069</v>
      </c>
    </row>
    <row r="2151" spans="1:6" s="51" customFormat="1" ht="12">
      <c r="A2151" s="41">
        <v>540818</v>
      </c>
      <c r="B2151" s="48" t="s">
        <v>1698</v>
      </c>
      <c r="C2151" s="57">
        <v>218373283</v>
      </c>
      <c r="D2151" s="44" t="s">
        <v>495</v>
      </c>
      <c r="E2151" s="58">
        <v>0</v>
      </c>
      <c r="F2151" s="50">
        <v>111379</v>
      </c>
    </row>
    <row r="2152" spans="1:6" s="51" customFormat="1" ht="12">
      <c r="A2152" s="41">
        <v>540818</v>
      </c>
      <c r="B2152" s="48" t="s">
        <v>1698</v>
      </c>
      <c r="C2152" s="57">
        <v>218373483</v>
      </c>
      <c r="D2152" s="44" t="s">
        <v>496</v>
      </c>
      <c r="E2152" s="58">
        <v>0</v>
      </c>
      <c r="F2152" s="50">
        <v>74605</v>
      </c>
    </row>
    <row r="2153" spans="1:6" s="51" customFormat="1" ht="12">
      <c r="A2153" s="41">
        <v>540818</v>
      </c>
      <c r="B2153" s="48" t="s">
        <v>1698</v>
      </c>
      <c r="C2153" s="57" t="s">
        <v>1395</v>
      </c>
      <c r="D2153" s="44" t="s">
        <v>497</v>
      </c>
      <c r="E2153" s="58">
        <v>0</v>
      </c>
      <c r="F2153" s="50">
        <v>78207</v>
      </c>
    </row>
    <row r="2154" spans="1:6" s="51" customFormat="1" ht="12">
      <c r="A2154" s="41">
        <v>540818</v>
      </c>
      <c r="B2154" s="48" t="s">
        <v>1698</v>
      </c>
      <c r="C2154" s="57" t="s">
        <v>1397</v>
      </c>
      <c r="D2154" s="44" t="s">
        <v>498</v>
      </c>
      <c r="E2154" s="58">
        <v>0</v>
      </c>
      <c r="F2154" s="50">
        <v>15879</v>
      </c>
    </row>
    <row r="2155" spans="1:6" s="51" customFormat="1" ht="12">
      <c r="A2155" s="41">
        <v>540818</v>
      </c>
      <c r="B2155" s="48" t="s">
        <v>1698</v>
      </c>
      <c r="C2155" s="57">
        <v>218505585</v>
      </c>
      <c r="D2155" s="44" t="s">
        <v>499</v>
      </c>
      <c r="E2155" s="58">
        <v>0</v>
      </c>
      <c r="F2155" s="50">
        <v>55523</v>
      </c>
    </row>
    <row r="2156" spans="1:6" s="51" customFormat="1" ht="12">
      <c r="A2156" s="41">
        <v>540818</v>
      </c>
      <c r="B2156" s="48" t="s">
        <v>1698</v>
      </c>
      <c r="C2156" s="57" t="s">
        <v>1400</v>
      </c>
      <c r="D2156" s="44" t="s">
        <v>500</v>
      </c>
      <c r="E2156" s="58">
        <v>0</v>
      </c>
      <c r="F2156" s="50">
        <v>25037</v>
      </c>
    </row>
    <row r="2157" spans="1:6" s="51" customFormat="1" ht="12">
      <c r="A2157" s="41">
        <v>540818</v>
      </c>
      <c r="B2157" s="48" t="s">
        <v>1698</v>
      </c>
      <c r="C2157" s="57" t="s">
        <v>1402</v>
      </c>
      <c r="D2157" s="44" t="s">
        <v>501</v>
      </c>
      <c r="E2157" s="58">
        <v>0</v>
      </c>
      <c r="F2157" s="50">
        <v>77784</v>
      </c>
    </row>
    <row r="2158" spans="1:6" s="51" customFormat="1" ht="12">
      <c r="A2158" s="41">
        <v>540818</v>
      </c>
      <c r="B2158" s="48" t="s">
        <v>1698</v>
      </c>
      <c r="C2158" s="57" t="s">
        <v>1404</v>
      </c>
      <c r="D2158" s="44" t="s">
        <v>502</v>
      </c>
      <c r="E2158" s="58">
        <v>0</v>
      </c>
      <c r="F2158" s="50">
        <v>28812</v>
      </c>
    </row>
    <row r="2159" spans="1:6" s="51" customFormat="1" ht="12">
      <c r="A2159" s="41">
        <v>540818</v>
      </c>
      <c r="B2159" s="48" t="s">
        <v>1698</v>
      </c>
      <c r="C2159" s="57">
        <v>218518785</v>
      </c>
      <c r="D2159" s="44" t="s">
        <v>503</v>
      </c>
      <c r="E2159" s="58">
        <v>0</v>
      </c>
      <c r="F2159" s="50">
        <v>11868994</v>
      </c>
    </row>
    <row r="2160" spans="1:6" s="51" customFormat="1" ht="12">
      <c r="A2160" s="41">
        <v>540818</v>
      </c>
      <c r="B2160" s="48" t="s">
        <v>1698</v>
      </c>
      <c r="C2160" s="57">
        <v>218519585</v>
      </c>
      <c r="D2160" s="44" t="s">
        <v>504</v>
      </c>
      <c r="E2160" s="58">
        <v>0</v>
      </c>
      <c r="F2160" s="50">
        <v>72753</v>
      </c>
    </row>
    <row r="2161" spans="1:6" s="51" customFormat="1" ht="12">
      <c r="A2161" s="41">
        <v>540818</v>
      </c>
      <c r="B2161" s="48" t="s">
        <v>1698</v>
      </c>
      <c r="C2161" s="57">
        <v>218519785</v>
      </c>
      <c r="D2161" s="44" t="s">
        <v>505</v>
      </c>
      <c r="E2161" s="58">
        <v>0</v>
      </c>
      <c r="F2161" s="50">
        <v>28163</v>
      </c>
    </row>
    <row r="2162" spans="1:6" s="51" customFormat="1" ht="12">
      <c r="A2162" s="41">
        <v>540818</v>
      </c>
      <c r="B2162" s="48" t="s">
        <v>1698</v>
      </c>
      <c r="C2162" s="57" t="s">
        <v>1409</v>
      </c>
      <c r="D2162" s="44" t="s">
        <v>506</v>
      </c>
      <c r="E2162" s="58">
        <v>0</v>
      </c>
      <c r="F2162" s="50">
        <v>51952</v>
      </c>
    </row>
    <row r="2163" spans="1:6" s="51" customFormat="1" ht="12">
      <c r="A2163" s="41">
        <v>540818</v>
      </c>
      <c r="B2163" s="48" t="s">
        <v>1698</v>
      </c>
      <c r="C2163" s="57" t="s">
        <v>1411</v>
      </c>
      <c r="D2163" s="44" t="s">
        <v>507</v>
      </c>
      <c r="E2163" s="58">
        <v>0</v>
      </c>
      <c r="F2163" s="50">
        <v>74674</v>
      </c>
    </row>
    <row r="2164" spans="1:6" s="51" customFormat="1" ht="12">
      <c r="A2164" s="41">
        <v>540818</v>
      </c>
      <c r="B2164" s="48" t="s">
        <v>1698</v>
      </c>
      <c r="C2164" s="57" t="s">
        <v>1413</v>
      </c>
      <c r="D2164" s="44" t="s">
        <v>508</v>
      </c>
      <c r="E2164" s="58">
        <v>0</v>
      </c>
      <c r="F2164" s="50">
        <v>32188</v>
      </c>
    </row>
    <row r="2165" spans="1:6" s="51" customFormat="1" ht="12">
      <c r="A2165" s="41">
        <v>540818</v>
      </c>
      <c r="B2165" s="48" t="s">
        <v>1698</v>
      </c>
      <c r="C2165" s="57">
        <v>218552385</v>
      </c>
      <c r="D2165" s="44" t="s">
        <v>509</v>
      </c>
      <c r="E2165" s="58">
        <v>0</v>
      </c>
      <c r="F2165" s="50">
        <v>23107</v>
      </c>
    </row>
    <row r="2166" spans="1:6" s="51" customFormat="1" ht="12">
      <c r="A2166" s="41">
        <v>540818</v>
      </c>
      <c r="B2166" s="48" t="s">
        <v>1698</v>
      </c>
      <c r="C2166" s="57">
        <v>218552585</v>
      </c>
      <c r="D2166" s="44" t="s">
        <v>510</v>
      </c>
      <c r="E2166" s="58">
        <v>0</v>
      </c>
      <c r="F2166" s="50">
        <v>57460</v>
      </c>
    </row>
    <row r="2167" spans="1:6" s="51" customFormat="1" ht="12">
      <c r="A2167" s="41">
        <v>540818</v>
      </c>
      <c r="B2167" s="48" t="s">
        <v>1698</v>
      </c>
      <c r="C2167" s="57">
        <v>218552685</v>
      </c>
      <c r="D2167" s="44" t="s">
        <v>511</v>
      </c>
      <c r="E2167" s="58">
        <v>0</v>
      </c>
      <c r="F2167" s="50">
        <v>29197</v>
      </c>
    </row>
    <row r="2168" spans="1:6" s="51" customFormat="1" ht="12">
      <c r="A2168" s="41">
        <v>540818</v>
      </c>
      <c r="B2168" s="48" t="s">
        <v>1698</v>
      </c>
      <c r="C2168" s="57">
        <v>218552885</v>
      </c>
      <c r="D2168" s="44" t="s">
        <v>1418</v>
      </c>
      <c r="E2168" s="58">
        <v>0</v>
      </c>
      <c r="F2168" s="50">
        <v>32687</v>
      </c>
    </row>
    <row r="2169" spans="1:6" s="51" customFormat="1" ht="12">
      <c r="A2169" s="41">
        <v>540818</v>
      </c>
      <c r="B2169" s="48" t="s">
        <v>1698</v>
      </c>
      <c r="C2169" s="57">
        <v>218554385</v>
      </c>
      <c r="D2169" s="61" t="s">
        <v>512</v>
      </c>
      <c r="E2169" s="58">
        <v>0</v>
      </c>
      <c r="F2169" s="50">
        <v>50255</v>
      </c>
    </row>
    <row r="2170" spans="1:6" s="51" customFormat="1" ht="12">
      <c r="A2170" s="41">
        <v>540818</v>
      </c>
      <c r="B2170" s="48" t="s">
        <v>1698</v>
      </c>
      <c r="C2170" s="57">
        <v>218568385</v>
      </c>
      <c r="D2170" s="44" t="s">
        <v>513</v>
      </c>
      <c r="E2170" s="58">
        <v>0</v>
      </c>
      <c r="F2170" s="50">
        <v>45376</v>
      </c>
    </row>
    <row r="2171" spans="1:6" s="51" customFormat="1" ht="12">
      <c r="A2171" s="41">
        <v>540818</v>
      </c>
      <c r="B2171" s="48" t="s">
        <v>1698</v>
      </c>
      <c r="C2171" s="57">
        <v>218573585</v>
      </c>
      <c r="D2171" s="44" t="s">
        <v>514</v>
      </c>
      <c r="E2171" s="58">
        <v>0</v>
      </c>
      <c r="F2171" s="50">
        <v>84911</v>
      </c>
    </row>
    <row r="2172" spans="1:6" s="51" customFormat="1" ht="12">
      <c r="A2172" s="41">
        <v>540818</v>
      </c>
      <c r="B2172" s="48" t="s">
        <v>1698</v>
      </c>
      <c r="C2172" s="57">
        <v>218586885</v>
      </c>
      <c r="D2172" s="44" t="s">
        <v>515</v>
      </c>
      <c r="E2172" s="58">
        <v>0</v>
      </c>
      <c r="F2172" s="50">
        <v>103402</v>
      </c>
    </row>
    <row r="2173" spans="1:6" s="51" customFormat="1" ht="12">
      <c r="A2173" s="41">
        <v>540818</v>
      </c>
      <c r="B2173" s="48" t="s">
        <v>1698</v>
      </c>
      <c r="C2173" s="57" t="s">
        <v>1423</v>
      </c>
      <c r="D2173" s="44" t="s">
        <v>516</v>
      </c>
      <c r="E2173" s="58">
        <v>0</v>
      </c>
      <c r="F2173" s="50">
        <v>21852</v>
      </c>
    </row>
    <row r="2174" spans="1:6" s="51" customFormat="1" ht="12">
      <c r="A2174" s="41">
        <v>540818</v>
      </c>
      <c r="B2174" s="48" t="s">
        <v>1698</v>
      </c>
      <c r="C2174" s="57" t="s">
        <v>1425</v>
      </c>
      <c r="D2174" s="44" t="s">
        <v>517</v>
      </c>
      <c r="E2174" s="58">
        <v>0</v>
      </c>
      <c r="F2174" s="50">
        <v>109124</v>
      </c>
    </row>
    <row r="2175" spans="1:6" s="51" customFormat="1" ht="12">
      <c r="A2175" s="41">
        <v>540818</v>
      </c>
      <c r="B2175" s="48" t="s">
        <v>1698</v>
      </c>
      <c r="C2175" s="57">
        <v>218615686</v>
      </c>
      <c r="D2175" s="44" t="s">
        <v>518</v>
      </c>
      <c r="E2175" s="58">
        <v>0</v>
      </c>
      <c r="F2175" s="50">
        <v>30750</v>
      </c>
    </row>
    <row r="2176" spans="1:6" s="51" customFormat="1" ht="12">
      <c r="A2176" s="41">
        <v>540818</v>
      </c>
      <c r="B2176" s="48" t="s">
        <v>1698</v>
      </c>
      <c r="C2176" s="57">
        <v>218617486</v>
      </c>
      <c r="D2176" s="44" t="s">
        <v>519</v>
      </c>
      <c r="E2176" s="58">
        <v>0</v>
      </c>
      <c r="F2176" s="50">
        <v>83807</v>
      </c>
    </row>
    <row r="2177" spans="1:6" s="51" customFormat="1" ht="12">
      <c r="A2177" s="41">
        <v>540818</v>
      </c>
      <c r="B2177" s="48" t="s">
        <v>1698</v>
      </c>
      <c r="C2177" s="57">
        <v>218623586</v>
      </c>
      <c r="D2177" s="44" t="s">
        <v>520</v>
      </c>
      <c r="E2177" s="58">
        <v>0</v>
      </c>
      <c r="F2177" s="50">
        <v>84817</v>
      </c>
    </row>
    <row r="2178" spans="1:6" s="51" customFormat="1" ht="12">
      <c r="A2178" s="41">
        <v>540818</v>
      </c>
      <c r="B2178" s="48" t="s">
        <v>1698</v>
      </c>
      <c r="C2178" s="57" t="s">
        <v>1430</v>
      </c>
      <c r="D2178" s="44" t="s">
        <v>521</v>
      </c>
      <c r="E2178" s="58">
        <v>0</v>
      </c>
      <c r="F2178" s="50">
        <v>196522</v>
      </c>
    </row>
    <row r="2179" spans="1:6" s="51" customFormat="1" ht="12">
      <c r="A2179" s="41">
        <v>540818</v>
      </c>
      <c r="B2179" s="48" t="s">
        <v>1698</v>
      </c>
      <c r="C2179" s="57" t="s">
        <v>1432</v>
      </c>
      <c r="D2179" s="44" t="s">
        <v>522</v>
      </c>
      <c r="E2179" s="58">
        <v>0</v>
      </c>
      <c r="F2179" s="50">
        <v>9791</v>
      </c>
    </row>
    <row r="2180" spans="1:6" s="51" customFormat="1" ht="12">
      <c r="A2180" s="41">
        <v>540818</v>
      </c>
      <c r="B2180" s="48" t="s">
        <v>1698</v>
      </c>
      <c r="C2180" s="57" t="s">
        <v>1434</v>
      </c>
      <c r="D2180" s="44" t="s">
        <v>523</v>
      </c>
      <c r="E2180" s="58">
        <v>0</v>
      </c>
      <c r="F2180" s="50">
        <v>142160</v>
      </c>
    </row>
    <row r="2181" spans="1:6" s="51" customFormat="1" ht="12">
      <c r="A2181" s="41">
        <v>540818</v>
      </c>
      <c r="B2181" s="48" t="s">
        <v>1698</v>
      </c>
      <c r="C2181" s="57" t="s">
        <v>1436</v>
      </c>
      <c r="D2181" s="44" t="s">
        <v>524</v>
      </c>
      <c r="E2181" s="58">
        <v>0</v>
      </c>
      <c r="F2181" s="50">
        <v>88301</v>
      </c>
    </row>
    <row r="2182" spans="1:6" s="51" customFormat="1" ht="12">
      <c r="A2182" s="41">
        <v>540818</v>
      </c>
      <c r="B2182" s="48" t="s">
        <v>1698</v>
      </c>
      <c r="C2182" s="57" t="s">
        <v>1438</v>
      </c>
      <c r="D2182" s="44" t="s">
        <v>525</v>
      </c>
      <c r="E2182" s="58">
        <v>0</v>
      </c>
      <c r="F2182" s="50">
        <v>43068</v>
      </c>
    </row>
    <row r="2183" spans="1:6" s="51" customFormat="1" ht="12">
      <c r="A2183" s="41">
        <v>540818</v>
      </c>
      <c r="B2183" s="48" t="s">
        <v>1698</v>
      </c>
      <c r="C2183" s="57">
        <v>218650686</v>
      </c>
      <c r="D2183" s="44" t="s">
        <v>526</v>
      </c>
      <c r="E2183" s="58">
        <v>0</v>
      </c>
      <c r="F2183" s="50">
        <v>5856</v>
      </c>
    </row>
    <row r="2184" spans="1:6" s="51" customFormat="1" ht="12">
      <c r="A2184" s="41">
        <v>540818</v>
      </c>
      <c r="B2184" s="48" t="s">
        <v>1698</v>
      </c>
      <c r="C2184" s="57">
        <v>218652786</v>
      </c>
      <c r="D2184" s="44" t="s">
        <v>527</v>
      </c>
      <c r="E2184" s="58">
        <v>0</v>
      </c>
      <c r="F2184" s="50">
        <v>64734</v>
      </c>
    </row>
    <row r="2185" spans="1:6" s="51" customFormat="1" ht="12">
      <c r="A2185" s="41">
        <v>540818</v>
      </c>
      <c r="B2185" s="48" t="s">
        <v>1698</v>
      </c>
      <c r="C2185" s="57" t="s">
        <v>1442</v>
      </c>
      <c r="D2185" s="44" t="s">
        <v>528</v>
      </c>
      <c r="E2185" s="58">
        <v>0</v>
      </c>
      <c r="F2185" s="50">
        <v>82636</v>
      </c>
    </row>
    <row r="2186" spans="1:6" s="51" customFormat="1" ht="12">
      <c r="A2186" s="41">
        <v>540818</v>
      </c>
      <c r="B2186" s="48" t="s">
        <v>1698</v>
      </c>
      <c r="C2186" s="57">
        <v>218673686</v>
      </c>
      <c r="D2186" s="44" t="s">
        <v>529</v>
      </c>
      <c r="E2186" s="58">
        <v>0</v>
      </c>
      <c r="F2186" s="50">
        <v>28480</v>
      </c>
    </row>
    <row r="2187" spans="1:6" s="51" customFormat="1" ht="12">
      <c r="A2187" s="41">
        <v>540818</v>
      </c>
      <c r="B2187" s="48" t="s">
        <v>1698</v>
      </c>
      <c r="C2187" s="43" t="s">
        <v>1445</v>
      </c>
      <c r="D2187" s="44" t="s">
        <v>530</v>
      </c>
      <c r="E2187" s="58">
        <v>0</v>
      </c>
      <c r="F2187" s="50">
        <v>138301</v>
      </c>
    </row>
    <row r="2188" spans="1:6" s="51" customFormat="1" ht="12">
      <c r="A2188" s="41">
        <v>540818</v>
      </c>
      <c r="B2188" s="48" t="s">
        <v>1698</v>
      </c>
      <c r="C2188" s="57" t="s">
        <v>1447</v>
      </c>
      <c r="D2188" s="44" t="s">
        <v>531</v>
      </c>
      <c r="E2188" s="58">
        <v>0</v>
      </c>
      <c r="F2188" s="50">
        <v>31446</v>
      </c>
    </row>
    <row r="2189" spans="1:6" s="51" customFormat="1" ht="12">
      <c r="A2189" s="41">
        <v>540818</v>
      </c>
      <c r="B2189" s="48" t="s">
        <v>1698</v>
      </c>
      <c r="C2189" s="57" t="s">
        <v>1449</v>
      </c>
      <c r="D2189" s="44" t="s">
        <v>532</v>
      </c>
      <c r="E2189" s="58">
        <v>0</v>
      </c>
      <c r="F2189" s="50">
        <v>10623</v>
      </c>
    </row>
    <row r="2190" spans="1:6" s="51" customFormat="1" ht="12">
      <c r="A2190" s="41">
        <v>540818</v>
      </c>
      <c r="B2190" s="48" t="s">
        <v>1698</v>
      </c>
      <c r="C2190" s="57" t="s">
        <v>1451</v>
      </c>
      <c r="D2190" s="44" t="s">
        <v>533</v>
      </c>
      <c r="E2190" s="58">
        <v>0</v>
      </c>
      <c r="F2190" s="50">
        <v>88649</v>
      </c>
    </row>
    <row r="2191" spans="1:6" s="51" customFormat="1" ht="12">
      <c r="A2191" s="41">
        <v>540818</v>
      </c>
      <c r="B2191" s="48" t="s">
        <v>1698</v>
      </c>
      <c r="C2191" s="57" t="s">
        <v>1453</v>
      </c>
      <c r="D2191" s="44" t="s">
        <v>534</v>
      </c>
      <c r="E2191" s="58">
        <v>0</v>
      </c>
      <c r="F2191" s="50">
        <v>107194</v>
      </c>
    </row>
    <row r="2192" spans="1:6" s="51" customFormat="1" ht="12">
      <c r="A2192" s="41">
        <v>540818</v>
      </c>
      <c r="B2192" s="48" t="s">
        <v>1698</v>
      </c>
      <c r="C2192" s="57">
        <v>218750287</v>
      </c>
      <c r="D2192" s="44" t="s">
        <v>535</v>
      </c>
      <c r="E2192" s="58">
        <v>0</v>
      </c>
      <c r="F2192" s="50">
        <v>44824</v>
      </c>
    </row>
    <row r="2193" spans="1:6" s="51" customFormat="1" ht="12">
      <c r="A2193" s="41">
        <v>540818</v>
      </c>
      <c r="B2193" s="48" t="s">
        <v>1698</v>
      </c>
      <c r="C2193" s="57">
        <v>218752287</v>
      </c>
      <c r="D2193" s="44" t="s">
        <v>536</v>
      </c>
      <c r="E2193" s="58">
        <v>0</v>
      </c>
      <c r="F2193" s="50">
        <v>20051</v>
      </c>
    </row>
    <row r="2194" spans="1:6" s="51" customFormat="1" ht="12">
      <c r="A2194" s="41">
        <v>540818</v>
      </c>
      <c r="B2194" s="48" t="s">
        <v>1698</v>
      </c>
      <c r="C2194" s="57">
        <v>218752687</v>
      </c>
      <c r="D2194" s="44" t="s">
        <v>537</v>
      </c>
      <c r="E2194" s="58">
        <v>0</v>
      </c>
      <c r="F2194" s="50">
        <v>66597</v>
      </c>
    </row>
    <row r="2195" spans="1:6" s="51" customFormat="1" ht="12">
      <c r="A2195" s="41">
        <v>540818</v>
      </c>
      <c r="B2195" s="48" t="s">
        <v>1698</v>
      </c>
      <c r="C2195" s="57">
        <v>218766687</v>
      </c>
      <c r="D2195" s="44" t="s">
        <v>538</v>
      </c>
      <c r="E2195" s="58">
        <v>0</v>
      </c>
      <c r="F2195" s="50">
        <v>52103</v>
      </c>
    </row>
    <row r="2196" spans="1:6" s="51" customFormat="1" ht="12">
      <c r="A2196" s="41">
        <v>540818</v>
      </c>
      <c r="B2196" s="48" t="s">
        <v>1698</v>
      </c>
      <c r="C2196" s="57" t="s">
        <v>1459</v>
      </c>
      <c r="D2196" s="44" t="s">
        <v>539</v>
      </c>
      <c r="E2196" s="58">
        <v>0</v>
      </c>
      <c r="F2196" s="50">
        <v>13518248</v>
      </c>
    </row>
    <row r="2197" spans="1:6" s="51" customFormat="1" ht="12">
      <c r="A2197" s="41">
        <v>540818</v>
      </c>
      <c r="B2197" s="48" t="s">
        <v>1698</v>
      </c>
      <c r="C2197" s="57" t="s">
        <v>1461</v>
      </c>
      <c r="D2197" s="44" t="s">
        <v>540</v>
      </c>
      <c r="E2197" s="58">
        <v>0</v>
      </c>
      <c r="F2197" s="50">
        <v>68390</v>
      </c>
    </row>
    <row r="2198" spans="1:6" s="51" customFormat="1" ht="12">
      <c r="A2198" s="41">
        <v>540818</v>
      </c>
      <c r="B2198" s="48" t="s">
        <v>1698</v>
      </c>
      <c r="C2198" s="57">
        <v>218813688</v>
      </c>
      <c r="D2198" s="44" t="s">
        <v>541</v>
      </c>
      <c r="E2198" s="58">
        <v>0</v>
      </c>
      <c r="F2198" s="50">
        <v>165254</v>
      </c>
    </row>
    <row r="2199" spans="1:6" s="51" customFormat="1" ht="12">
      <c r="A2199" s="41">
        <v>540818</v>
      </c>
      <c r="B2199" s="48" t="s">
        <v>1698</v>
      </c>
      <c r="C2199" s="57">
        <v>218817088</v>
      </c>
      <c r="D2199" s="44" t="s">
        <v>542</v>
      </c>
      <c r="E2199" s="58">
        <v>0</v>
      </c>
      <c r="F2199" s="50">
        <v>40299</v>
      </c>
    </row>
    <row r="2200" spans="1:6" s="51" customFormat="1" ht="12">
      <c r="A2200" s="41">
        <v>540818</v>
      </c>
      <c r="B2200" s="48" t="s">
        <v>1698</v>
      </c>
      <c r="C2200" s="57">
        <v>218817388</v>
      </c>
      <c r="D2200" s="44" t="s">
        <v>543</v>
      </c>
      <c r="E2200" s="58">
        <v>0</v>
      </c>
      <c r="F2200" s="50">
        <v>27451</v>
      </c>
    </row>
    <row r="2201" spans="1:6" s="51" customFormat="1" ht="12">
      <c r="A2201" s="41">
        <v>540818</v>
      </c>
      <c r="B2201" s="48" t="s">
        <v>1698</v>
      </c>
      <c r="C2201" s="57" t="s">
        <v>1466</v>
      </c>
      <c r="D2201" s="44" t="s">
        <v>544</v>
      </c>
      <c r="E2201" s="58">
        <v>0</v>
      </c>
      <c r="F2201" s="50">
        <v>22533</v>
      </c>
    </row>
    <row r="2202" spans="1:6" s="51" customFormat="1" ht="12">
      <c r="A2202" s="41">
        <v>540818</v>
      </c>
      <c r="B2202" s="48" t="s">
        <v>1698</v>
      </c>
      <c r="C2202" s="57" t="s">
        <v>1468</v>
      </c>
      <c r="D2202" s="44" t="s">
        <v>545</v>
      </c>
      <c r="E2202" s="58">
        <v>0</v>
      </c>
      <c r="F2202" s="50">
        <v>21761</v>
      </c>
    </row>
    <row r="2203" spans="1:6" s="51" customFormat="1" ht="12">
      <c r="A2203" s="41">
        <v>540818</v>
      </c>
      <c r="B2203" s="48" t="s">
        <v>1698</v>
      </c>
      <c r="C2203" s="57">
        <v>218847288</v>
      </c>
      <c r="D2203" s="44" t="s">
        <v>546</v>
      </c>
      <c r="E2203" s="58">
        <v>0</v>
      </c>
      <c r="F2203" s="50">
        <v>224030</v>
      </c>
    </row>
    <row r="2204" spans="1:6" s="51" customFormat="1" ht="12">
      <c r="A2204" s="41">
        <v>540818</v>
      </c>
      <c r="B2204" s="48" t="s">
        <v>1698</v>
      </c>
      <c r="C2204" s="57">
        <v>218852788</v>
      </c>
      <c r="D2204" s="44" t="s">
        <v>547</v>
      </c>
      <c r="E2204" s="58">
        <v>0</v>
      </c>
      <c r="F2204" s="50">
        <v>34367</v>
      </c>
    </row>
    <row r="2205" spans="1:6" s="51" customFormat="1" ht="12">
      <c r="A2205" s="41">
        <v>540818</v>
      </c>
      <c r="B2205" s="48" t="s">
        <v>1698</v>
      </c>
      <c r="C2205" s="57">
        <v>218866088</v>
      </c>
      <c r="D2205" s="44" t="s">
        <v>548</v>
      </c>
      <c r="E2205" s="58">
        <v>0</v>
      </c>
      <c r="F2205" s="50">
        <v>98259</v>
      </c>
    </row>
    <row r="2206" spans="1:6" s="51" customFormat="1" ht="12">
      <c r="A2206" s="41">
        <v>540818</v>
      </c>
      <c r="B2206" s="48" t="s">
        <v>1698</v>
      </c>
      <c r="C2206" s="57" t="s">
        <v>1473</v>
      </c>
      <c r="D2206" s="44" t="s">
        <v>549</v>
      </c>
      <c r="E2206" s="58">
        <v>0</v>
      </c>
      <c r="F2206" s="50">
        <v>56128</v>
      </c>
    </row>
    <row r="2207" spans="1:6" s="51" customFormat="1" ht="12">
      <c r="A2207" s="41">
        <v>540818</v>
      </c>
      <c r="B2207" s="48" t="s">
        <v>1698</v>
      </c>
      <c r="C2207" s="57">
        <v>218915189</v>
      </c>
      <c r="D2207" s="44" t="s">
        <v>550</v>
      </c>
      <c r="E2207" s="58">
        <v>0</v>
      </c>
      <c r="F2207" s="50">
        <v>7007582</v>
      </c>
    </row>
    <row r="2208" spans="1:6" s="51" customFormat="1" ht="12">
      <c r="A2208" s="41">
        <v>540818</v>
      </c>
      <c r="B2208" s="48" t="s">
        <v>1698</v>
      </c>
      <c r="C2208" s="57">
        <v>218923189</v>
      </c>
      <c r="D2208" s="44" t="s">
        <v>551</v>
      </c>
      <c r="E2208" s="58">
        <v>0</v>
      </c>
      <c r="F2208" s="50">
        <v>239187</v>
      </c>
    </row>
    <row r="2209" spans="1:6" s="51" customFormat="1" ht="12">
      <c r="A2209" s="41">
        <v>540818</v>
      </c>
      <c r="B2209" s="48" t="s">
        <v>1698</v>
      </c>
      <c r="C2209" s="57" t="s">
        <v>1477</v>
      </c>
      <c r="D2209" s="44" t="s">
        <v>552</v>
      </c>
      <c r="E2209" s="58">
        <v>0</v>
      </c>
      <c r="F2209" s="50">
        <v>14075</v>
      </c>
    </row>
    <row r="2210" spans="1:6" s="51" customFormat="1" ht="12">
      <c r="A2210" s="41">
        <v>540818</v>
      </c>
      <c r="B2210" s="48" t="s">
        <v>1698</v>
      </c>
      <c r="C2210" s="57" t="s">
        <v>1479</v>
      </c>
      <c r="D2210" s="44" t="s">
        <v>553</v>
      </c>
      <c r="E2210" s="58">
        <v>0</v>
      </c>
      <c r="F2210" s="50">
        <v>16056</v>
      </c>
    </row>
    <row r="2211" spans="1:6" s="51" customFormat="1" ht="12">
      <c r="A2211" s="41">
        <v>540818</v>
      </c>
      <c r="B2211" s="48" t="s">
        <v>1698</v>
      </c>
      <c r="C2211" s="57">
        <v>218950689</v>
      </c>
      <c r="D2211" s="44" t="s">
        <v>554</v>
      </c>
      <c r="E2211" s="58">
        <v>0</v>
      </c>
      <c r="F2211" s="50">
        <v>77436</v>
      </c>
    </row>
    <row r="2212" spans="1:6" s="51" customFormat="1" ht="12">
      <c r="A2212" s="41">
        <v>540818</v>
      </c>
      <c r="B2212" s="48" t="s">
        <v>1698</v>
      </c>
      <c r="C2212" s="57">
        <v>218968689</v>
      </c>
      <c r="D2212" s="44" t="s">
        <v>555</v>
      </c>
      <c r="E2212" s="58">
        <v>0</v>
      </c>
      <c r="F2212" s="50">
        <v>118916</v>
      </c>
    </row>
    <row r="2213" spans="1:6" s="51" customFormat="1" ht="12">
      <c r="A2213" s="41">
        <v>540818</v>
      </c>
      <c r="B2213" s="48" t="s">
        <v>1698</v>
      </c>
      <c r="C2213" s="57" t="s">
        <v>1483</v>
      </c>
      <c r="D2213" s="44" t="s">
        <v>556</v>
      </c>
      <c r="E2213" s="58">
        <v>0</v>
      </c>
      <c r="F2213" s="50">
        <v>35683</v>
      </c>
    </row>
    <row r="2214" spans="1:6" s="51" customFormat="1" ht="12">
      <c r="A2214" s="41">
        <v>540818</v>
      </c>
      <c r="B2214" s="48" t="s">
        <v>1698</v>
      </c>
      <c r="C2214" s="57" t="s">
        <v>1485</v>
      </c>
      <c r="D2214" s="44" t="s">
        <v>557</v>
      </c>
      <c r="E2214" s="58">
        <v>0</v>
      </c>
      <c r="F2214" s="50">
        <v>29025</v>
      </c>
    </row>
    <row r="2215" spans="1:6" s="51" customFormat="1" ht="12">
      <c r="A2215" s="41">
        <v>540818</v>
      </c>
      <c r="B2215" s="48" t="s">
        <v>1698</v>
      </c>
      <c r="C2215" s="57" t="s">
        <v>1487</v>
      </c>
      <c r="D2215" s="44" t="s">
        <v>558</v>
      </c>
      <c r="E2215" s="58">
        <v>0</v>
      </c>
      <c r="F2215" s="50">
        <v>235452</v>
      </c>
    </row>
    <row r="2216" spans="1:6" s="51" customFormat="1" ht="12">
      <c r="A2216" s="41">
        <v>540818</v>
      </c>
      <c r="B2216" s="48" t="s">
        <v>1698</v>
      </c>
      <c r="C2216" s="57" t="s">
        <v>1489</v>
      </c>
      <c r="D2216" s="44" t="s">
        <v>559</v>
      </c>
      <c r="E2216" s="58">
        <v>0</v>
      </c>
      <c r="F2216" s="50">
        <v>44385</v>
      </c>
    </row>
    <row r="2217" spans="1:6" s="51" customFormat="1" ht="12">
      <c r="A2217" s="41">
        <v>540818</v>
      </c>
      <c r="B2217" s="48" t="s">
        <v>1698</v>
      </c>
      <c r="C2217" s="57">
        <v>219005790</v>
      </c>
      <c r="D2217" s="44" t="s">
        <v>560</v>
      </c>
      <c r="E2217" s="58">
        <v>0</v>
      </c>
      <c r="F2217" s="50">
        <v>106403</v>
      </c>
    </row>
    <row r="2218" spans="1:6" s="51" customFormat="1" ht="12">
      <c r="A2218" s="41">
        <v>540818</v>
      </c>
      <c r="B2218" s="48" t="s">
        <v>1698</v>
      </c>
      <c r="C2218" s="43" t="s">
        <v>1492</v>
      </c>
      <c r="D2218" s="44" t="s">
        <v>561</v>
      </c>
      <c r="E2218" s="58">
        <v>0</v>
      </c>
      <c r="F2218" s="50">
        <v>67750</v>
      </c>
    </row>
    <row r="2219" spans="1:6" s="51" customFormat="1" ht="12">
      <c r="A2219" s="41">
        <v>540818</v>
      </c>
      <c r="B2219" s="48" t="s">
        <v>1698</v>
      </c>
      <c r="C2219" s="57" t="s">
        <v>1494</v>
      </c>
      <c r="D2219" s="44" t="s">
        <v>562</v>
      </c>
      <c r="E2219" s="58">
        <v>0</v>
      </c>
      <c r="F2219" s="50">
        <v>7301</v>
      </c>
    </row>
    <row r="2220" spans="1:6" s="51" customFormat="1" ht="12">
      <c r="A2220" s="41">
        <v>540818</v>
      </c>
      <c r="B2220" s="48" t="s">
        <v>1698</v>
      </c>
      <c r="C2220" s="57">
        <v>219015690</v>
      </c>
      <c r="D2220" s="44" t="s">
        <v>563</v>
      </c>
      <c r="E2220" s="58">
        <v>0</v>
      </c>
      <c r="F2220" s="50">
        <v>17372</v>
      </c>
    </row>
    <row r="2221" spans="1:6" s="51" customFormat="1" ht="12">
      <c r="A2221" s="41">
        <v>540818</v>
      </c>
      <c r="B2221" s="48" t="s">
        <v>1698</v>
      </c>
      <c r="C2221" s="57">
        <v>219015790</v>
      </c>
      <c r="D2221" s="44" t="s">
        <v>564</v>
      </c>
      <c r="E2221" s="58">
        <v>0</v>
      </c>
      <c r="F2221" s="50">
        <v>21564</v>
      </c>
    </row>
    <row r="2222" spans="1:6" s="51" customFormat="1" ht="12">
      <c r="A2222" s="41">
        <v>540818</v>
      </c>
      <c r="B2222" s="48" t="s">
        <v>1698</v>
      </c>
      <c r="C2222" s="57">
        <v>219019290</v>
      </c>
      <c r="D2222" s="44" t="s">
        <v>565</v>
      </c>
      <c r="E2222" s="58">
        <v>0</v>
      </c>
      <c r="F2222" s="50">
        <v>18952</v>
      </c>
    </row>
    <row r="2223" spans="1:6" s="51" customFormat="1" ht="12">
      <c r="A2223" s="41">
        <v>540818</v>
      </c>
      <c r="B2223" s="48" t="s">
        <v>1698</v>
      </c>
      <c r="C2223" s="57">
        <v>219023090</v>
      </c>
      <c r="D2223" s="44" t="s">
        <v>566</v>
      </c>
      <c r="E2223" s="58">
        <v>0</v>
      </c>
      <c r="F2223" s="50">
        <v>110593</v>
      </c>
    </row>
    <row r="2224" spans="1:6" s="51" customFormat="1" ht="12">
      <c r="A2224" s="41">
        <v>540818</v>
      </c>
      <c r="B2224" s="48" t="s">
        <v>1698</v>
      </c>
      <c r="C2224" s="57" t="s">
        <v>1500</v>
      </c>
      <c r="D2224" s="44" t="s">
        <v>567</v>
      </c>
      <c r="E2224" s="58">
        <v>0</v>
      </c>
      <c r="F2224" s="50">
        <v>5150544</v>
      </c>
    </row>
    <row r="2225" spans="1:6" s="51" customFormat="1" ht="12">
      <c r="A2225" s="41">
        <v>540818</v>
      </c>
      <c r="B2225" s="48" t="s">
        <v>1698</v>
      </c>
      <c r="C2225" s="57" t="s">
        <v>1502</v>
      </c>
      <c r="D2225" s="44" t="s">
        <v>568</v>
      </c>
      <c r="E2225" s="58">
        <v>0</v>
      </c>
      <c r="F2225" s="50">
        <v>93661</v>
      </c>
    </row>
    <row r="2226" spans="1:6" s="51" customFormat="1" ht="12">
      <c r="A2226" s="41">
        <v>540818</v>
      </c>
      <c r="B2226" s="48" t="s">
        <v>1698</v>
      </c>
      <c r="C2226" s="57">
        <v>219050590</v>
      </c>
      <c r="D2226" s="44" t="s">
        <v>569</v>
      </c>
      <c r="E2226" s="58">
        <v>0</v>
      </c>
      <c r="F2226" s="50">
        <v>63951</v>
      </c>
    </row>
    <row r="2227" spans="1:6" s="51" customFormat="1" ht="12">
      <c r="A2227" s="41">
        <v>540818</v>
      </c>
      <c r="B2227" s="48" t="s">
        <v>1698</v>
      </c>
      <c r="C2227" s="57">
        <v>219052390</v>
      </c>
      <c r="D2227" s="44" t="s">
        <v>570</v>
      </c>
      <c r="E2227" s="58">
        <v>0</v>
      </c>
      <c r="F2227" s="50">
        <v>69160</v>
      </c>
    </row>
    <row r="2228" spans="1:6" s="51" customFormat="1" ht="12">
      <c r="A2228" s="41">
        <v>540818</v>
      </c>
      <c r="B2228" s="48" t="s">
        <v>1698</v>
      </c>
      <c r="C2228" s="57">
        <v>219052490</v>
      </c>
      <c r="D2228" s="44" t="s">
        <v>571</v>
      </c>
      <c r="E2228" s="58">
        <v>0</v>
      </c>
      <c r="F2228" s="50">
        <v>121854</v>
      </c>
    </row>
    <row r="2229" spans="1:6" s="51" customFormat="1" ht="12">
      <c r="A2229" s="41">
        <v>540818</v>
      </c>
      <c r="B2229" s="48" t="s">
        <v>1698</v>
      </c>
      <c r="C2229" s="57">
        <v>219063190</v>
      </c>
      <c r="D2229" s="44" t="s">
        <v>572</v>
      </c>
      <c r="E2229" s="58">
        <v>0</v>
      </c>
      <c r="F2229" s="50">
        <v>94370</v>
      </c>
    </row>
    <row r="2230" spans="1:6" s="51" customFormat="1" ht="12">
      <c r="A2230" s="41">
        <v>540818</v>
      </c>
      <c r="B2230" s="48" t="s">
        <v>1698</v>
      </c>
      <c r="C2230" s="57">
        <v>219063690</v>
      </c>
      <c r="D2230" s="44" t="s">
        <v>573</v>
      </c>
      <c r="E2230" s="58">
        <v>0</v>
      </c>
      <c r="F2230" s="50">
        <v>27920</v>
      </c>
    </row>
    <row r="2231" spans="1:6" s="51" customFormat="1" ht="12">
      <c r="A2231" s="41">
        <v>540818</v>
      </c>
      <c r="B2231" s="48" t="s">
        <v>1698</v>
      </c>
      <c r="C2231" s="57" t="s">
        <v>1509</v>
      </c>
      <c r="D2231" s="44" t="s">
        <v>574</v>
      </c>
      <c r="E2231" s="58">
        <v>0</v>
      </c>
      <c r="F2231" s="50">
        <v>115563</v>
      </c>
    </row>
    <row r="2232" spans="1:6" s="51" customFormat="1" ht="12">
      <c r="A2232" s="41">
        <v>540818</v>
      </c>
      <c r="B2232" s="48" t="s">
        <v>1698</v>
      </c>
      <c r="C2232" s="43">
        <v>219076890</v>
      </c>
      <c r="D2232" s="44" t="s">
        <v>575</v>
      </c>
      <c r="E2232" s="58">
        <v>0</v>
      </c>
      <c r="F2232" s="50">
        <v>63876</v>
      </c>
    </row>
    <row r="2233" spans="1:6" s="51" customFormat="1" ht="12">
      <c r="A2233" s="41">
        <v>540818</v>
      </c>
      <c r="B2233" s="48" t="s">
        <v>1698</v>
      </c>
      <c r="C2233" s="57" t="s">
        <v>1512</v>
      </c>
      <c r="D2233" s="44" t="s">
        <v>576</v>
      </c>
      <c r="E2233" s="58">
        <v>0</v>
      </c>
      <c r="F2233" s="50">
        <v>29948</v>
      </c>
    </row>
    <row r="2234" spans="1:6" s="51" customFormat="1" ht="12">
      <c r="A2234" s="41">
        <v>540818</v>
      </c>
      <c r="B2234" s="48" t="s">
        <v>1698</v>
      </c>
      <c r="C2234" s="57" t="s">
        <v>1514</v>
      </c>
      <c r="D2234" s="44" t="s">
        <v>577</v>
      </c>
      <c r="E2234" s="58">
        <v>0</v>
      </c>
      <c r="F2234" s="50">
        <v>41706</v>
      </c>
    </row>
    <row r="2235" spans="1:6" s="51" customFormat="1" ht="12">
      <c r="A2235" s="41">
        <v>540818</v>
      </c>
      <c r="B2235" s="48" t="s">
        <v>1698</v>
      </c>
      <c r="C2235" s="57" t="s">
        <v>1516</v>
      </c>
      <c r="D2235" s="44" t="s">
        <v>578</v>
      </c>
      <c r="E2235" s="58">
        <v>0</v>
      </c>
      <c r="F2235" s="50">
        <v>45429</v>
      </c>
    </row>
    <row r="2236" spans="1:6" s="51" customFormat="1" ht="12">
      <c r="A2236" s="41">
        <v>540818</v>
      </c>
      <c r="B2236" s="48" t="s">
        <v>1698</v>
      </c>
      <c r="C2236" s="57" t="s">
        <v>1518</v>
      </c>
      <c r="D2236" s="44" t="s">
        <v>579</v>
      </c>
      <c r="E2236" s="58">
        <v>0</v>
      </c>
      <c r="F2236" s="50">
        <v>23200</v>
      </c>
    </row>
    <row r="2237" spans="1:6" s="51" customFormat="1" ht="12">
      <c r="A2237" s="41">
        <v>540818</v>
      </c>
      <c r="B2237" s="48" t="s">
        <v>1698</v>
      </c>
      <c r="C2237" s="57">
        <v>219127491</v>
      </c>
      <c r="D2237" s="44" t="s">
        <v>3050</v>
      </c>
      <c r="E2237" s="58">
        <v>0</v>
      </c>
      <c r="F2237" s="50">
        <v>36019133</v>
      </c>
    </row>
    <row r="2238" spans="1:6" s="51" customFormat="1" ht="12">
      <c r="A2238" s="41">
        <v>540818</v>
      </c>
      <c r="B2238" s="48" t="s">
        <v>1698</v>
      </c>
      <c r="C2238" s="57">
        <v>219141791</v>
      </c>
      <c r="D2238" s="44" t="s">
        <v>580</v>
      </c>
      <c r="E2238" s="58">
        <v>0</v>
      </c>
      <c r="F2238" s="50">
        <v>62984</v>
      </c>
    </row>
    <row r="2239" spans="1:6" s="51" customFormat="1" ht="12">
      <c r="A2239" s="41">
        <v>540818</v>
      </c>
      <c r="B2239" s="48" t="s">
        <v>1698</v>
      </c>
      <c r="C2239" s="57">
        <v>219181591</v>
      </c>
      <c r="D2239" s="44" t="s">
        <v>581</v>
      </c>
      <c r="E2239" s="58">
        <v>0</v>
      </c>
      <c r="F2239" s="50">
        <v>17145</v>
      </c>
    </row>
    <row r="2240" spans="1:6" s="51" customFormat="1" ht="12">
      <c r="A2240" s="41">
        <v>540818</v>
      </c>
      <c r="B2240" s="48" t="s">
        <v>1698</v>
      </c>
      <c r="C2240" s="57" t="s">
        <v>1523</v>
      </c>
      <c r="D2240" s="44" t="s">
        <v>582</v>
      </c>
      <c r="E2240" s="58">
        <v>0</v>
      </c>
      <c r="F2240" s="50">
        <v>22215</v>
      </c>
    </row>
    <row r="2241" spans="1:6" s="51" customFormat="1" ht="12">
      <c r="A2241" s="41">
        <v>540818</v>
      </c>
      <c r="B2241" s="48" t="s">
        <v>1698</v>
      </c>
      <c r="C2241" s="57" t="s">
        <v>1525</v>
      </c>
      <c r="D2241" s="44" t="s">
        <v>583</v>
      </c>
      <c r="E2241" s="58">
        <v>0</v>
      </c>
      <c r="F2241" s="50">
        <v>8938</v>
      </c>
    </row>
    <row r="2242" spans="1:6" s="51" customFormat="1" ht="12">
      <c r="A2242" s="41">
        <v>540818</v>
      </c>
      <c r="B2242" s="48" t="s">
        <v>1698</v>
      </c>
      <c r="C2242" s="57" t="s">
        <v>1527</v>
      </c>
      <c r="D2242" s="44" t="s">
        <v>584</v>
      </c>
      <c r="E2242" s="58">
        <v>0</v>
      </c>
      <c r="F2242" s="50">
        <v>184524</v>
      </c>
    </row>
    <row r="2243" spans="1:6" s="51" customFormat="1" ht="12">
      <c r="A2243" s="41">
        <v>540818</v>
      </c>
      <c r="B2243" s="48" t="s">
        <v>1698</v>
      </c>
      <c r="C2243" s="57">
        <v>219219392</v>
      </c>
      <c r="D2243" s="44" t="s">
        <v>585</v>
      </c>
      <c r="E2243" s="58">
        <v>0</v>
      </c>
      <c r="F2243" s="50">
        <v>45766</v>
      </c>
    </row>
    <row r="2244" spans="1:6" s="51" customFormat="1" ht="12">
      <c r="A2244" s="41">
        <v>540818</v>
      </c>
      <c r="B2244" s="48" t="s">
        <v>1698</v>
      </c>
      <c r="C2244" s="57" t="s">
        <v>1530</v>
      </c>
      <c r="D2244" s="44" t="s">
        <v>586</v>
      </c>
      <c r="E2244" s="58">
        <v>0</v>
      </c>
      <c r="F2244" s="50">
        <v>15903</v>
      </c>
    </row>
    <row r="2245" spans="1:6" s="51" customFormat="1" ht="12">
      <c r="A2245" s="41">
        <v>540818</v>
      </c>
      <c r="B2245" s="48" t="s">
        <v>1698</v>
      </c>
      <c r="C2245" s="57">
        <v>219247692</v>
      </c>
      <c r="D2245" s="44" t="s">
        <v>587</v>
      </c>
      <c r="E2245" s="58">
        <v>0</v>
      </c>
      <c r="F2245" s="50">
        <v>126923</v>
      </c>
    </row>
    <row r="2246" spans="1:6" s="51" customFormat="1" ht="12">
      <c r="A2246" s="41">
        <v>540818</v>
      </c>
      <c r="B2246" s="48" t="s">
        <v>1698</v>
      </c>
      <c r="C2246" s="57" t="s">
        <v>1533</v>
      </c>
      <c r="D2246" s="44" t="s">
        <v>588</v>
      </c>
      <c r="E2246" s="58">
        <v>0</v>
      </c>
      <c r="F2246" s="50">
        <v>18432</v>
      </c>
    </row>
    <row r="2247" spans="1:6" s="51" customFormat="1" ht="12">
      <c r="A2247" s="41">
        <v>540818</v>
      </c>
      <c r="B2247" s="48" t="s">
        <v>1698</v>
      </c>
      <c r="C2247" s="43">
        <v>219276892</v>
      </c>
      <c r="D2247" s="44" t="s">
        <v>589</v>
      </c>
      <c r="E2247" s="58">
        <v>0</v>
      </c>
      <c r="F2247" s="50">
        <v>329992</v>
      </c>
    </row>
    <row r="2248" spans="1:6" s="51" customFormat="1" ht="12">
      <c r="A2248" s="41">
        <v>540818</v>
      </c>
      <c r="B2248" s="48" t="s">
        <v>1698</v>
      </c>
      <c r="C2248" s="57" t="s">
        <v>1536</v>
      </c>
      <c r="D2248" s="44" t="s">
        <v>590</v>
      </c>
      <c r="E2248" s="58">
        <v>0</v>
      </c>
      <c r="F2248" s="50">
        <v>52646</v>
      </c>
    </row>
    <row r="2249" spans="1:6" s="51" customFormat="1" ht="12">
      <c r="A2249" s="41">
        <v>540818</v>
      </c>
      <c r="B2249" s="48" t="s">
        <v>1698</v>
      </c>
      <c r="C2249" s="43" t="s">
        <v>1538</v>
      </c>
      <c r="D2249" s="44" t="s">
        <v>591</v>
      </c>
      <c r="E2249" s="58">
        <v>0</v>
      </c>
      <c r="F2249" s="50">
        <v>59135</v>
      </c>
    </row>
    <row r="2250" spans="1:6" s="51" customFormat="1" ht="12">
      <c r="A2250" s="41">
        <v>540818</v>
      </c>
      <c r="B2250" s="48" t="s">
        <v>1698</v>
      </c>
      <c r="C2250" s="57" t="s">
        <v>1540</v>
      </c>
      <c r="D2250" s="44" t="s">
        <v>592</v>
      </c>
      <c r="E2250" s="58">
        <v>0</v>
      </c>
      <c r="F2250" s="50">
        <v>11343</v>
      </c>
    </row>
    <row r="2251" spans="1:6" s="51" customFormat="1" ht="12">
      <c r="A2251" s="41">
        <v>540818</v>
      </c>
      <c r="B2251" s="48" t="s">
        <v>1698</v>
      </c>
      <c r="C2251" s="57">
        <v>219315693</v>
      </c>
      <c r="D2251" s="44" t="s">
        <v>593</v>
      </c>
      <c r="E2251" s="58">
        <v>0</v>
      </c>
      <c r="F2251" s="50">
        <v>36743</v>
      </c>
    </row>
    <row r="2252" spans="1:6" s="51" customFormat="1" ht="12">
      <c r="A2252" s="41">
        <v>540818</v>
      </c>
      <c r="B2252" s="48" t="s">
        <v>1698</v>
      </c>
      <c r="C2252" s="57">
        <v>219319693</v>
      </c>
      <c r="D2252" s="44" t="s">
        <v>594</v>
      </c>
      <c r="E2252" s="58">
        <v>0</v>
      </c>
      <c r="F2252" s="50">
        <v>41017</v>
      </c>
    </row>
    <row r="2253" spans="1:6" s="51" customFormat="1" ht="12">
      <c r="A2253" s="41">
        <v>540818</v>
      </c>
      <c r="B2253" s="48" t="s">
        <v>1698</v>
      </c>
      <c r="C2253" s="57" t="s">
        <v>1544</v>
      </c>
      <c r="D2253" s="44" t="s">
        <v>595</v>
      </c>
      <c r="E2253" s="58">
        <v>0</v>
      </c>
      <c r="F2253" s="50">
        <v>22881</v>
      </c>
    </row>
    <row r="2254" spans="1:6" s="51" customFormat="1" ht="12">
      <c r="A2254" s="41">
        <v>540818</v>
      </c>
      <c r="B2254" s="48" t="s">
        <v>1698</v>
      </c>
      <c r="C2254" s="57" t="s">
        <v>1546</v>
      </c>
      <c r="D2254" s="44" t="s">
        <v>596</v>
      </c>
      <c r="E2254" s="58">
        <v>0</v>
      </c>
      <c r="F2254" s="50">
        <v>28193</v>
      </c>
    </row>
    <row r="2255" spans="1:6" s="51" customFormat="1" ht="12">
      <c r="A2255" s="41">
        <v>540818</v>
      </c>
      <c r="B2255" s="48" t="s">
        <v>1698</v>
      </c>
      <c r="C2255" s="57">
        <v>219352693</v>
      </c>
      <c r="D2255" s="44" t="s">
        <v>597</v>
      </c>
      <c r="E2255" s="58">
        <v>0</v>
      </c>
      <c r="F2255" s="50">
        <v>58495</v>
      </c>
    </row>
    <row r="2256" spans="1:6" s="51" customFormat="1" ht="12">
      <c r="A2256" s="41">
        <v>540818</v>
      </c>
      <c r="B2256" s="48" t="s">
        <v>1698</v>
      </c>
      <c r="C2256" s="43" t="s">
        <v>1549</v>
      </c>
      <c r="D2256" s="44" t="s">
        <v>598</v>
      </c>
      <c r="E2256" s="58">
        <v>0</v>
      </c>
      <c r="F2256" s="50">
        <v>53558</v>
      </c>
    </row>
    <row r="2257" spans="1:6" s="51" customFormat="1" ht="12">
      <c r="A2257" s="41">
        <v>540818</v>
      </c>
      <c r="B2257" s="48" t="s">
        <v>1698</v>
      </c>
      <c r="C2257" s="57" t="s">
        <v>1551</v>
      </c>
      <c r="D2257" s="44" t="s">
        <v>599</v>
      </c>
      <c r="E2257" s="58">
        <v>0</v>
      </c>
      <c r="F2257" s="50">
        <v>105482</v>
      </c>
    </row>
    <row r="2258" spans="1:6" s="51" customFormat="1" ht="12">
      <c r="A2258" s="41">
        <v>540818</v>
      </c>
      <c r="B2258" s="48" t="s">
        <v>1698</v>
      </c>
      <c r="C2258" s="57">
        <v>219418094</v>
      </c>
      <c r="D2258" s="44" t="s">
        <v>600</v>
      </c>
      <c r="E2258" s="58">
        <v>0</v>
      </c>
      <c r="F2258" s="50">
        <v>52254</v>
      </c>
    </row>
    <row r="2259" spans="1:6" s="51" customFormat="1" ht="12">
      <c r="A2259" s="41">
        <v>540818</v>
      </c>
      <c r="B2259" s="48" t="s">
        <v>1698</v>
      </c>
      <c r="C2259" s="57" t="s">
        <v>1554</v>
      </c>
      <c r="D2259" s="44" t="s">
        <v>601</v>
      </c>
      <c r="E2259" s="58">
        <v>0</v>
      </c>
      <c r="F2259" s="50">
        <v>38292</v>
      </c>
    </row>
    <row r="2260" spans="1:6" s="51" customFormat="1" ht="12">
      <c r="A2260" s="41">
        <v>540818</v>
      </c>
      <c r="B2260" s="48" t="s">
        <v>1698</v>
      </c>
      <c r="C2260" s="57" t="s">
        <v>1556</v>
      </c>
      <c r="D2260" s="44" t="s">
        <v>602</v>
      </c>
      <c r="E2260" s="58">
        <v>0</v>
      </c>
      <c r="F2260" s="50">
        <v>19869</v>
      </c>
    </row>
    <row r="2261" spans="1:6" s="51" customFormat="1" ht="12">
      <c r="A2261" s="41">
        <v>540818</v>
      </c>
      <c r="B2261" s="48" t="s">
        <v>1698</v>
      </c>
      <c r="C2261" s="57">
        <v>219452694</v>
      </c>
      <c r="D2261" s="44" t="s">
        <v>603</v>
      </c>
      <c r="E2261" s="58">
        <v>0</v>
      </c>
      <c r="F2261" s="50">
        <v>23668</v>
      </c>
    </row>
    <row r="2262" spans="1:6" s="51" customFormat="1" ht="12">
      <c r="A2262" s="41">
        <v>540818</v>
      </c>
      <c r="B2262" s="48" t="s">
        <v>1698</v>
      </c>
      <c r="C2262" s="57">
        <v>219463594</v>
      </c>
      <c r="D2262" s="44" t="s">
        <v>604</v>
      </c>
      <c r="E2262" s="58">
        <v>0</v>
      </c>
      <c r="F2262" s="50">
        <v>125453</v>
      </c>
    </row>
    <row r="2263" spans="1:6" s="51" customFormat="1" ht="12">
      <c r="A2263" s="41">
        <v>540818</v>
      </c>
      <c r="B2263" s="48" t="s">
        <v>1698</v>
      </c>
      <c r="C2263" s="57">
        <v>219466594</v>
      </c>
      <c r="D2263" s="44" t="s">
        <v>605</v>
      </c>
      <c r="E2263" s="58">
        <v>0</v>
      </c>
      <c r="F2263" s="50">
        <v>110850</v>
      </c>
    </row>
    <row r="2264" spans="1:6" s="51" customFormat="1" ht="12">
      <c r="A2264" s="41">
        <v>540818</v>
      </c>
      <c r="B2264" s="48" t="s">
        <v>1698</v>
      </c>
      <c r="C2264" s="57">
        <v>219481794</v>
      </c>
      <c r="D2264" s="44" t="s">
        <v>606</v>
      </c>
      <c r="E2264" s="58">
        <v>0</v>
      </c>
      <c r="F2264" s="50">
        <v>213726</v>
      </c>
    </row>
    <row r="2265" spans="1:6" s="51" customFormat="1" ht="12">
      <c r="A2265" s="41">
        <v>540818</v>
      </c>
      <c r="B2265" s="48" t="s">
        <v>1698</v>
      </c>
      <c r="C2265" s="57" t="s">
        <v>1562</v>
      </c>
      <c r="D2265" s="44" t="s">
        <v>607</v>
      </c>
      <c r="E2265" s="58">
        <v>0</v>
      </c>
      <c r="F2265" s="50">
        <v>88430</v>
      </c>
    </row>
    <row r="2266" spans="1:6" s="51" customFormat="1" ht="12">
      <c r="A2266" s="41">
        <v>540818</v>
      </c>
      <c r="B2266" s="48" t="s">
        <v>1698</v>
      </c>
      <c r="C2266" s="43" t="s">
        <v>1564</v>
      </c>
      <c r="D2266" s="44" t="s">
        <v>608</v>
      </c>
      <c r="E2266" s="58">
        <v>0</v>
      </c>
      <c r="F2266" s="50">
        <v>113881</v>
      </c>
    </row>
    <row r="2267" spans="1:6" s="51" customFormat="1" ht="12">
      <c r="A2267" s="41">
        <v>540818</v>
      </c>
      <c r="B2267" s="48" t="s">
        <v>1698</v>
      </c>
      <c r="C2267" s="57">
        <v>219517495</v>
      </c>
      <c r="D2267" s="44" t="s">
        <v>609</v>
      </c>
      <c r="E2267" s="58">
        <v>0</v>
      </c>
      <c r="F2267" s="50">
        <v>27338</v>
      </c>
    </row>
    <row r="2268" spans="1:6" s="51" customFormat="1" ht="12">
      <c r="A2268" s="41">
        <v>540818</v>
      </c>
      <c r="B2268" s="48" t="s">
        <v>1698</v>
      </c>
      <c r="C2268" s="57" t="s">
        <v>1567</v>
      </c>
      <c r="D2268" s="44" t="s">
        <v>610</v>
      </c>
      <c r="E2268" s="58">
        <v>0</v>
      </c>
      <c r="F2268" s="50">
        <v>53447</v>
      </c>
    </row>
    <row r="2269" spans="1:6" s="51" customFormat="1" ht="12">
      <c r="A2269" s="41">
        <v>540818</v>
      </c>
      <c r="B2269" s="48" t="s">
        <v>1698</v>
      </c>
      <c r="C2269" s="57" t="s">
        <v>1569</v>
      </c>
      <c r="D2269" s="44" t="s">
        <v>611</v>
      </c>
      <c r="E2269" s="58">
        <v>0</v>
      </c>
      <c r="F2269" s="50">
        <v>9367</v>
      </c>
    </row>
    <row r="2270" spans="1:6" s="51" customFormat="1" ht="12">
      <c r="A2270" s="41">
        <v>540818</v>
      </c>
      <c r="B2270" s="48" t="s">
        <v>1698</v>
      </c>
      <c r="C2270" s="57">
        <v>219525295</v>
      </c>
      <c r="D2270" s="44" t="s">
        <v>612</v>
      </c>
      <c r="E2270" s="58">
        <v>0</v>
      </c>
      <c r="F2270" s="50">
        <v>34276</v>
      </c>
    </row>
    <row r="2271" spans="1:6" s="51" customFormat="1" ht="12">
      <c r="A2271" s="41">
        <v>540818</v>
      </c>
      <c r="B2271" s="48" t="s">
        <v>1698</v>
      </c>
      <c r="C2271" s="57">
        <v>219527495</v>
      </c>
      <c r="D2271" s="44" t="s">
        <v>613</v>
      </c>
      <c r="E2271" s="58">
        <v>0</v>
      </c>
      <c r="F2271" s="50">
        <v>47247</v>
      </c>
    </row>
    <row r="2272" spans="1:6" s="51" customFormat="1" ht="12">
      <c r="A2272" s="41">
        <v>540818</v>
      </c>
      <c r="B2272" s="48" t="s">
        <v>1698</v>
      </c>
      <c r="C2272" s="43" t="s">
        <v>1573</v>
      </c>
      <c r="D2272" s="44" t="s">
        <v>614</v>
      </c>
      <c r="E2272" s="58">
        <v>0</v>
      </c>
      <c r="F2272" s="50">
        <v>27012</v>
      </c>
    </row>
    <row r="2273" spans="1:6" s="51" customFormat="1" ht="12">
      <c r="A2273" s="41">
        <v>540818</v>
      </c>
      <c r="B2273" s="48" t="s">
        <v>1698</v>
      </c>
      <c r="C2273" s="43">
        <v>219576895</v>
      </c>
      <c r="D2273" s="44" t="s">
        <v>615</v>
      </c>
      <c r="E2273" s="58">
        <v>0</v>
      </c>
      <c r="F2273" s="50">
        <v>137666</v>
      </c>
    </row>
    <row r="2274" spans="1:6" s="51" customFormat="1" ht="12">
      <c r="A2274" s="41">
        <v>540818</v>
      </c>
      <c r="B2274" s="48" t="s">
        <v>1698</v>
      </c>
      <c r="C2274" s="57" t="s">
        <v>1576</v>
      </c>
      <c r="D2274" s="44" t="s">
        <v>616</v>
      </c>
      <c r="E2274" s="58">
        <v>0</v>
      </c>
      <c r="F2274" s="50">
        <v>111848</v>
      </c>
    </row>
    <row r="2275" spans="1:6" s="51" customFormat="1" ht="12">
      <c r="A2275" s="41">
        <v>540818</v>
      </c>
      <c r="B2275" s="48" t="s">
        <v>1698</v>
      </c>
      <c r="C2275" s="57" t="s">
        <v>1578</v>
      </c>
      <c r="D2275" s="44" t="s">
        <v>617</v>
      </c>
      <c r="E2275" s="58">
        <v>0</v>
      </c>
      <c r="F2275" s="50">
        <v>17130</v>
      </c>
    </row>
    <row r="2276" spans="1:6" s="51" customFormat="1" ht="12">
      <c r="A2276" s="41">
        <v>540818</v>
      </c>
      <c r="B2276" s="48" t="s">
        <v>1698</v>
      </c>
      <c r="C2276" s="57">
        <v>219615696</v>
      </c>
      <c r="D2276" s="44" t="s">
        <v>618</v>
      </c>
      <c r="E2276" s="58">
        <v>0</v>
      </c>
      <c r="F2276" s="50">
        <v>9412</v>
      </c>
    </row>
    <row r="2277" spans="1:6" s="51" customFormat="1" ht="12">
      <c r="A2277" s="41">
        <v>540818</v>
      </c>
      <c r="B2277" s="48" t="s">
        <v>1698</v>
      </c>
      <c r="C2277" s="57">
        <v>219625596</v>
      </c>
      <c r="D2277" s="44" t="s">
        <v>619</v>
      </c>
      <c r="E2277" s="58">
        <v>0</v>
      </c>
      <c r="F2277" s="50">
        <v>34692</v>
      </c>
    </row>
    <row r="2278" spans="1:6" s="51" customFormat="1" ht="12">
      <c r="A2278" s="41">
        <v>540818</v>
      </c>
      <c r="B2278" s="48" t="s">
        <v>1698</v>
      </c>
      <c r="C2278" s="57" t="s">
        <v>1582</v>
      </c>
      <c r="D2278" s="44" t="s">
        <v>620</v>
      </c>
      <c r="E2278" s="58">
        <v>0</v>
      </c>
      <c r="F2278" s="50">
        <v>189027</v>
      </c>
    </row>
    <row r="2279" spans="1:6" s="51" customFormat="1" ht="12">
      <c r="A2279" s="41">
        <v>540818</v>
      </c>
      <c r="B2279" s="48" t="s">
        <v>1698</v>
      </c>
      <c r="C2279" s="57">
        <v>219652696</v>
      </c>
      <c r="D2279" s="44" t="s">
        <v>621</v>
      </c>
      <c r="E2279" s="58">
        <v>0</v>
      </c>
      <c r="F2279" s="50">
        <v>75438</v>
      </c>
    </row>
    <row r="2280" spans="1:6" s="51" customFormat="1" ht="12">
      <c r="A2280" s="41">
        <v>540818</v>
      </c>
      <c r="B2280" s="48" t="s">
        <v>1698</v>
      </c>
      <c r="C2280" s="57" t="s">
        <v>1585</v>
      </c>
      <c r="D2280" s="44" t="s">
        <v>622</v>
      </c>
      <c r="E2280" s="58">
        <v>0</v>
      </c>
      <c r="F2280" s="50">
        <v>11319</v>
      </c>
    </row>
    <row r="2281" spans="1:6" s="51" customFormat="1" ht="12">
      <c r="A2281" s="41">
        <v>540818</v>
      </c>
      <c r="B2281" s="48" t="s">
        <v>1698</v>
      </c>
      <c r="C2281" s="57" t="s">
        <v>1587</v>
      </c>
      <c r="D2281" s="44" t="s">
        <v>623</v>
      </c>
      <c r="E2281" s="58">
        <v>0</v>
      </c>
      <c r="F2281" s="50">
        <v>50236</v>
      </c>
    </row>
    <row r="2282" spans="1:6" s="51" customFormat="1" ht="12">
      <c r="A2282" s="41">
        <v>540818</v>
      </c>
      <c r="B2282" s="48" t="s">
        <v>1698</v>
      </c>
      <c r="C2282" s="57" t="s">
        <v>1589</v>
      </c>
      <c r="D2282" s="44" t="s">
        <v>624</v>
      </c>
      <c r="E2282" s="58">
        <v>0</v>
      </c>
      <c r="F2282" s="50">
        <v>92402</v>
      </c>
    </row>
    <row r="2283" spans="1:6" s="51" customFormat="1" ht="12">
      <c r="A2283" s="41">
        <v>540818</v>
      </c>
      <c r="B2283" s="48" t="s">
        <v>1698</v>
      </c>
      <c r="C2283" s="57" t="s">
        <v>1591</v>
      </c>
      <c r="D2283" s="44" t="s">
        <v>625</v>
      </c>
      <c r="E2283" s="58">
        <v>0</v>
      </c>
      <c r="F2283" s="50">
        <v>28828</v>
      </c>
    </row>
    <row r="2284" spans="1:6" s="51" customFormat="1" ht="12">
      <c r="A2284" s="41">
        <v>540818</v>
      </c>
      <c r="B2284" s="48" t="s">
        <v>1698</v>
      </c>
      <c r="C2284" s="43">
        <v>219715897</v>
      </c>
      <c r="D2284" s="44" t="s">
        <v>626</v>
      </c>
      <c r="E2284" s="58">
        <v>0</v>
      </c>
      <c r="F2284" s="50">
        <v>24909</v>
      </c>
    </row>
    <row r="2285" spans="1:6" s="51" customFormat="1" ht="12">
      <c r="A2285" s="41">
        <v>540818</v>
      </c>
      <c r="B2285" s="48" t="s">
        <v>1698</v>
      </c>
      <c r="C2285" s="57">
        <v>219719397</v>
      </c>
      <c r="D2285" s="44" t="s">
        <v>627</v>
      </c>
      <c r="E2285" s="58">
        <v>0</v>
      </c>
      <c r="F2285" s="50">
        <v>98601</v>
      </c>
    </row>
    <row r="2286" spans="1:6" s="51" customFormat="1" ht="12">
      <c r="A2286" s="41">
        <v>540818</v>
      </c>
      <c r="B2286" s="48" t="s">
        <v>1698</v>
      </c>
      <c r="C2286" s="57" t="s">
        <v>1595</v>
      </c>
      <c r="D2286" s="44" t="s">
        <v>628</v>
      </c>
      <c r="E2286" s="58">
        <v>0</v>
      </c>
      <c r="F2286" s="50">
        <v>40844</v>
      </c>
    </row>
    <row r="2287" spans="1:6" s="51" customFormat="1" ht="12">
      <c r="A2287" s="41">
        <v>540818</v>
      </c>
      <c r="B2287" s="48" t="s">
        <v>1698</v>
      </c>
      <c r="C2287" s="57" t="s">
        <v>1597</v>
      </c>
      <c r="D2287" s="44" t="s">
        <v>629</v>
      </c>
      <c r="E2287" s="58">
        <v>0</v>
      </c>
      <c r="F2287" s="50">
        <v>31431</v>
      </c>
    </row>
    <row r="2288" spans="1:6" s="51" customFormat="1" ht="12">
      <c r="A2288" s="41">
        <v>540818</v>
      </c>
      <c r="B2288" s="48" t="s">
        <v>1698</v>
      </c>
      <c r="C2288" s="57" t="s">
        <v>1599</v>
      </c>
      <c r="D2288" s="44" t="s">
        <v>630</v>
      </c>
      <c r="E2288" s="58">
        <v>0</v>
      </c>
      <c r="F2288" s="50">
        <v>35608</v>
      </c>
    </row>
    <row r="2289" spans="1:6" s="51" customFormat="1" ht="12">
      <c r="A2289" s="41">
        <v>540818</v>
      </c>
      <c r="B2289" s="48" t="s">
        <v>1698</v>
      </c>
      <c r="C2289" s="57">
        <v>219768397</v>
      </c>
      <c r="D2289" s="44" t="s">
        <v>631</v>
      </c>
      <c r="E2289" s="58">
        <v>0</v>
      </c>
      <c r="F2289" s="50">
        <v>15798</v>
      </c>
    </row>
    <row r="2290" spans="1:6" s="51" customFormat="1" ht="12">
      <c r="A2290" s="41">
        <v>540818</v>
      </c>
      <c r="B2290" s="48" t="s">
        <v>1698</v>
      </c>
      <c r="C2290" s="57">
        <v>219776497</v>
      </c>
      <c r="D2290" s="44" t="s">
        <v>632</v>
      </c>
      <c r="E2290" s="58">
        <v>0</v>
      </c>
      <c r="F2290" s="50">
        <v>36826</v>
      </c>
    </row>
    <row r="2291" spans="1:6" s="51" customFormat="1" ht="12">
      <c r="A2291" s="41">
        <v>540818</v>
      </c>
      <c r="B2291" s="48" t="s">
        <v>1698</v>
      </c>
      <c r="C2291" s="57">
        <v>219815798</v>
      </c>
      <c r="D2291" s="44" t="s">
        <v>633</v>
      </c>
      <c r="E2291" s="58">
        <v>0</v>
      </c>
      <c r="F2291" s="50">
        <v>14376</v>
      </c>
    </row>
    <row r="2292" spans="1:6" s="51" customFormat="1" ht="12">
      <c r="A2292" s="41">
        <v>540818</v>
      </c>
      <c r="B2292" s="48" t="s">
        <v>1698</v>
      </c>
      <c r="C2292" s="57">
        <v>219819698</v>
      </c>
      <c r="D2292" s="44" t="s">
        <v>634</v>
      </c>
      <c r="E2292" s="58">
        <v>0</v>
      </c>
      <c r="F2292" s="50">
        <v>281022</v>
      </c>
    </row>
    <row r="2293" spans="1:6" s="51" customFormat="1" ht="12">
      <c r="A2293" s="41">
        <v>540818</v>
      </c>
      <c r="B2293" s="48" t="s">
        <v>1698</v>
      </c>
      <c r="C2293" s="57" t="s">
        <v>1605</v>
      </c>
      <c r="D2293" s="44" t="s">
        <v>635</v>
      </c>
      <c r="E2293" s="58">
        <v>0</v>
      </c>
      <c r="F2293" s="50">
        <v>24673</v>
      </c>
    </row>
    <row r="2294" spans="1:6" s="51" customFormat="1" ht="12">
      <c r="A2294" s="41">
        <v>540818</v>
      </c>
      <c r="B2294" s="48" t="s">
        <v>1698</v>
      </c>
      <c r="C2294" s="43" t="s">
        <v>1607</v>
      </c>
      <c r="D2294" s="44" t="s">
        <v>636</v>
      </c>
      <c r="E2294" s="58">
        <v>0</v>
      </c>
      <c r="F2294" s="50">
        <v>16918</v>
      </c>
    </row>
    <row r="2295" spans="1:6" s="51" customFormat="1" ht="12">
      <c r="A2295" s="41">
        <v>540818</v>
      </c>
      <c r="B2295" s="48" t="s">
        <v>1698</v>
      </c>
      <c r="C2295" s="57" t="s">
        <v>1609</v>
      </c>
      <c r="D2295" s="44" t="s">
        <v>637</v>
      </c>
      <c r="E2295" s="58">
        <v>0</v>
      </c>
      <c r="F2295" s="50">
        <v>231067</v>
      </c>
    </row>
    <row r="2296" spans="1:6" s="51" customFormat="1" ht="12">
      <c r="A2296" s="41">
        <v>540818</v>
      </c>
      <c r="B2296" s="48" t="s">
        <v>1698</v>
      </c>
      <c r="C2296" s="57" t="s">
        <v>1611</v>
      </c>
      <c r="D2296" s="44" t="s">
        <v>638</v>
      </c>
      <c r="E2296" s="58">
        <v>0</v>
      </c>
      <c r="F2296" s="50">
        <v>29161</v>
      </c>
    </row>
    <row r="2297" spans="1:6" s="51" customFormat="1" ht="12">
      <c r="A2297" s="41">
        <v>540818</v>
      </c>
      <c r="B2297" s="48" t="s">
        <v>1698</v>
      </c>
      <c r="C2297" s="57">
        <v>219847798</v>
      </c>
      <c r="D2297" s="44" t="s">
        <v>639</v>
      </c>
      <c r="E2297" s="58">
        <v>0</v>
      </c>
      <c r="F2297" s="50">
        <v>96272</v>
      </c>
    </row>
    <row r="2298" spans="1:6" s="51" customFormat="1" ht="12">
      <c r="A2298" s="41">
        <v>540818</v>
      </c>
      <c r="B2298" s="48" t="s">
        <v>1698</v>
      </c>
      <c r="C2298" s="57">
        <v>219854398</v>
      </c>
      <c r="D2298" s="44" t="s">
        <v>640</v>
      </c>
      <c r="E2298" s="58">
        <v>0</v>
      </c>
      <c r="F2298" s="50">
        <v>34615</v>
      </c>
    </row>
    <row r="2299" spans="1:6" s="51" customFormat="1" ht="12">
      <c r="A2299" s="41">
        <v>540818</v>
      </c>
      <c r="B2299" s="48" t="s">
        <v>1698</v>
      </c>
      <c r="C2299" s="43">
        <v>219854498</v>
      </c>
      <c r="D2299" s="44" t="s">
        <v>641</v>
      </c>
      <c r="E2299" s="58">
        <v>0</v>
      </c>
      <c r="F2299" s="50">
        <v>347971</v>
      </c>
    </row>
    <row r="2300" spans="1:6" s="51" customFormat="1" ht="12">
      <c r="A2300" s="41">
        <v>540818</v>
      </c>
      <c r="B2300" s="48" t="s">
        <v>1698</v>
      </c>
      <c r="C2300" s="57">
        <v>219868298</v>
      </c>
      <c r="D2300" s="44" t="s">
        <v>642</v>
      </c>
      <c r="E2300" s="58">
        <v>0</v>
      </c>
      <c r="F2300" s="50">
        <v>15259</v>
      </c>
    </row>
    <row r="2301" spans="1:6" s="51" customFormat="1" ht="12">
      <c r="A2301" s="41">
        <v>540818</v>
      </c>
      <c r="B2301" s="48" t="s">
        <v>1698</v>
      </c>
      <c r="C2301" s="57" t="s">
        <v>1618</v>
      </c>
      <c r="D2301" s="44" t="s">
        <v>643</v>
      </c>
      <c r="E2301" s="58">
        <v>0</v>
      </c>
      <c r="F2301" s="50">
        <v>50438</v>
      </c>
    </row>
    <row r="2302" spans="1:6" s="51" customFormat="1" ht="12">
      <c r="A2302" s="41">
        <v>540818</v>
      </c>
      <c r="B2302" s="48" t="s">
        <v>1698</v>
      </c>
      <c r="C2302" s="57" t="s">
        <v>1620</v>
      </c>
      <c r="D2302" s="44" t="s">
        <v>644</v>
      </c>
      <c r="E2302" s="58">
        <v>0</v>
      </c>
      <c r="F2302" s="50">
        <v>60063</v>
      </c>
    </row>
    <row r="2303" spans="1:6" s="51" customFormat="1" ht="12">
      <c r="A2303" s="41">
        <v>540818</v>
      </c>
      <c r="B2303" s="48" t="s">
        <v>1698</v>
      </c>
      <c r="C2303" s="57" t="s">
        <v>1622</v>
      </c>
      <c r="D2303" s="44" t="s">
        <v>645</v>
      </c>
      <c r="E2303" s="58">
        <v>0</v>
      </c>
      <c r="F2303" s="50">
        <v>37015</v>
      </c>
    </row>
    <row r="2304" spans="1:6" s="51" customFormat="1" ht="12">
      <c r="A2304" s="41">
        <v>540818</v>
      </c>
      <c r="B2304" s="48" t="s">
        <v>1698</v>
      </c>
      <c r="C2304" s="57" t="s">
        <v>1624</v>
      </c>
      <c r="D2304" s="44" t="s">
        <v>646</v>
      </c>
      <c r="E2304" s="58">
        <v>0</v>
      </c>
      <c r="F2304" s="50">
        <v>27436</v>
      </c>
    </row>
    <row r="2305" spans="1:6" s="51" customFormat="1" ht="12">
      <c r="A2305" s="41">
        <v>540818</v>
      </c>
      <c r="B2305" s="48" t="s">
        <v>1698</v>
      </c>
      <c r="C2305" s="57" t="s">
        <v>1626</v>
      </c>
      <c r="D2305" s="44" t="s">
        <v>647</v>
      </c>
      <c r="E2305" s="58">
        <v>0</v>
      </c>
      <c r="F2305" s="50">
        <v>11607</v>
      </c>
    </row>
    <row r="2306" spans="1:6" s="51" customFormat="1" ht="12">
      <c r="A2306" s="41">
        <v>540818</v>
      </c>
      <c r="B2306" s="48" t="s">
        <v>1698</v>
      </c>
      <c r="C2306" s="57" t="s">
        <v>1628</v>
      </c>
      <c r="D2306" s="44" t="s">
        <v>648</v>
      </c>
      <c r="E2306" s="58">
        <v>0</v>
      </c>
      <c r="F2306" s="50">
        <v>42539</v>
      </c>
    </row>
    <row r="2307" spans="1:6" s="51" customFormat="1" ht="12">
      <c r="A2307" s="41">
        <v>540818</v>
      </c>
      <c r="B2307" s="48" t="s">
        <v>1698</v>
      </c>
      <c r="C2307" s="57" t="s">
        <v>1630</v>
      </c>
      <c r="D2307" s="44" t="s">
        <v>649</v>
      </c>
      <c r="E2307" s="58">
        <v>0</v>
      </c>
      <c r="F2307" s="50">
        <v>48062</v>
      </c>
    </row>
    <row r="2308" spans="1:6" s="51" customFormat="1" ht="12">
      <c r="A2308" s="41">
        <v>540818</v>
      </c>
      <c r="B2308" s="48" t="s">
        <v>1698</v>
      </c>
      <c r="C2308" s="43" t="s">
        <v>1632</v>
      </c>
      <c r="D2308" s="44" t="s">
        <v>650</v>
      </c>
      <c r="E2308" s="58">
        <v>0</v>
      </c>
      <c r="F2308" s="50">
        <v>285819</v>
      </c>
    </row>
    <row r="2309" spans="1:6" s="51" customFormat="1" ht="12">
      <c r="A2309" s="41">
        <v>540818</v>
      </c>
      <c r="B2309" s="48" t="s">
        <v>1698</v>
      </c>
      <c r="C2309" s="57" t="s">
        <v>1634</v>
      </c>
      <c r="D2309" s="44" t="s">
        <v>651</v>
      </c>
      <c r="E2309" s="58">
        <v>0</v>
      </c>
      <c r="F2309" s="50">
        <v>65565</v>
      </c>
    </row>
    <row r="2310" spans="1:6" s="51" customFormat="1" ht="12">
      <c r="A2310" s="41">
        <v>540818</v>
      </c>
      <c r="B2310" s="48" t="s">
        <v>1698</v>
      </c>
      <c r="C2310" s="57" t="s">
        <v>1636</v>
      </c>
      <c r="D2310" s="44" t="s">
        <v>652</v>
      </c>
      <c r="E2310" s="58">
        <v>0</v>
      </c>
      <c r="F2310" s="50">
        <v>55765</v>
      </c>
    </row>
    <row r="2311" spans="1:6" s="51" customFormat="1" ht="12">
      <c r="A2311" s="41">
        <v>540818</v>
      </c>
      <c r="B2311" s="48" t="s">
        <v>1698</v>
      </c>
      <c r="C2311" s="57">
        <v>219952399</v>
      </c>
      <c r="D2311" s="44" t="s">
        <v>653</v>
      </c>
      <c r="E2311" s="58">
        <v>0</v>
      </c>
      <c r="F2311" s="50">
        <v>89497</v>
      </c>
    </row>
    <row r="2312" spans="1:6" s="51" customFormat="1" ht="12">
      <c r="A2312" s="41">
        <v>540818</v>
      </c>
      <c r="B2312" s="48" t="s">
        <v>1698</v>
      </c>
      <c r="C2312" s="57">
        <v>219952699</v>
      </c>
      <c r="D2312" s="44" t="s">
        <v>654</v>
      </c>
      <c r="E2312" s="58">
        <v>0</v>
      </c>
      <c r="F2312" s="50">
        <v>41357</v>
      </c>
    </row>
    <row r="2313" spans="1:6" s="51" customFormat="1" ht="12">
      <c r="A2313" s="41">
        <v>540818</v>
      </c>
      <c r="B2313" s="48" t="s">
        <v>1698</v>
      </c>
      <c r="C2313" s="57">
        <v>219954099</v>
      </c>
      <c r="D2313" s="61" t="s">
        <v>655</v>
      </c>
      <c r="E2313" s="58">
        <v>0</v>
      </c>
      <c r="F2313" s="50">
        <v>28692</v>
      </c>
    </row>
    <row r="2314" spans="1:6" s="51" customFormat="1" ht="12">
      <c r="A2314" s="41">
        <v>540818</v>
      </c>
      <c r="B2314" s="48" t="s">
        <v>1698</v>
      </c>
      <c r="C2314" s="57">
        <v>219954599</v>
      </c>
      <c r="D2314" s="61" t="s">
        <v>656</v>
      </c>
      <c r="E2314" s="58">
        <v>0</v>
      </c>
      <c r="F2314" s="50">
        <v>16131</v>
      </c>
    </row>
    <row r="2315" spans="1:6" s="51" customFormat="1" ht="18">
      <c r="A2315" s="98">
        <v>542301</v>
      </c>
      <c r="B2315" s="104" t="s">
        <v>657</v>
      </c>
      <c r="C2315" s="114"/>
      <c r="D2315" s="101"/>
      <c r="E2315" s="115"/>
      <c r="F2315" s="105">
        <f>+F2316+F2317</f>
        <v>349251775</v>
      </c>
    </row>
    <row r="2316" spans="1:6" s="51" customFormat="1" ht="12">
      <c r="A2316" s="41">
        <v>542301</v>
      </c>
      <c r="B2316" s="42" t="s">
        <v>658</v>
      </c>
      <c r="C2316" s="106">
        <v>44600000</v>
      </c>
      <c r="D2316" s="107" t="s">
        <v>1643</v>
      </c>
      <c r="E2316" s="50">
        <v>0</v>
      </c>
      <c r="F2316" s="50">
        <v>311597178</v>
      </c>
    </row>
    <row r="2317" spans="1:6" s="51" customFormat="1" ht="12">
      <c r="A2317" s="41">
        <v>542301</v>
      </c>
      <c r="B2317" s="42" t="s">
        <v>658</v>
      </c>
      <c r="C2317" s="106">
        <v>27400000</v>
      </c>
      <c r="D2317" s="107" t="s">
        <v>1678</v>
      </c>
      <c r="E2317" s="50">
        <v>0</v>
      </c>
      <c r="F2317" s="50">
        <v>37654597</v>
      </c>
    </row>
    <row r="2318" spans="1:6" s="51" customFormat="1" ht="12">
      <c r="A2318" s="98">
        <v>542303</v>
      </c>
      <c r="B2318" s="116" t="s">
        <v>659</v>
      </c>
      <c r="C2318" s="114"/>
      <c r="D2318" s="101"/>
      <c r="E2318" s="115"/>
      <c r="F2318" s="105">
        <f>+F2319+F2320+F2321</f>
        <v>469463</v>
      </c>
    </row>
    <row r="2319" spans="1:6" s="51" customFormat="1" ht="12">
      <c r="A2319" s="41">
        <v>542303</v>
      </c>
      <c r="B2319" s="42" t="s">
        <v>660</v>
      </c>
      <c r="C2319" s="106">
        <v>11300000</v>
      </c>
      <c r="D2319" s="107" t="s">
        <v>1696</v>
      </c>
      <c r="E2319" s="50">
        <v>0</v>
      </c>
      <c r="F2319" s="50">
        <v>427472</v>
      </c>
    </row>
    <row r="2320" spans="1:6" s="51" customFormat="1" ht="12">
      <c r="A2320" s="41">
        <v>542303</v>
      </c>
      <c r="B2320" s="42" t="s">
        <v>660</v>
      </c>
      <c r="C2320" s="106">
        <v>26141000</v>
      </c>
      <c r="D2320" s="107" t="s">
        <v>661</v>
      </c>
      <c r="E2320" s="50">
        <v>0</v>
      </c>
      <c r="F2320" s="50">
        <v>34843</v>
      </c>
    </row>
    <row r="2321" spans="1:6" s="51" customFormat="1" ht="12" customHeight="1">
      <c r="A2321" s="41">
        <v>542303</v>
      </c>
      <c r="B2321" s="42" t="s">
        <v>660</v>
      </c>
      <c r="C2321" s="106">
        <v>234111001</v>
      </c>
      <c r="D2321" s="110" t="s">
        <v>662</v>
      </c>
      <c r="E2321" s="50">
        <v>0</v>
      </c>
      <c r="F2321" s="50">
        <v>7148</v>
      </c>
    </row>
    <row r="2322" spans="1:6" s="51" customFormat="1" ht="12">
      <c r="A2322" s="98">
        <v>542305</v>
      </c>
      <c r="B2322" s="116" t="s">
        <v>663</v>
      </c>
      <c r="C2322" s="114"/>
      <c r="D2322" s="101"/>
      <c r="E2322" s="115"/>
      <c r="F2322" s="105">
        <f>+SUM(F2323:F2363)</f>
        <v>404643898</v>
      </c>
    </row>
    <row r="2323" spans="1:6" s="51" customFormat="1" ht="12">
      <c r="A2323" s="41">
        <v>542305</v>
      </c>
      <c r="B2323" s="42" t="s">
        <v>664</v>
      </c>
      <c r="C2323" s="106">
        <v>20615000</v>
      </c>
      <c r="D2323" s="107" t="s">
        <v>665</v>
      </c>
      <c r="E2323" s="50">
        <v>0</v>
      </c>
      <c r="F2323" s="50">
        <v>846764</v>
      </c>
    </row>
    <row r="2324" spans="1:6" s="51" customFormat="1" ht="12">
      <c r="A2324" s="41">
        <v>542305</v>
      </c>
      <c r="B2324" s="42" t="s">
        <v>664</v>
      </c>
      <c r="C2324" s="106">
        <v>24666000</v>
      </c>
      <c r="D2324" s="117" t="s">
        <v>666</v>
      </c>
      <c r="E2324" s="50">
        <v>0</v>
      </c>
      <c r="F2324" s="50">
        <v>13881240</v>
      </c>
    </row>
    <row r="2325" spans="1:6" s="51" customFormat="1" ht="12">
      <c r="A2325" s="41">
        <v>542305</v>
      </c>
      <c r="B2325" s="42" t="s">
        <v>664</v>
      </c>
      <c r="C2325" s="106">
        <v>26141000</v>
      </c>
      <c r="D2325" s="117" t="s">
        <v>667</v>
      </c>
      <c r="E2325" s="50">
        <v>0</v>
      </c>
      <c r="F2325" s="50">
        <v>7245663</v>
      </c>
    </row>
    <row r="2326" spans="1:6" s="51" customFormat="1" ht="12">
      <c r="A2326" s="41">
        <v>542305</v>
      </c>
      <c r="B2326" s="42" t="s">
        <v>664</v>
      </c>
      <c r="C2326" s="106">
        <v>26318000</v>
      </c>
      <c r="D2326" s="107" t="s">
        <v>668</v>
      </c>
      <c r="E2326" s="50">
        <v>0</v>
      </c>
      <c r="F2326" s="50">
        <v>3107950</v>
      </c>
    </row>
    <row r="2327" spans="1:6" s="51" customFormat="1" ht="12">
      <c r="A2327" s="41">
        <v>542305</v>
      </c>
      <c r="B2327" s="42" t="s">
        <v>664</v>
      </c>
      <c r="C2327" s="106">
        <v>27017000</v>
      </c>
      <c r="D2327" s="107" t="s">
        <v>669</v>
      </c>
      <c r="E2327" s="50">
        <v>0</v>
      </c>
      <c r="F2327" s="50">
        <v>14159031</v>
      </c>
    </row>
    <row r="2328" spans="1:6" s="51" customFormat="1" ht="12">
      <c r="A2328" s="41">
        <v>542305</v>
      </c>
      <c r="B2328" s="42" t="s">
        <v>664</v>
      </c>
      <c r="C2328" s="106">
        <v>27123000</v>
      </c>
      <c r="D2328" s="107" t="s">
        <v>670</v>
      </c>
      <c r="E2328" s="50">
        <v>0</v>
      </c>
      <c r="F2328" s="50">
        <v>15843373</v>
      </c>
    </row>
    <row r="2329" spans="1:6" s="51" customFormat="1" ht="12">
      <c r="A2329" s="41">
        <v>542305</v>
      </c>
      <c r="B2329" s="42" t="s">
        <v>664</v>
      </c>
      <c r="C2329" s="106">
        <v>27219000</v>
      </c>
      <c r="D2329" s="107" t="s">
        <v>671</v>
      </c>
      <c r="E2329" s="50">
        <v>0</v>
      </c>
      <c r="F2329" s="50">
        <v>17358731</v>
      </c>
    </row>
    <row r="2330" spans="1:6" s="51" customFormat="1" ht="12">
      <c r="A2330" s="41">
        <v>542305</v>
      </c>
      <c r="B2330" s="42" t="s">
        <v>664</v>
      </c>
      <c r="C2330" s="106">
        <v>27400000</v>
      </c>
      <c r="D2330" s="107" t="s">
        <v>1678</v>
      </c>
      <c r="E2330" s="50">
        <v>0</v>
      </c>
      <c r="F2330" s="50">
        <v>87868827</v>
      </c>
    </row>
    <row r="2331" spans="1:6" s="51" customFormat="1" ht="12">
      <c r="A2331" s="41">
        <v>542305</v>
      </c>
      <c r="B2331" s="42" t="s">
        <v>664</v>
      </c>
      <c r="C2331" s="106">
        <v>27500000</v>
      </c>
      <c r="D2331" s="107" t="s">
        <v>672</v>
      </c>
      <c r="E2331" s="50">
        <v>0</v>
      </c>
      <c r="F2331" s="50">
        <v>18009521</v>
      </c>
    </row>
    <row r="2332" spans="1:6" s="51" customFormat="1" ht="18">
      <c r="A2332" s="41">
        <v>542305</v>
      </c>
      <c r="B2332" s="42" t="s">
        <v>664</v>
      </c>
      <c r="C2332" s="106">
        <v>27615000</v>
      </c>
      <c r="D2332" s="117" t="s">
        <v>673</v>
      </c>
      <c r="E2332" s="50">
        <v>0</v>
      </c>
      <c r="F2332" s="50">
        <v>8198103</v>
      </c>
    </row>
    <row r="2333" spans="1:6" s="51" customFormat="1" ht="18">
      <c r="A2333" s="41">
        <v>542305</v>
      </c>
      <c r="B2333" s="42" t="s">
        <v>664</v>
      </c>
      <c r="C2333" s="106">
        <v>28327000</v>
      </c>
      <c r="D2333" s="117" t="s">
        <v>674</v>
      </c>
      <c r="E2333" s="50">
        <v>0</v>
      </c>
      <c r="F2333" s="50">
        <v>5889205</v>
      </c>
    </row>
    <row r="2334" spans="1:6" s="51" customFormat="1" ht="12">
      <c r="A2334" s="41">
        <v>542305</v>
      </c>
      <c r="B2334" s="42" t="s">
        <v>664</v>
      </c>
      <c r="C2334" s="106">
        <v>28450000</v>
      </c>
      <c r="D2334" s="118" t="s">
        <v>675</v>
      </c>
      <c r="E2334" s="50">
        <v>0</v>
      </c>
      <c r="F2334" s="50">
        <v>4231860</v>
      </c>
    </row>
    <row r="2335" spans="1:6" s="51" customFormat="1" ht="12">
      <c r="A2335" s="41">
        <v>542305</v>
      </c>
      <c r="B2335" s="42" t="s">
        <v>664</v>
      </c>
      <c r="C2335" s="106">
        <v>41500000</v>
      </c>
      <c r="D2335" s="107" t="s">
        <v>676</v>
      </c>
      <c r="E2335" s="50">
        <v>0</v>
      </c>
      <c r="F2335" s="50">
        <v>29514194</v>
      </c>
    </row>
    <row r="2336" spans="1:6" s="51" customFormat="1" ht="16.5">
      <c r="A2336" s="41">
        <v>542305</v>
      </c>
      <c r="B2336" s="42" t="s">
        <v>664</v>
      </c>
      <c r="C2336" s="106">
        <v>82800000</v>
      </c>
      <c r="D2336" s="119" t="s">
        <v>677</v>
      </c>
      <c r="E2336" s="50">
        <v>0</v>
      </c>
      <c r="F2336" s="50">
        <v>128958</v>
      </c>
    </row>
    <row r="2337" spans="1:6" s="51" customFormat="1" ht="10.5" customHeight="1">
      <c r="A2337" s="41">
        <v>542305</v>
      </c>
      <c r="B2337" s="42" t="s">
        <v>664</v>
      </c>
      <c r="C2337" s="106">
        <v>112020000</v>
      </c>
      <c r="D2337" s="107" t="s">
        <v>678</v>
      </c>
      <c r="E2337" s="50">
        <v>0</v>
      </c>
      <c r="F2337" s="50">
        <v>1110150</v>
      </c>
    </row>
    <row r="2338" spans="1:6" s="51" customFormat="1" ht="10.5" customHeight="1">
      <c r="A2338" s="41">
        <v>542305</v>
      </c>
      <c r="B2338" s="42" t="s">
        <v>664</v>
      </c>
      <c r="C2338" s="106">
        <v>114141000</v>
      </c>
      <c r="D2338" s="107" t="s">
        <v>679</v>
      </c>
      <c r="E2338" s="50">
        <v>0</v>
      </c>
      <c r="F2338" s="50">
        <v>90000</v>
      </c>
    </row>
    <row r="2339" spans="1:6" s="51" customFormat="1" ht="10.5" customHeight="1">
      <c r="A2339" s="41">
        <v>542305</v>
      </c>
      <c r="B2339" s="42" t="s">
        <v>664</v>
      </c>
      <c r="C2339" s="106">
        <v>118181000</v>
      </c>
      <c r="D2339" s="107" t="s">
        <v>680</v>
      </c>
      <c r="E2339" s="50">
        <v>0</v>
      </c>
      <c r="F2339" s="50">
        <v>995061</v>
      </c>
    </row>
    <row r="2340" spans="1:6" s="51" customFormat="1" ht="10.5" customHeight="1">
      <c r="A2340" s="41">
        <v>542305</v>
      </c>
      <c r="B2340" s="42" t="s">
        <v>664</v>
      </c>
      <c r="C2340" s="106">
        <v>120205000</v>
      </c>
      <c r="D2340" s="107" t="s">
        <v>681</v>
      </c>
      <c r="E2340" s="50">
        <v>0</v>
      </c>
      <c r="F2340" s="50">
        <v>41282383</v>
      </c>
    </row>
    <row r="2341" spans="1:6" s="51" customFormat="1" ht="10.5" customHeight="1">
      <c r="A2341" s="41">
        <v>542305</v>
      </c>
      <c r="B2341" s="42" t="s">
        <v>664</v>
      </c>
      <c r="C2341" s="106">
        <v>120676000</v>
      </c>
      <c r="D2341" s="107" t="s">
        <v>682</v>
      </c>
      <c r="E2341" s="50">
        <v>0</v>
      </c>
      <c r="F2341" s="50">
        <v>31081725</v>
      </c>
    </row>
    <row r="2342" spans="1:6" s="51" customFormat="1" ht="12">
      <c r="A2342" s="41">
        <v>542305</v>
      </c>
      <c r="B2342" s="42" t="s">
        <v>664</v>
      </c>
      <c r="C2342" s="106">
        <v>121647000</v>
      </c>
      <c r="D2342" s="110" t="s">
        <v>683</v>
      </c>
      <c r="E2342" s="50">
        <v>0</v>
      </c>
      <c r="F2342" s="50">
        <v>6019284</v>
      </c>
    </row>
    <row r="2343" spans="1:6" s="51" customFormat="1" ht="9.75" customHeight="1">
      <c r="A2343" s="41">
        <v>542305</v>
      </c>
      <c r="B2343" s="42" t="s">
        <v>664</v>
      </c>
      <c r="C2343" s="106">
        <v>121708000</v>
      </c>
      <c r="D2343" s="107" t="s">
        <v>684</v>
      </c>
      <c r="E2343" s="50">
        <v>0</v>
      </c>
      <c r="F2343" s="50">
        <v>16389651</v>
      </c>
    </row>
    <row r="2344" spans="1:6" s="51" customFormat="1" ht="9.75" customHeight="1">
      <c r="A2344" s="41">
        <v>542305</v>
      </c>
      <c r="B2344" s="42" t="s">
        <v>664</v>
      </c>
      <c r="C2344" s="106">
        <v>122613000</v>
      </c>
      <c r="D2344" s="107" t="s">
        <v>685</v>
      </c>
      <c r="E2344" s="50">
        <v>0</v>
      </c>
      <c r="F2344" s="50">
        <v>11407236</v>
      </c>
    </row>
    <row r="2345" spans="1:6" s="51" customFormat="1" ht="9.75" customHeight="1">
      <c r="A2345" s="41">
        <v>542305</v>
      </c>
      <c r="B2345" s="42" t="s">
        <v>664</v>
      </c>
      <c r="C2345" s="106">
        <v>124552000</v>
      </c>
      <c r="D2345" s="107" t="s">
        <v>686</v>
      </c>
      <c r="E2345" s="50">
        <v>0</v>
      </c>
      <c r="F2345" s="50">
        <v>8559558</v>
      </c>
    </row>
    <row r="2346" spans="1:6" s="51" customFormat="1" ht="12" customHeight="1">
      <c r="A2346" s="41">
        <v>542305</v>
      </c>
      <c r="B2346" s="42" t="s">
        <v>664</v>
      </c>
      <c r="C2346" s="106">
        <v>125354000</v>
      </c>
      <c r="D2346" s="110" t="s">
        <v>687</v>
      </c>
      <c r="E2346" s="50">
        <v>0</v>
      </c>
      <c r="F2346" s="50">
        <v>3997954</v>
      </c>
    </row>
    <row r="2347" spans="1:6" s="51" customFormat="1" ht="12">
      <c r="A2347" s="41">
        <v>542305</v>
      </c>
      <c r="B2347" s="42" t="s">
        <v>664</v>
      </c>
      <c r="C2347" s="106">
        <v>125454000</v>
      </c>
      <c r="D2347" s="107" t="s">
        <v>688</v>
      </c>
      <c r="E2347" s="50">
        <v>0</v>
      </c>
      <c r="F2347" s="50">
        <v>3963487</v>
      </c>
    </row>
    <row r="2348" spans="1:6" s="51" customFormat="1" ht="12">
      <c r="A2348" s="41">
        <v>542305</v>
      </c>
      <c r="B2348" s="42" t="s">
        <v>664</v>
      </c>
      <c r="C2348" s="106">
        <v>126663000</v>
      </c>
      <c r="D2348" s="107" t="s">
        <v>689</v>
      </c>
      <c r="E2348" s="50">
        <v>0</v>
      </c>
      <c r="F2348" s="50">
        <v>7116033</v>
      </c>
    </row>
    <row r="2349" spans="1:6" s="51" customFormat="1" ht="12">
      <c r="A2349" s="41">
        <v>542305</v>
      </c>
      <c r="B2349" s="42" t="s">
        <v>664</v>
      </c>
      <c r="C2349" s="106">
        <v>127625000</v>
      </c>
      <c r="D2349" s="107" t="s">
        <v>690</v>
      </c>
      <c r="E2349" s="50">
        <v>0</v>
      </c>
      <c r="F2349" s="50">
        <v>1269215</v>
      </c>
    </row>
    <row r="2350" spans="1:6" s="51" customFormat="1" ht="12">
      <c r="A2350" s="41">
        <v>542305</v>
      </c>
      <c r="B2350" s="42" t="s">
        <v>664</v>
      </c>
      <c r="C2350" s="106">
        <v>128868000</v>
      </c>
      <c r="D2350" s="110" t="s">
        <v>691</v>
      </c>
      <c r="E2350" s="50">
        <v>0</v>
      </c>
      <c r="F2350" s="50">
        <v>18329817</v>
      </c>
    </row>
    <row r="2351" spans="1:6" s="51" customFormat="1" ht="12">
      <c r="A2351" s="41">
        <v>542305</v>
      </c>
      <c r="B2351" s="42" t="s">
        <v>664</v>
      </c>
      <c r="C2351" s="106">
        <v>128870000</v>
      </c>
      <c r="D2351" s="107" t="s">
        <v>692</v>
      </c>
      <c r="E2351" s="50">
        <v>0</v>
      </c>
      <c r="F2351" s="50">
        <v>2221779</v>
      </c>
    </row>
    <row r="2352" spans="1:6" s="51" customFormat="1" ht="12">
      <c r="A2352" s="41">
        <v>542305</v>
      </c>
      <c r="B2352" s="42" t="s">
        <v>664</v>
      </c>
      <c r="C2352" s="106">
        <v>129373000</v>
      </c>
      <c r="D2352" s="107" t="s">
        <v>693</v>
      </c>
      <c r="E2352" s="50">
        <v>0</v>
      </c>
      <c r="F2352" s="50">
        <v>5687849</v>
      </c>
    </row>
    <row r="2353" spans="1:6" s="51" customFormat="1" ht="12">
      <c r="A2353" s="41">
        <v>542305</v>
      </c>
      <c r="B2353" s="42" t="s">
        <v>664</v>
      </c>
      <c r="C2353" s="106">
        <v>129444000</v>
      </c>
      <c r="D2353" s="107" t="s">
        <v>694</v>
      </c>
      <c r="E2353" s="50">
        <v>0</v>
      </c>
      <c r="F2353" s="50">
        <v>2243306</v>
      </c>
    </row>
    <row r="2354" spans="1:6" s="51" customFormat="1" ht="12">
      <c r="A2354" s="41">
        <v>542305</v>
      </c>
      <c r="B2354" s="42" t="s">
        <v>664</v>
      </c>
      <c r="C2354" s="106">
        <v>222711001</v>
      </c>
      <c r="D2354" s="118" t="s">
        <v>695</v>
      </c>
      <c r="E2354" s="50">
        <v>0</v>
      </c>
      <c r="F2354" s="50">
        <v>2393420</v>
      </c>
    </row>
    <row r="2355" spans="1:6" s="51" customFormat="1" ht="12">
      <c r="A2355" s="41">
        <v>542305</v>
      </c>
      <c r="B2355" s="42" t="s">
        <v>664</v>
      </c>
      <c r="C2355" s="106">
        <v>821400000</v>
      </c>
      <c r="D2355" s="107" t="s">
        <v>696</v>
      </c>
      <c r="E2355" s="50">
        <v>0</v>
      </c>
      <c r="F2355" s="50">
        <v>2497215</v>
      </c>
    </row>
    <row r="2356" spans="1:6" s="51" customFormat="1" ht="12">
      <c r="A2356" s="41">
        <v>542305</v>
      </c>
      <c r="B2356" s="42" t="s">
        <v>664</v>
      </c>
      <c r="C2356" s="106">
        <v>821700000</v>
      </c>
      <c r="D2356" s="117" t="s">
        <v>697</v>
      </c>
      <c r="E2356" s="50">
        <v>0</v>
      </c>
      <c r="F2356" s="50">
        <v>1145348</v>
      </c>
    </row>
    <row r="2357" spans="1:6" s="51" customFormat="1" ht="12">
      <c r="A2357" s="41">
        <v>542305</v>
      </c>
      <c r="B2357" s="42" t="s">
        <v>664</v>
      </c>
      <c r="C2357" s="106">
        <v>821920000</v>
      </c>
      <c r="D2357" s="107" t="s">
        <v>698</v>
      </c>
      <c r="E2357" s="50">
        <v>0</v>
      </c>
      <c r="F2357" s="50">
        <v>3665826</v>
      </c>
    </row>
    <row r="2358" spans="1:6" s="51" customFormat="1" ht="12">
      <c r="A2358" s="41">
        <v>542305</v>
      </c>
      <c r="B2358" s="42" t="s">
        <v>664</v>
      </c>
      <c r="C2358" s="106">
        <v>822000000</v>
      </c>
      <c r="D2358" s="118" t="s">
        <v>699</v>
      </c>
      <c r="E2358" s="50">
        <v>0</v>
      </c>
      <c r="F2358" s="50">
        <v>4361494</v>
      </c>
    </row>
    <row r="2359" spans="1:6" s="51" customFormat="1" ht="12">
      <c r="A2359" s="41">
        <v>542305</v>
      </c>
      <c r="B2359" s="42" t="s">
        <v>664</v>
      </c>
      <c r="C2359" s="106">
        <v>822719000</v>
      </c>
      <c r="D2359" s="107" t="s">
        <v>700</v>
      </c>
      <c r="E2359" s="50">
        <v>0</v>
      </c>
      <c r="F2359" s="50">
        <v>358497</v>
      </c>
    </row>
    <row r="2360" spans="1:6" s="51" customFormat="1" ht="12">
      <c r="A2360" s="41">
        <v>542305</v>
      </c>
      <c r="B2360" s="42" t="s">
        <v>664</v>
      </c>
      <c r="C2360" s="106">
        <v>824086000</v>
      </c>
      <c r="D2360" s="110" t="s">
        <v>701</v>
      </c>
      <c r="E2360" s="50">
        <v>0</v>
      </c>
      <c r="F2360" s="50">
        <v>254182</v>
      </c>
    </row>
    <row r="2361" spans="1:6" s="51" customFormat="1" ht="16.5">
      <c r="A2361" s="41">
        <v>542305</v>
      </c>
      <c r="B2361" s="42" t="s">
        <v>664</v>
      </c>
      <c r="C2361" s="106">
        <v>824105000</v>
      </c>
      <c r="D2361" s="119" t="s">
        <v>702</v>
      </c>
      <c r="E2361" s="50">
        <v>0</v>
      </c>
      <c r="F2361" s="50">
        <v>233784</v>
      </c>
    </row>
    <row r="2362" spans="1:6" s="51" customFormat="1" ht="10.5" customHeight="1">
      <c r="A2362" s="41">
        <v>542305</v>
      </c>
      <c r="B2362" s="42" t="s">
        <v>664</v>
      </c>
      <c r="C2362" s="106">
        <v>824505000</v>
      </c>
      <c r="D2362" s="107" t="s">
        <v>703</v>
      </c>
      <c r="E2362" s="50">
        <v>0</v>
      </c>
      <c r="F2362" s="50">
        <v>421886</v>
      </c>
    </row>
    <row r="2363" spans="1:6" s="51" customFormat="1" ht="10.5" customHeight="1">
      <c r="A2363" s="41">
        <v>542305</v>
      </c>
      <c r="B2363" s="42" t="s">
        <v>664</v>
      </c>
      <c r="C2363" s="106">
        <v>826076000</v>
      </c>
      <c r="D2363" s="107" t="s">
        <v>704</v>
      </c>
      <c r="E2363" s="50">
        <v>0</v>
      </c>
      <c r="F2363" s="50">
        <v>1264338</v>
      </c>
    </row>
    <row r="2364" spans="1:6" s="51" customFormat="1" ht="11.25" customHeight="1">
      <c r="A2364" s="98">
        <v>572080</v>
      </c>
      <c r="B2364" s="104" t="s">
        <v>705</v>
      </c>
      <c r="C2364" s="114"/>
      <c r="D2364" s="101"/>
      <c r="E2364" s="115"/>
      <c r="F2364" s="105">
        <f>+F2365</f>
        <v>199957</v>
      </c>
    </row>
    <row r="2365" spans="1:6" s="51" customFormat="1" ht="11.25" customHeight="1">
      <c r="A2365" s="41">
        <v>572080</v>
      </c>
      <c r="B2365" s="42" t="s">
        <v>706</v>
      </c>
      <c r="C2365" s="106">
        <v>11500000</v>
      </c>
      <c r="D2365" s="107" t="s">
        <v>3030</v>
      </c>
      <c r="E2365" s="50">
        <v>0</v>
      </c>
      <c r="F2365" s="50">
        <v>199957</v>
      </c>
    </row>
    <row r="2371" spans="1:5" ht="12.75">
      <c r="A2371" s="139" t="s">
        <v>3000</v>
      </c>
      <c r="B2371" s="139"/>
      <c r="C2371" s="139"/>
      <c r="D2371" s="139" t="s">
        <v>3001</v>
      </c>
      <c r="E2371" s="139"/>
    </row>
    <row r="2372" spans="1:5" ht="12.75">
      <c r="A2372" s="140" t="s">
        <v>3002</v>
      </c>
      <c r="B2372" s="140"/>
      <c r="C2372" s="140"/>
      <c r="D2372" s="140" t="s">
        <v>3003</v>
      </c>
      <c r="E2372" s="140"/>
    </row>
    <row r="2373" spans="1:5" ht="12.75">
      <c r="A2373" s="120"/>
      <c r="B2373" s="120"/>
      <c r="C2373" s="120"/>
      <c r="D2373" s="120"/>
      <c r="E2373" s="120"/>
    </row>
    <row r="2374" spans="1:5" ht="12.75">
      <c r="A2374" s="120"/>
      <c r="B2374" s="120"/>
      <c r="C2374" s="120"/>
      <c r="D2374" s="120"/>
      <c r="E2374" s="120"/>
    </row>
    <row r="2375" spans="1:5" ht="12.75">
      <c r="A2375" s="120"/>
      <c r="B2375" s="120"/>
      <c r="C2375" s="120"/>
      <c r="D2375" s="120"/>
      <c r="E2375" s="120"/>
    </row>
    <row r="2376" spans="1:5" ht="12.75">
      <c r="A2376" s="120"/>
      <c r="B2376" s="120"/>
      <c r="C2376" s="120"/>
      <c r="D2376" s="120"/>
      <c r="E2376" s="120"/>
    </row>
    <row r="2377" spans="1:5" ht="12.75">
      <c r="A2377" s="139" t="s">
        <v>3004</v>
      </c>
      <c r="B2377" s="139"/>
      <c r="C2377" s="139"/>
      <c r="D2377" s="120"/>
      <c r="E2377" s="120"/>
    </row>
    <row r="2378" spans="1:5" ht="12.75">
      <c r="A2378" s="140" t="s">
        <v>3005</v>
      </c>
      <c r="B2378" s="140"/>
      <c r="C2378" s="140"/>
      <c r="D2378" s="120"/>
      <c r="E2378" s="120"/>
    </row>
    <row r="2379" spans="1:5" ht="12.75">
      <c r="A2379" s="140" t="s">
        <v>3006</v>
      </c>
      <c r="B2379" s="140"/>
      <c r="C2379" s="140"/>
      <c r="D2379" s="120"/>
      <c r="E2379" s="120"/>
    </row>
  </sheetData>
  <sheetProtection password="8D25" sheet="1" formatCells="0" formatColumns="0" formatRows="0" insertColumns="0" insertRows="0" insertHyperlinks="0" deleteColumns="0" deleteRows="0" sort="0" autoFilter="0" pivotTables="0"/>
  <mergeCells count="10">
    <mergeCell ref="A2379:C2379"/>
    <mergeCell ref="A2372:C2372"/>
    <mergeCell ref="D2372:E2372"/>
    <mergeCell ref="A2377:C2377"/>
    <mergeCell ref="A2378:C2378"/>
    <mergeCell ref="D1:F1"/>
    <mergeCell ref="D2:F2"/>
    <mergeCell ref="D6:F6"/>
    <mergeCell ref="A2371:C2371"/>
    <mergeCell ref="D2371:E237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2008-09-12T19:51:52Z</dcterms:created>
  <dcterms:modified xsi:type="dcterms:W3CDTF">2008-09-16T17:15:24Z</dcterms:modified>
  <cp:category/>
  <cp:version/>
  <cp:contentType/>
  <cp:contentStatus/>
</cp:coreProperties>
</file>